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508" activeTab="4"/>
  </bookViews>
  <sheets>
    <sheet name="提要" sheetId="1" r:id="rId1"/>
    <sheet name="5-1" sheetId="2" r:id="rId2"/>
    <sheet name="5-2" sheetId="3" r:id="rId3"/>
    <sheet name="5-3" sheetId="4" r:id="rId4"/>
    <sheet name="5-4" sheetId="5" r:id="rId5"/>
    <sheet name="5-5" sheetId="6" r:id="rId6"/>
    <sheet name="5-6" sheetId="7" r:id="rId7"/>
  </sheets>
  <definedNames>
    <definedName name="_xlnm.Print_Area" localSheetId="3">'5-3'!$A$1:$Y$19</definedName>
    <definedName name="_xlnm.Print_Area" localSheetId="6">'5-6'!$A$1:$E$18</definedName>
    <definedName name="_xlnm.Print_Area" localSheetId="0">'提要'!$A:$C</definedName>
  </definedNames>
  <calcPr calcMode="manual" fullCalcOnLoad="1"/>
</workbook>
</file>

<file path=xl/sharedStrings.xml><?xml version="1.0" encoding="utf-8"?>
<sst xmlns="http://schemas.openxmlformats.org/spreadsheetml/2006/main" count="334" uniqueCount="189">
  <si>
    <t>單位：家</t>
  </si>
  <si>
    <t/>
  </si>
  <si>
    <t>面積單位：平方公里</t>
  </si>
  <si>
    <t>拓寬</t>
  </si>
  <si>
    <t>舖裝</t>
  </si>
  <si>
    <t>伍、工商業及鄉建設</t>
  </si>
  <si>
    <t>一、工廠登記：</t>
  </si>
  <si>
    <t>普及率</t>
  </si>
  <si>
    <t>三、自來水供應：</t>
  </si>
  <si>
    <t>二、都市計畫：</t>
  </si>
  <si>
    <t>單位：公頃</t>
  </si>
  <si>
    <t>Area:km2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</si>
  <si>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</si>
  <si>
    <t>End of Year</t>
  </si>
  <si>
    <t>新闢</t>
  </si>
  <si>
    <t>Constr-uction</t>
  </si>
  <si>
    <t>Widened</t>
  </si>
  <si>
    <t>Improvement</t>
  </si>
  <si>
    <r>
      <t>橋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樑</t>
    </r>
    <r>
      <rPr>
        <sz val="9"/>
        <rFont val="Times New Roman"/>
        <family val="1"/>
      </rPr>
      <t xml:space="preserve">   Bridge</t>
    </r>
  </si>
  <si>
    <r>
      <t xml:space="preserve">鋼筋混凝土橋
</t>
    </r>
    <r>
      <rPr>
        <sz val="9"/>
        <rFont val="Times New Roman"/>
        <family val="1"/>
      </rPr>
      <t>Reinforced Cenrete</t>
    </r>
  </si>
  <si>
    <r>
      <t>其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他
</t>
    </r>
    <r>
      <rPr>
        <sz val="9"/>
        <rFont val="Times New Roman"/>
        <family val="1"/>
      </rPr>
      <t>Other</t>
    </r>
  </si>
  <si>
    <r>
      <t>下　水　道　</t>
    </r>
    <r>
      <rPr>
        <sz val="9"/>
        <rFont val="Times New Roman"/>
        <family val="1"/>
      </rPr>
      <t>Drainage</t>
    </r>
  </si>
  <si>
    <r>
      <t xml:space="preserve">雨水下水道
</t>
    </r>
    <r>
      <rPr>
        <sz val="9"/>
        <rFont val="Times New Roman"/>
        <family val="1"/>
      </rPr>
      <t>Storm Drainage System</t>
    </r>
  </si>
  <si>
    <r>
      <t xml:space="preserve">污水下水道
</t>
    </r>
    <r>
      <rPr>
        <sz val="9"/>
        <rFont val="Times New Roman"/>
        <family val="1"/>
      </rPr>
      <t>Sewer System</t>
    </r>
  </si>
  <si>
    <t>98年底　2009</t>
  </si>
  <si>
    <t>98年　2009</t>
  </si>
  <si>
    <r>
      <t>沙土路面　</t>
    </r>
    <r>
      <rPr>
        <sz val="9"/>
        <rFont val="Times New Roman"/>
        <family val="1"/>
      </rPr>
      <t xml:space="preserve">
Sand Road</t>
    </r>
    <r>
      <rPr>
        <sz val="9"/>
        <rFont val="標楷體"/>
        <family val="4"/>
      </rPr>
      <t>　</t>
    </r>
  </si>
  <si>
    <t>99年底　2010</t>
  </si>
  <si>
    <t>99年　2010</t>
  </si>
  <si>
    <t>100年底 2011</t>
  </si>
  <si>
    <t>100年底 2011</t>
  </si>
  <si>
    <t>100年 2011</t>
  </si>
  <si>
    <t>101年底 2012</t>
  </si>
  <si>
    <t>101年底 2012</t>
  </si>
  <si>
    <t>101年 2012</t>
  </si>
  <si>
    <t>102年底 2013</t>
  </si>
  <si>
    <t>表 5-1 營運中工廠家數</t>
  </si>
  <si>
    <t>Table 5-1 Number of Factories in Operating</t>
  </si>
  <si>
    <t>Unit: Establishments</t>
  </si>
  <si>
    <t>102年底 2013</t>
  </si>
  <si>
    <t>表 5-2 都市計畫區面積及人口</t>
  </si>
  <si>
    <r>
      <t>都市計畫區人口數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 xml:space="preserve">
</t>
    </r>
    <r>
      <rPr>
        <sz val="9"/>
        <rFont val="Times New Roman"/>
        <family val="1"/>
      </rPr>
      <t>Population of Urban Planning Districts
(Persons)</t>
    </r>
  </si>
  <si>
    <r>
      <t>都市計畫區人口密度</t>
    </r>
    <r>
      <rPr>
        <sz val="9"/>
        <rFont val="Times New Roman"/>
        <family val="1"/>
      </rPr>
      <t xml:space="preserve">  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平方公里</t>
    </r>
    <r>
      <rPr>
        <sz val="9"/>
        <rFont val="Times New Roman"/>
        <family val="1"/>
      </rPr>
      <t>)
Population Density of Urban Planning Districts  (Persons per km²)</t>
    </r>
  </si>
  <si>
    <r>
      <t>計畫人口數</t>
    </r>
    <r>
      <rPr>
        <sz val="8"/>
        <rFont val="Times New Roman"/>
        <family val="1"/>
      </rPr>
      <t xml:space="preserve">  (2) 
Anticipated Population</t>
    </r>
  </si>
  <si>
    <r>
      <t>現況人口數</t>
    </r>
    <r>
      <rPr>
        <sz val="8"/>
        <rFont val="Times New Roman"/>
        <family val="1"/>
      </rPr>
      <t xml:space="preserve">  (3)
Present Population</t>
    </r>
  </si>
  <si>
    <r>
      <t xml:space="preserve">都市計畫區面積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平方公里</t>
    </r>
    <r>
      <rPr>
        <sz val="10"/>
        <rFont val="Times New Roman"/>
        <family val="1"/>
      </rPr>
      <t>)
(1)
Area of Urban Planning Districts(km2)</t>
    </r>
  </si>
  <si>
    <r>
      <t xml:space="preserve">計畫人口密度
</t>
    </r>
    <r>
      <rPr>
        <sz val="8"/>
        <rFont val="Times New Roman"/>
        <family val="1"/>
      </rPr>
      <t>(2) / (1)
Anticipated Population Density</t>
    </r>
  </si>
  <si>
    <r>
      <t xml:space="preserve">現況人口密度
</t>
    </r>
    <r>
      <rPr>
        <sz val="8"/>
        <rFont val="Times New Roman"/>
        <family val="1"/>
      </rPr>
      <t>(3) / (1)
Present Population Density</t>
    </r>
  </si>
  <si>
    <t>資料來源：經濟部統計處</t>
  </si>
  <si>
    <t>Table 5-5 Area and Population of Building Volume of Urban Planning Districts</t>
  </si>
  <si>
    <t>表 5-3 都市計畫區域內公共工程實施數量</t>
  </si>
  <si>
    <t xml:space="preserve">瀝青路面
Asphalt </t>
  </si>
  <si>
    <r>
      <t>水泥混凝土路面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Cement Concrete</t>
    </r>
  </si>
  <si>
    <r>
      <t>石子路面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Gravel</t>
    </r>
  </si>
  <si>
    <t>道路(包括廣場)    (平方公尺)  Road( Included Square)   (M2)</t>
  </si>
  <si>
    <t>Park</t>
  </si>
  <si>
    <t>公園</t>
  </si>
  <si>
    <t>新闢</t>
  </si>
  <si>
    <r>
      <t>座</t>
    </r>
    <r>
      <rPr>
        <sz val="9"/>
        <rFont val="Times New Roman"/>
        <family val="1"/>
      </rPr>
      <t xml:space="preserve">    Plans</t>
    </r>
  </si>
  <si>
    <r>
      <t xml:space="preserve">抽水站
</t>
    </r>
    <r>
      <rPr>
        <sz val="9"/>
        <rFont val="Times New Roman"/>
        <family val="1"/>
      </rPr>
      <t>Pumping Station</t>
    </r>
  </si>
  <si>
    <r>
      <t>排水
幹支線
公尺</t>
    </r>
    <r>
      <rPr>
        <sz val="9"/>
        <rFont val="Times New Roman"/>
        <family val="1"/>
      </rPr>
      <t>(m)
Main &amp; 
Branch Line
( M )</t>
    </r>
  </si>
  <si>
    <r>
      <t xml:space="preserve">污水處理廠
</t>
    </r>
    <r>
      <rPr>
        <sz val="9"/>
        <rFont val="Times New Roman"/>
        <family val="1"/>
      </rPr>
      <t>Sanitary Wastewater Treatment Plants</t>
    </r>
  </si>
  <si>
    <r>
      <t xml:space="preserve">污水幹支線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公尺</t>
    </r>
    <r>
      <rPr>
        <sz val="9"/>
        <rFont val="Times New Roman"/>
        <family val="1"/>
      </rPr>
      <t>)
Main &amp; 
Branch Line
( M )</t>
    </r>
  </si>
  <si>
    <r>
      <t xml:space="preserve">處
</t>
    </r>
    <r>
      <rPr>
        <sz val="8"/>
        <rFont val="Times New Roman"/>
        <family val="1"/>
      </rPr>
      <t>Plans</t>
    </r>
  </si>
  <si>
    <t>Constr-uction</t>
  </si>
  <si>
    <t>Widened</t>
  </si>
  <si>
    <t>Improvement</t>
  </si>
  <si>
    <r>
      <t xml:space="preserve"> Area
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</si>
  <si>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>處</t>
    </r>
    <r>
      <rPr>
        <sz val="8"/>
        <rFont val="Times New Roman"/>
        <family val="1"/>
      </rPr>
      <t xml:space="preserve">
Station</t>
    </r>
  </si>
  <si>
    <r>
      <t>ｍ</t>
    </r>
    <r>
      <rPr>
        <sz val="8"/>
        <rFont val="Times New Roman"/>
        <family val="1"/>
      </rPr>
      <t>3/</t>
    </r>
    <r>
      <rPr>
        <sz val="8"/>
        <rFont val="標楷體"/>
        <family val="4"/>
      </rPr>
      <t xml:space="preserve">秒
</t>
    </r>
    <r>
      <rPr>
        <sz val="8"/>
        <rFont val="Times New Roman"/>
        <family val="1"/>
      </rPr>
      <t>m3/s</t>
    </r>
  </si>
  <si>
    <r>
      <t>處</t>
    </r>
    <r>
      <rPr>
        <sz val="8"/>
        <rFont val="Times New Roman"/>
        <family val="1"/>
      </rPr>
      <t xml:space="preserve">     Station</t>
    </r>
  </si>
  <si>
    <r>
      <t>m3/</t>
    </r>
    <r>
      <rPr>
        <sz val="9"/>
        <rFont val="標楷體"/>
        <family val="4"/>
      </rPr>
      <t>日</t>
    </r>
    <r>
      <rPr>
        <sz val="9"/>
        <rFont val="Times New Roman"/>
        <family val="1"/>
      </rPr>
      <t xml:space="preserve"> m3/day</t>
    </r>
  </si>
  <si>
    <r>
      <t xml:space="preserve">面積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平方公尺</t>
    </r>
    <r>
      <rPr>
        <sz val="9"/>
        <rFont val="Times New Roman"/>
        <family val="1"/>
      </rPr>
      <t>)</t>
    </r>
  </si>
  <si>
    <r>
      <t xml:space="preserve">年底別及
都市計畫區別
</t>
    </r>
    <r>
      <rPr>
        <sz val="9"/>
        <rFont val="Times New Roman"/>
        <family val="1"/>
      </rPr>
      <t>Fiscal Year &amp; Urban Planning District</t>
    </r>
  </si>
  <si>
    <t>表 5-6 自來水供水普及率</t>
  </si>
  <si>
    <t>Table 5-6 Saturation of Water Supply</t>
  </si>
  <si>
    <r>
      <t xml:space="preserve">年底別
</t>
    </r>
    <r>
      <rPr>
        <sz val="9"/>
        <rFont val="Times New Roman"/>
        <family val="1"/>
      </rPr>
      <t>End of Year</t>
    </r>
  </si>
  <si>
    <r>
      <t>人數（人）　</t>
    </r>
    <r>
      <rPr>
        <sz val="9"/>
        <rFont val="Times New Roman"/>
        <family val="1"/>
      </rPr>
      <t>No. of Population   (Persons)</t>
    </r>
  </si>
  <si>
    <t>102年 2013</t>
  </si>
  <si>
    <t>Unit: Ha.</t>
  </si>
  <si>
    <t>表 5-4 都市計畫公共設施用地計畫面積</t>
  </si>
  <si>
    <r>
      <rPr>
        <sz val="10"/>
        <rFont val="標楷體"/>
        <family val="4"/>
      </rPr>
      <t>總計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Grand Total
</t>
    </r>
  </si>
  <si>
    <r>
      <rPr>
        <sz val="10"/>
        <rFont val="標楷體"/>
        <family val="4"/>
      </rPr>
      <t>公園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Park
</t>
    </r>
  </si>
  <si>
    <r>
      <rPr>
        <sz val="10"/>
        <rFont val="標楷體"/>
        <family val="4"/>
      </rPr>
      <t>綠地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Green Area
</t>
    </r>
  </si>
  <si>
    <r>
      <rPr>
        <sz val="10"/>
        <rFont val="標楷體"/>
        <family val="4"/>
      </rPr>
      <t>廣場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Square
</t>
    </r>
  </si>
  <si>
    <r>
      <rPr>
        <sz val="10"/>
        <rFont val="標楷體"/>
        <family val="4"/>
      </rPr>
      <t>兒童
遊樂園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Play Ground
</t>
    </r>
  </si>
  <si>
    <r>
      <rPr>
        <sz val="10"/>
        <rFont val="標楷體"/>
        <family val="4"/>
      </rPr>
      <t>體育場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Athletic Complex
</t>
    </r>
  </si>
  <si>
    <r>
      <rPr>
        <sz val="10"/>
        <rFont val="標楷體"/>
        <family val="4"/>
      </rPr>
      <t>加油站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Gas Station
</t>
    </r>
  </si>
  <si>
    <r>
      <rPr>
        <sz val="10"/>
        <rFont val="標楷體"/>
        <family val="4"/>
      </rPr>
      <t>市場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Market
</t>
    </r>
  </si>
  <si>
    <t>資料來源：本鄉建設課</t>
  </si>
  <si>
    <r>
      <rPr>
        <sz val="10"/>
        <rFont val="標楷體"/>
        <family val="4"/>
      </rPr>
      <t>學校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School
</t>
    </r>
  </si>
  <si>
    <r>
      <rPr>
        <sz val="8"/>
        <rFont val="標楷體"/>
        <family val="4"/>
      </rPr>
      <t>墓地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Cemetery</t>
    </r>
  </si>
  <si>
    <r>
      <rPr>
        <sz val="8"/>
        <rFont val="標楷體"/>
        <family val="4"/>
      </rPr>
      <t>變電所、電力專業用地</t>
    </r>
    <r>
      <rPr>
        <sz val="8"/>
        <rFont val="新細明體"/>
        <family val="1"/>
      </rPr>
      <t xml:space="preserve">
</t>
    </r>
    <r>
      <rPr>
        <sz val="6"/>
        <rFont val="Times New Roman"/>
        <family val="1"/>
      </rPr>
      <t>Telecommunication Office</t>
    </r>
  </si>
  <si>
    <r>
      <rPr>
        <sz val="8"/>
        <rFont val="標楷體"/>
        <family val="4"/>
      </rPr>
      <t>郵政、
電信用地</t>
    </r>
    <r>
      <rPr>
        <sz val="8"/>
        <rFont val="Times New Roman"/>
        <family val="1"/>
      </rPr>
      <t xml:space="preserve">
Post Office</t>
    </r>
  </si>
  <si>
    <r>
      <rPr>
        <sz val="8"/>
        <rFont val="標楷體"/>
        <family val="4"/>
      </rPr>
      <t>民用航空站、
機場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 xml:space="preserve">Civil Air Terminal
</t>
    </r>
  </si>
  <si>
    <r>
      <rPr>
        <sz val="8"/>
        <rFont val="標楷體"/>
        <family val="4"/>
      </rPr>
      <t>捷運系統、交通、車站、鐵路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Terminal Station</t>
    </r>
  </si>
  <si>
    <r>
      <rPr>
        <sz val="8"/>
        <rFont val="標楷體"/>
        <family val="4"/>
      </rPr>
      <t>環保設施用地</t>
    </r>
    <r>
      <rPr>
        <sz val="8"/>
        <rFont val="新細明體"/>
        <family val="1"/>
      </rPr>
      <t xml:space="preserve">
</t>
    </r>
    <r>
      <rPr>
        <sz val="6"/>
        <rFont val="Times New Roman"/>
        <family val="1"/>
      </rPr>
      <t>Environment Protection Facility</t>
    </r>
  </si>
  <si>
    <r>
      <rPr>
        <sz val="8"/>
        <rFont val="標楷體"/>
        <family val="4"/>
      </rPr>
      <t>其他
用地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Others</t>
    </r>
  </si>
  <si>
    <r>
      <rPr>
        <sz val="8"/>
        <rFont val="標楷體"/>
        <family val="4"/>
      </rPr>
      <t>港埠
用地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Harbor</t>
    </r>
  </si>
  <si>
    <r>
      <rPr>
        <sz val="8"/>
        <rFont val="標楷體"/>
        <family val="4"/>
      </rPr>
      <t>溝渠
河道</t>
    </r>
    <r>
      <rPr>
        <sz val="8"/>
        <rFont val="新細明體"/>
        <family val="1"/>
      </rPr>
      <t xml:space="preserve">
Waterway</t>
    </r>
  </si>
  <si>
    <r>
      <rPr>
        <sz val="8"/>
        <rFont val="標楷體"/>
        <family val="4"/>
      </rPr>
      <t>機關
用地</t>
    </r>
    <r>
      <rPr>
        <sz val="8"/>
        <rFont val="新細明體"/>
        <family val="1"/>
      </rPr>
      <t xml:space="preserve">
</t>
    </r>
    <r>
      <rPr>
        <sz val="6"/>
        <rFont val="新細明體"/>
        <family val="1"/>
      </rPr>
      <t>Adminstrative Authorities</t>
    </r>
  </si>
  <si>
    <r>
      <t>醫療
衛生
機構</t>
    </r>
    <r>
      <rPr>
        <sz val="8"/>
        <rFont val="細明體"/>
        <family val="3"/>
      </rPr>
      <t xml:space="preserve">
</t>
    </r>
    <r>
      <rPr>
        <sz val="8"/>
        <rFont val="Times New Roman"/>
        <family val="1"/>
      </rPr>
      <t>Health Services</t>
    </r>
  </si>
  <si>
    <r>
      <t>社教
機構</t>
    </r>
    <r>
      <rPr>
        <sz val="8"/>
        <rFont val="細明體"/>
        <family val="3"/>
      </rPr>
      <t xml:space="preserve">
</t>
    </r>
    <r>
      <rPr>
        <sz val="6"/>
        <rFont val="Times New Roman"/>
        <family val="1"/>
      </rPr>
      <t>Social Educational
Organization</t>
    </r>
  </si>
  <si>
    <r>
      <rPr>
        <sz val="10"/>
        <rFont val="標楷體"/>
        <family val="4"/>
      </rPr>
      <t>停車場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Car Park
</t>
    </r>
  </si>
  <si>
    <r>
      <rPr>
        <sz val="10"/>
        <rFont val="標楷體"/>
        <family val="4"/>
      </rPr>
      <t>道路、
人行
步道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Road and 
Walkways</t>
    </r>
  </si>
  <si>
    <r>
      <t>年底及
都市計畫區別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End of Year &amp; Urban Planning District</t>
    </r>
  </si>
  <si>
    <t>單位：公頃</t>
  </si>
  <si>
    <t>Unit: Ha.</t>
  </si>
  <si>
    <r>
      <t>年底及
都市計畫區別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End of Year &amp; Urban Planning District</t>
    </r>
  </si>
  <si>
    <r>
      <rPr>
        <sz val="10"/>
        <rFont val="標楷體"/>
        <family val="4"/>
      </rPr>
      <t>總計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Grand Total
</t>
    </r>
  </si>
  <si>
    <r>
      <rPr>
        <sz val="10"/>
        <rFont val="標楷體"/>
        <family val="4"/>
      </rPr>
      <t>公園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Park
</t>
    </r>
  </si>
  <si>
    <r>
      <rPr>
        <sz val="10"/>
        <rFont val="標楷體"/>
        <family val="4"/>
      </rPr>
      <t>綠地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Green Area
</t>
    </r>
  </si>
  <si>
    <r>
      <rPr>
        <sz val="10"/>
        <rFont val="標楷體"/>
        <family val="4"/>
      </rPr>
      <t>廣場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Square
</t>
    </r>
  </si>
  <si>
    <r>
      <rPr>
        <sz val="10"/>
        <rFont val="標楷體"/>
        <family val="4"/>
      </rPr>
      <t>兒童
遊樂園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Play Ground
</t>
    </r>
  </si>
  <si>
    <r>
      <rPr>
        <sz val="10"/>
        <rFont val="標楷體"/>
        <family val="4"/>
      </rPr>
      <t>體育場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Athletic Complex
</t>
    </r>
  </si>
  <si>
    <r>
      <rPr>
        <sz val="10"/>
        <rFont val="標楷體"/>
        <family val="4"/>
      </rPr>
      <t>道路、
人行
步道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Road and 
Walkways</t>
    </r>
  </si>
  <si>
    <r>
      <rPr>
        <sz val="10"/>
        <rFont val="標楷體"/>
        <family val="4"/>
      </rPr>
      <t>停車場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Car Park
</t>
    </r>
  </si>
  <si>
    <r>
      <rPr>
        <sz val="10"/>
        <rFont val="標楷體"/>
        <family val="4"/>
      </rPr>
      <t>加油站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Gas Station
</t>
    </r>
  </si>
  <si>
    <r>
      <rPr>
        <sz val="10"/>
        <rFont val="標楷體"/>
        <family val="4"/>
      </rPr>
      <t>市場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Market
</t>
    </r>
  </si>
  <si>
    <r>
      <rPr>
        <sz val="10"/>
        <rFont val="標楷體"/>
        <family val="4"/>
      </rPr>
      <t>學校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School
</t>
    </r>
  </si>
  <si>
    <r>
      <t>社教
機構</t>
    </r>
    <r>
      <rPr>
        <sz val="8"/>
        <rFont val="細明體"/>
        <family val="3"/>
      </rPr>
      <t xml:space="preserve">
</t>
    </r>
    <r>
      <rPr>
        <sz val="6"/>
        <rFont val="Times New Roman"/>
        <family val="1"/>
      </rPr>
      <t>Social Educational
Organization</t>
    </r>
  </si>
  <si>
    <r>
      <t>醫療
衛生
機構</t>
    </r>
    <r>
      <rPr>
        <sz val="8"/>
        <rFont val="細明體"/>
        <family val="3"/>
      </rPr>
      <t xml:space="preserve">
</t>
    </r>
    <r>
      <rPr>
        <sz val="8"/>
        <rFont val="Times New Roman"/>
        <family val="1"/>
      </rPr>
      <t>Health Services</t>
    </r>
  </si>
  <si>
    <r>
      <rPr>
        <sz val="8"/>
        <rFont val="標楷體"/>
        <family val="4"/>
      </rPr>
      <t>機關
用地</t>
    </r>
    <r>
      <rPr>
        <sz val="8"/>
        <rFont val="新細明體"/>
        <family val="1"/>
      </rPr>
      <t xml:space="preserve">
</t>
    </r>
    <r>
      <rPr>
        <sz val="6"/>
        <rFont val="新細明體"/>
        <family val="1"/>
      </rPr>
      <t>Adminstrative Authorities</t>
    </r>
  </si>
  <si>
    <r>
      <rPr>
        <sz val="8"/>
        <rFont val="標楷體"/>
        <family val="4"/>
      </rPr>
      <t>墓地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Cemetery</t>
    </r>
  </si>
  <si>
    <r>
      <rPr>
        <sz val="8"/>
        <rFont val="標楷體"/>
        <family val="4"/>
      </rPr>
      <t>變電所、電力專業用地</t>
    </r>
    <r>
      <rPr>
        <sz val="8"/>
        <rFont val="新細明體"/>
        <family val="1"/>
      </rPr>
      <t xml:space="preserve">
</t>
    </r>
    <r>
      <rPr>
        <sz val="6"/>
        <rFont val="Times New Roman"/>
        <family val="1"/>
      </rPr>
      <t>Telecommunication Office</t>
    </r>
  </si>
  <si>
    <r>
      <rPr>
        <sz val="8"/>
        <rFont val="標楷體"/>
        <family val="4"/>
      </rPr>
      <t>郵政、
電信用地</t>
    </r>
    <r>
      <rPr>
        <sz val="8"/>
        <rFont val="Times New Roman"/>
        <family val="1"/>
      </rPr>
      <t xml:space="preserve">
Post Office</t>
    </r>
  </si>
  <si>
    <r>
      <rPr>
        <sz val="8"/>
        <rFont val="標楷體"/>
        <family val="4"/>
      </rPr>
      <t>民用航空站、
機場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 xml:space="preserve">Civil Air Terminal
</t>
    </r>
  </si>
  <si>
    <r>
      <rPr>
        <sz val="8"/>
        <rFont val="標楷體"/>
        <family val="4"/>
      </rPr>
      <t>溝渠
河道</t>
    </r>
    <r>
      <rPr>
        <sz val="8"/>
        <rFont val="新細明體"/>
        <family val="1"/>
      </rPr>
      <t xml:space="preserve">
Waterway</t>
    </r>
  </si>
  <si>
    <r>
      <rPr>
        <sz val="8"/>
        <rFont val="標楷體"/>
        <family val="4"/>
      </rPr>
      <t>港埠
用地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Harbor</t>
    </r>
  </si>
  <si>
    <r>
      <rPr>
        <sz val="8"/>
        <rFont val="標楷體"/>
        <family val="4"/>
      </rPr>
      <t>捷運系統、交通、車站、鐵路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Terminal Station</t>
    </r>
  </si>
  <si>
    <r>
      <rPr>
        <sz val="8"/>
        <rFont val="標楷體"/>
        <family val="4"/>
      </rPr>
      <t>環保設施用地</t>
    </r>
    <r>
      <rPr>
        <sz val="8"/>
        <rFont val="新細明體"/>
        <family val="1"/>
      </rPr>
      <t xml:space="preserve">
</t>
    </r>
    <r>
      <rPr>
        <sz val="6"/>
        <rFont val="Times New Roman"/>
        <family val="1"/>
      </rPr>
      <t>Environment Protection Facility</t>
    </r>
  </si>
  <si>
    <r>
      <rPr>
        <sz val="8"/>
        <rFont val="標楷體"/>
        <family val="4"/>
      </rPr>
      <t>其他
用地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Others</t>
    </r>
  </si>
  <si>
    <t>102年 2013</t>
  </si>
  <si>
    <t>表 5-5 都市計畫公共設施用地已闢建面積</t>
  </si>
  <si>
    <t>Table 5-5 Area Constructed of Public Facility Land of Urban Planning</t>
  </si>
  <si>
    <t>-</t>
  </si>
  <si>
    <t>資料來源：本鄉建設課</t>
  </si>
  <si>
    <r>
      <t>年底別</t>
    </r>
    <r>
      <rPr>
        <sz val="8"/>
        <rFont val="細明體"/>
        <family val="3"/>
      </rPr>
      <t xml:space="preserve">
End of Year </t>
    </r>
  </si>
  <si>
    <r>
      <rPr>
        <sz val="10"/>
        <rFont val="標楷體"/>
        <family val="4"/>
      </rPr>
      <t>總計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Grand Total</t>
    </r>
  </si>
  <si>
    <r>
      <rPr>
        <sz val="8"/>
        <rFont val="標楷體"/>
        <family val="4"/>
      </rPr>
      <t>食品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Food  Manufacturing</t>
    </r>
  </si>
  <si>
    <r>
      <rPr>
        <sz val="8"/>
        <rFont val="標楷體"/>
        <family val="4"/>
      </rPr>
      <t>飲料及菸草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Beverages and Tobacco  Manufacturing</t>
    </r>
  </si>
  <si>
    <r>
      <rPr>
        <sz val="8"/>
        <rFont val="標楷體"/>
        <family val="4"/>
      </rPr>
      <t>紡織業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Textiles Mills</t>
    </r>
  </si>
  <si>
    <r>
      <rPr>
        <sz val="8"/>
        <rFont val="標楷體"/>
        <family val="4"/>
      </rPr>
      <t>成衣及服飾品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Wearing Apparel and Clothing Accessories Manufacturing</t>
    </r>
  </si>
  <si>
    <r>
      <rPr>
        <sz val="8"/>
        <rFont val="標楷體"/>
        <family val="4"/>
      </rPr>
      <t>皮革、毛皮及
其製品製造業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Leather, Fur and Related Products Manufacturing</t>
    </r>
  </si>
  <si>
    <r>
      <rPr>
        <sz val="8"/>
        <rFont val="標楷體"/>
        <family val="4"/>
      </rPr>
      <t>木竹製品
製造業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Wood and Bamboo Products Manufacturing</t>
    </r>
  </si>
  <si>
    <r>
      <rPr>
        <sz val="8"/>
        <rFont val="標楷體"/>
        <family val="4"/>
      </rPr>
      <t>紙漿、紙及
紙製品製造業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Pulp, Paper and Paper Products Manufacturing</t>
    </r>
  </si>
  <si>
    <r>
      <rPr>
        <sz val="6"/>
        <rFont val="標楷體"/>
        <family val="4"/>
      </rPr>
      <t>印刷及資料
儲存媒體</t>
    </r>
    <r>
      <rPr>
        <sz val="8"/>
        <rFont val="標楷體"/>
        <family val="4"/>
      </rPr>
      <t xml:space="preserve">
複製業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Printing and Reproduction of Recorded Media</t>
    </r>
  </si>
  <si>
    <r>
      <rPr>
        <sz val="8"/>
        <rFont val="標楷體"/>
        <family val="4"/>
      </rPr>
      <t>石油及煤製品製造業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Petroleum and Coal Products Manufacturing</t>
    </r>
  </si>
  <si>
    <r>
      <rPr>
        <sz val="8"/>
        <rFont val="標楷體"/>
        <family val="4"/>
      </rPr>
      <t>化學材料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Chemical Material Manufacturing</t>
    </r>
  </si>
  <si>
    <r>
      <rPr>
        <sz val="8"/>
        <rFont val="標楷體"/>
        <family val="4"/>
      </rPr>
      <t>化學製品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Chemical Products Manufacturing</t>
    </r>
  </si>
  <si>
    <r>
      <rPr>
        <sz val="6"/>
        <rFont val="標楷體"/>
        <family val="4"/>
      </rPr>
      <t>橡膠製品</t>
    </r>
    <r>
      <rPr>
        <sz val="8"/>
        <rFont val="標楷體"/>
        <family val="4"/>
      </rPr>
      <t xml:space="preserve">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Rubber Products Manufacturing</t>
    </r>
  </si>
  <si>
    <r>
      <rPr>
        <sz val="6"/>
        <rFont val="標楷體"/>
        <family val="4"/>
      </rPr>
      <t>塑膠製品</t>
    </r>
    <r>
      <rPr>
        <sz val="10"/>
        <rFont val="標楷體"/>
        <family val="4"/>
      </rPr>
      <t xml:space="preserve">
</t>
    </r>
    <r>
      <rPr>
        <sz val="8"/>
        <rFont val="標楷體"/>
        <family val="4"/>
      </rPr>
      <t>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Plastic Products Manufacturing</t>
    </r>
  </si>
  <si>
    <r>
      <rPr>
        <sz val="8"/>
        <rFont val="標楷體"/>
        <family val="4"/>
      </rPr>
      <t>藥品及醫用化學製品製造業</t>
    </r>
    <r>
      <rPr>
        <sz val="10"/>
        <rFont val="新細明體"/>
        <family val="1"/>
      </rPr>
      <t xml:space="preserve">
</t>
    </r>
    <r>
      <rPr>
        <sz val="6"/>
        <rFont val="Times New Roman"/>
        <family val="1"/>
      </rPr>
      <t>Pharmaceuticals and Medicinal Chemical products Manufacturing</t>
    </r>
  </si>
  <si>
    <r>
      <rPr>
        <sz val="6"/>
        <rFont val="標楷體"/>
        <family val="4"/>
      </rPr>
      <t>非金屬礦物
製品製造業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Non-metallic Mineral Products Manufacturing</t>
    </r>
  </si>
  <si>
    <r>
      <rPr>
        <sz val="6"/>
        <rFont val="標楷體"/>
        <family val="4"/>
      </rPr>
      <t>基本金屬</t>
    </r>
    <r>
      <rPr>
        <sz val="8"/>
        <rFont val="標楷體"/>
        <family val="4"/>
      </rPr>
      <t xml:space="preserve">
製造業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Basic Metal Manufacturing</t>
    </r>
  </si>
  <si>
    <r>
      <rPr>
        <sz val="6"/>
        <rFont val="標楷體"/>
        <family val="4"/>
      </rPr>
      <t>金屬製品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Fabricated Metal Products Manufacturing</t>
    </r>
  </si>
  <si>
    <r>
      <rPr>
        <sz val="8"/>
        <rFont val="標楷體"/>
        <family val="4"/>
      </rPr>
      <t>電子零</t>
    </r>
    <r>
      <rPr>
        <sz val="6"/>
        <rFont val="標楷體"/>
        <family val="4"/>
      </rPr>
      <t xml:space="preserve">
組件製造業 </t>
    </r>
    <r>
      <rPr>
        <sz val="6"/>
        <rFont val="Times New Roman"/>
        <family val="1"/>
      </rPr>
      <t xml:space="preserve">
Electronic Parts and Components Manufacturing</t>
    </r>
  </si>
  <si>
    <r>
      <rPr>
        <sz val="6"/>
        <rFont val="標楷體"/>
        <family val="4"/>
      </rPr>
      <t>電腦、電子產
品及光學製品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Computers, Electronic and Optical Products Manufacturing</t>
    </r>
  </si>
  <si>
    <r>
      <rPr>
        <sz val="6"/>
        <rFont val="標楷體"/>
        <family val="4"/>
      </rPr>
      <t>電力設備 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Electrical Equipment Manufacturing</t>
    </r>
  </si>
  <si>
    <r>
      <rPr>
        <sz val="6"/>
        <rFont val="標楷體"/>
        <family val="4"/>
      </rPr>
      <t>機械設備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Machinery and Equipment Manufacturing</t>
    </r>
  </si>
  <si>
    <r>
      <rPr>
        <sz val="6"/>
        <rFont val="標楷體"/>
        <family val="4"/>
      </rPr>
      <t>汽車及其零件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Motor Vehicles and Parts Manufacturing</t>
    </r>
  </si>
  <si>
    <r>
      <rPr>
        <sz val="6"/>
        <rFont val="標楷體"/>
        <family val="4"/>
      </rPr>
      <t>其他運輸工具
及其零件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Other Transport Equipment and Parts Manufacturing</t>
    </r>
  </si>
  <si>
    <r>
      <rPr>
        <sz val="6"/>
        <rFont val="標楷體"/>
        <family val="4"/>
      </rPr>
      <t>家具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Furniture Manufacturing</t>
    </r>
  </si>
  <si>
    <r>
      <rPr>
        <sz val="8"/>
        <rFont val="標楷體"/>
        <family val="4"/>
      </rPr>
      <t>其他</t>
    </r>
    <r>
      <rPr>
        <sz val="6"/>
        <rFont val="標楷體"/>
        <family val="4"/>
      </rPr>
      <t xml:space="preserve">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Other Manufacturing</t>
    </r>
  </si>
  <si>
    <r>
      <rPr>
        <sz val="6"/>
        <rFont val="標楷體"/>
        <family val="4"/>
      </rPr>
      <t>產業用機械設備維修及安裝業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Repair and Installation of Industrial Machinery and Equipment</t>
    </r>
  </si>
  <si>
    <r>
      <rPr>
        <sz val="6"/>
        <rFont val="標楷體"/>
        <family val="4"/>
      </rPr>
      <t>非製造業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Non-manufacturing</t>
    </r>
  </si>
  <si>
    <t xml:space="preserve">Table 5-3 The Implementation Amount for Public Works of Urban Planning </t>
  </si>
  <si>
    <t>Table 5-4 Area Planned of Public Facility Land of Urban Planning</t>
  </si>
  <si>
    <t>103年底 2014</t>
  </si>
  <si>
    <t>103年 2014</t>
  </si>
  <si>
    <r>
      <t xml:space="preserve">供水普及率
</t>
    </r>
    <r>
      <rPr>
        <sz val="9"/>
        <rFont val="Times New Roman"/>
        <family val="1"/>
      </rPr>
      <t>B/A*100
(</t>
    </r>
    <r>
      <rPr>
        <sz val="9"/>
        <rFont val="標楷體"/>
        <family val="4"/>
      </rPr>
      <t>％</t>
    </r>
    <r>
      <rPr>
        <sz val="9"/>
        <rFont val="Times New Roman"/>
        <family val="1"/>
      </rPr>
      <t>)
Percentage of 
Population Served</t>
    </r>
  </si>
  <si>
    <r>
      <t xml:space="preserve">實際供水人數
</t>
    </r>
    <r>
      <rPr>
        <sz val="9"/>
        <rFont val="Times New Roman"/>
        <family val="1"/>
      </rPr>
      <t>(B)
Actual Population
 Served</t>
    </r>
  </si>
  <si>
    <r>
      <t xml:space="preserve">供水區域人數
</t>
    </r>
    <r>
      <rPr>
        <sz val="9"/>
        <rFont val="Times New Roman"/>
        <family val="1"/>
      </rPr>
      <t>Population in
 Served Area</t>
    </r>
  </si>
  <si>
    <r>
      <t xml:space="preserve">行政區域人數
</t>
    </r>
    <r>
      <rPr>
        <sz val="9"/>
        <rFont val="Times New Roman"/>
        <family val="1"/>
      </rPr>
      <t>(A)
Population in
 District</t>
    </r>
  </si>
  <si>
    <t>資料來源：台灣自來水公司管理處會計室</t>
  </si>
  <si>
    <t>104年底 2015</t>
  </si>
  <si>
    <t>104年 2015</t>
  </si>
  <si>
    <t>105年底 2016</t>
  </si>
  <si>
    <t>105年 2016</t>
  </si>
  <si>
    <t>…</t>
  </si>
  <si>
    <t>106年底 2017</t>
  </si>
  <si>
    <t>106年 2017</t>
  </si>
  <si>
    <t>107年底 2018</t>
  </si>
  <si>
    <t>　　(一)都市計畫面積及人口密度：民國107年底本鄉實施都市計畫面積計1.20平方公里，占本鄉面積210.1908平方公里之0.57％，實施都市計畫人口數為8,000人，現況人口數為1,133人，計畫人口密度為6,665人，現況人口密度為943.93人。</t>
  </si>
  <si>
    <t>　　(二)都市計畫公共設施用地：民國107年底本鄉公共設施用地計畫面積計16.53公頃，較上年底無增減。其中以道路及人行步道10.28公頃，占62.19％最多，學校用地2.67公頃，占16.15％次之。</t>
  </si>
  <si>
    <t>　　水為生活中不可缺少之要素，自來水供水普及率為國家進步與人民生活水準的指標。107年底本鄉自來水普及率為56.30％。</t>
  </si>
  <si>
    <t>6.665.00</t>
  </si>
  <si>
    <t>107年 2018</t>
  </si>
  <si>
    <r>
      <t>　　民國107年底，本鄉營運中工廠家數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家：食品製造業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家。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</si>
</sst>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);\(#,##0\)"/>
    <numFmt numFmtId="183" formatCode="_-* #,##0_-;\-* #,##0_-;_-* &quot;-&quot;??_-;_-@_-"/>
    <numFmt numFmtId="184" formatCode="#,##0.0"/>
    <numFmt numFmtId="185" formatCode="_-* #,##0.0_-;\-* #,##0.0_-;_-* &quot;-&quot;?_-;_-@_-"/>
    <numFmt numFmtId="186" formatCode="General&quot; 工、商業及鄉建設&quot;"/>
    <numFmt numFmtId="187" formatCode="&quot;工、商業及鄉建設 &quot;General"/>
    <numFmt numFmtId="188" formatCode="0.0000%"/>
    <numFmt numFmtId="189" formatCode="[=0]\-;General"/>
    <numFmt numFmtId="190" formatCode="[=0]\-;#,###"/>
    <numFmt numFmtId="191" formatCode="#,##0.00_ "/>
  </numFmts>
  <fonts count="7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Times New Roman"/>
      <family val="1"/>
    </font>
    <font>
      <sz val="10"/>
      <name val="華康中黑體"/>
      <family val="3"/>
    </font>
    <font>
      <b/>
      <sz val="9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16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8"/>
      <name val="Times New Roman"/>
      <family val="1"/>
    </font>
    <font>
      <sz val="40"/>
      <name val="標楷體"/>
      <family val="4"/>
    </font>
    <font>
      <sz val="9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name val="華康中黑體"/>
      <family val="3"/>
    </font>
    <font>
      <sz val="12"/>
      <name val="Courier"/>
      <family val="3"/>
    </font>
    <font>
      <sz val="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vertAlign val="superscript"/>
      <sz val="9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6"/>
      <name val="Times New Roman"/>
      <family val="1"/>
    </font>
    <font>
      <sz val="6"/>
      <name val="新細明體"/>
      <family val="1"/>
    </font>
    <font>
      <sz val="13"/>
      <name val="標楷體"/>
      <family val="4"/>
    </font>
    <font>
      <sz val="6"/>
      <name val="標楷體"/>
      <family val="4"/>
    </font>
    <font>
      <sz val="9.7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.75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188" fontId="2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82" fontId="6" fillId="0" borderId="0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39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9" fontId="6" fillId="0" borderId="10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39" fontId="4" fillId="0" borderId="0" xfId="0" applyNumberFormat="1" applyFont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39" fontId="4" fillId="0" borderId="0" xfId="0" applyNumberFormat="1" applyFont="1" applyAlignment="1">
      <alignment vertical="center"/>
    </xf>
    <xf numFmtId="184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8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37" fontId="5" fillId="0" borderId="0" xfId="0" applyNumberFormat="1" applyFont="1" applyAlignment="1">
      <alignment vertical="center"/>
    </xf>
    <xf numFmtId="37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1" fontId="6" fillId="0" borderId="0" xfId="0" applyNumberFormat="1" applyFont="1" applyFill="1" applyBorder="1" applyAlignment="1" quotePrefix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 quotePrefix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4" fillId="0" borderId="0" xfId="34">
      <alignment/>
      <protection/>
    </xf>
    <xf numFmtId="0" fontId="4" fillId="0" borderId="0" xfId="34" applyAlignme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12" fillId="0" borderId="0" xfId="0" applyFont="1" applyAlignment="1" quotePrefix="1">
      <alignment horizontal="left" vertical="center"/>
    </xf>
    <xf numFmtId="39" fontId="7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37" fontId="7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37" fontId="7" fillId="0" borderId="0" xfId="0" applyNumberFormat="1" applyFont="1" applyBorder="1" applyAlignment="1">
      <alignment vertical="center"/>
    </xf>
    <xf numFmtId="37" fontId="11" fillId="0" borderId="0" xfId="0" applyNumberFormat="1" applyFont="1" applyAlignment="1">
      <alignment vertical="center"/>
    </xf>
    <xf numFmtId="37" fontId="7" fillId="0" borderId="0" xfId="0" applyNumberFormat="1" applyFont="1" applyBorder="1" applyAlignment="1">
      <alignment horizontal="center" vertical="center" wrapText="1"/>
    </xf>
    <xf numFmtId="0" fontId="0" fillId="0" borderId="0" xfId="34" applyFont="1" applyAlignment="1">
      <alignment horizontal="center"/>
      <protection/>
    </xf>
    <xf numFmtId="0" fontId="7" fillId="0" borderId="0" xfId="34" applyFont="1">
      <alignment/>
      <protection/>
    </xf>
    <xf numFmtId="0" fontId="7" fillId="0" borderId="0" xfId="34" applyFont="1" applyAlignment="1">
      <alignment horizontal="left"/>
      <protection/>
    </xf>
    <xf numFmtId="0" fontId="13" fillId="0" borderId="0" xfId="34" applyFont="1" applyAlignment="1">
      <alignment/>
      <protection/>
    </xf>
    <xf numFmtId="0" fontId="10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0" fillId="0" borderId="0" xfId="0" applyFont="1" applyAlignment="1">
      <alignment vertical="center"/>
    </xf>
    <xf numFmtId="3" fontId="7" fillId="0" borderId="0" xfId="0" applyNumberFormat="1" applyFont="1" applyAlignment="1" quotePrefix="1">
      <alignment horizontal="left" vertical="center"/>
    </xf>
    <xf numFmtId="43" fontId="6" fillId="0" borderId="0" xfId="0" applyNumberFormat="1" applyFont="1" applyFill="1" applyBorder="1" applyAlignment="1" quotePrefix="1">
      <alignment horizontal="center" vertical="center"/>
    </xf>
    <xf numFmtId="187" fontId="16" fillId="0" borderId="0" xfId="34" applyNumberFormat="1" applyFont="1">
      <alignment/>
      <protection/>
    </xf>
    <xf numFmtId="0" fontId="17" fillId="0" borderId="0" xfId="34" applyFont="1" applyAlignment="1">
      <alignment vertical="top"/>
      <protection/>
    </xf>
    <xf numFmtId="0" fontId="18" fillId="0" borderId="0" xfId="34" applyFont="1" applyAlignment="1">
      <alignment/>
      <protection/>
    </xf>
    <xf numFmtId="4" fontId="16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88" fontId="21" fillId="0" borderId="0" xfId="35" applyNumberFormat="1" applyFont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37" fontId="16" fillId="0" borderId="0" xfId="0" applyNumberFormat="1" applyFont="1" applyAlignment="1">
      <alignment vertical="center"/>
    </xf>
    <xf numFmtId="39" fontId="16" fillId="0" borderId="0" xfId="0" applyNumberFormat="1" applyFont="1" applyAlignment="1">
      <alignment vertical="center"/>
    </xf>
    <xf numFmtId="183" fontId="16" fillId="0" borderId="0" xfId="36" applyNumberFormat="1" applyFont="1" applyAlignment="1">
      <alignment vertical="center"/>
    </xf>
    <xf numFmtId="183" fontId="22" fillId="0" borderId="0" xfId="36" applyNumberFormat="1" applyFont="1" applyAlignment="1">
      <alignment vertical="center"/>
    </xf>
    <xf numFmtId="39" fontId="16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83" fontId="24" fillId="0" borderId="11" xfId="36" applyNumberFormat="1" applyFont="1" applyBorder="1" applyAlignment="1">
      <alignment horizontal="center" vertical="center" wrapText="1"/>
    </xf>
    <xf numFmtId="39" fontId="24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86" fontId="16" fillId="0" borderId="0" xfId="0" applyNumberFormat="1" applyFont="1" applyAlignment="1" quotePrefix="1">
      <alignment horizontal="left" vertical="center"/>
    </xf>
    <xf numFmtId="39" fontId="4" fillId="0" borderId="10" xfId="0" applyNumberFormat="1" applyFont="1" applyBorder="1" applyAlignment="1">
      <alignment horizontal="right" vertical="center"/>
    </xf>
    <xf numFmtId="37" fontId="19" fillId="0" borderId="14" xfId="0" applyNumberFormat="1" applyFont="1" applyBorder="1" applyAlignment="1">
      <alignment horizontal="center"/>
    </xf>
    <xf numFmtId="37" fontId="8" fillId="0" borderId="11" xfId="0" applyNumberFormat="1" applyFont="1" applyBorder="1" applyAlignment="1">
      <alignment horizontal="center" vertical="top" wrapText="1"/>
    </xf>
    <xf numFmtId="184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 quotePrefix="1">
      <alignment horizontal="left" vertical="center"/>
    </xf>
    <xf numFmtId="3" fontId="20" fillId="0" borderId="0" xfId="0" applyNumberFormat="1" applyFont="1" applyBorder="1" applyAlignment="1">
      <alignment vertical="center"/>
    </xf>
    <xf numFmtId="3" fontId="20" fillId="0" borderId="10" xfId="0" applyNumberFormat="1" applyFont="1" applyBorder="1" applyAlignment="1" quotePrefix="1">
      <alignment horizontal="right" vertical="center"/>
    </xf>
    <xf numFmtId="184" fontId="4" fillId="0" borderId="15" xfId="0" applyNumberFormat="1" applyFont="1" applyBorder="1" applyAlignment="1" quotePrefix="1">
      <alignment horizontal="centerContinuous" vertical="center"/>
    </xf>
    <xf numFmtId="3" fontId="4" fillId="0" borderId="15" xfId="0" applyNumberFormat="1" applyFont="1" applyBorder="1" applyAlignment="1" quotePrefix="1">
      <alignment horizontal="centerContinuous" vertical="center"/>
    </xf>
    <xf numFmtId="3" fontId="16" fillId="0" borderId="15" xfId="0" applyNumberFormat="1" applyFont="1" applyBorder="1" applyAlignment="1">
      <alignment horizontal="centerContinuous" vertical="center"/>
    </xf>
    <xf numFmtId="184" fontId="4" fillId="0" borderId="16" xfId="0" applyNumberFormat="1" applyFont="1" applyBorder="1" applyAlignment="1" quotePrefix="1">
      <alignment horizontal="centerContinuous" vertical="center"/>
    </xf>
    <xf numFmtId="0" fontId="21" fillId="0" borderId="0" xfId="0" applyFont="1" applyAlignment="1">
      <alignment horizontal="centerContinuous" vertical="distributed"/>
    </xf>
    <xf numFmtId="184" fontId="16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84" fontId="14" fillId="0" borderId="13" xfId="0" applyNumberFormat="1" applyFont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Continuous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37" fontId="16" fillId="0" borderId="19" xfId="0" applyNumberFormat="1" applyFont="1" applyBorder="1" applyAlignment="1">
      <alignment horizontal="centerContinuous" vertical="center"/>
    </xf>
    <xf numFmtId="37" fontId="16" fillId="0" borderId="20" xfId="0" applyNumberFormat="1" applyFont="1" applyBorder="1" applyAlignment="1">
      <alignment horizontal="center" vertical="center" wrapText="1"/>
    </xf>
    <xf numFmtId="37" fontId="16" fillId="0" borderId="21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Continuous" vertical="center"/>
    </xf>
    <xf numFmtId="37" fontId="4" fillId="0" borderId="23" xfId="0" applyNumberFormat="1" applyFont="1" applyBorder="1" applyAlignment="1" quotePrefix="1">
      <alignment horizontal="centerContinuous" vertical="center"/>
    </xf>
    <xf numFmtId="0" fontId="7" fillId="0" borderId="10" xfId="0" applyFont="1" applyBorder="1" applyAlignment="1">
      <alignment vertical="center"/>
    </xf>
    <xf numFmtId="37" fontId="7" fillId="0" borderId="10" xfId="0" applyNumberFormat="1" applyFont="1" applyBorder="1" applyAlignment="1">
      <alignment vertical="center"/>
    </xf>
    <xf numFmtId="37" fontId="19" fillId="0" borderId="0" xfId="0" applyNumberFormat="1" applyFont="1" applyAlignment="1">
      <alignment vertical="center"/>
    </xf>
    <xf numFmtId="3" fontId="7" fillId="0" borderId="0" xfId="0" applyNumberFormat="1" applyFont="1" applyBorder="1" applyAlignment="1" quotePrefix="1">
      <alignment horizontal="right" vertical="center"/>
    </xf>
    <xf numFmtId="187" fontId="16" fillId="0" borderId="0" xfId="0" applyNumberFormat="1" applyFont="1" applyAlignment="1" quotePrefix="1">
      <alignment horizontal="right" vertical="center"/>
    </xf>
    <xf numFmtId="3" fontId="24" fillId="0" borderId="20" xfId="0" applyNumberFormat="1" applyFont="1" applyBorder="1" applyAlignment="1">
      <alignment horizontal="distributed" vertical="center"/>
    </xf>
    <xf numFmtId="4" fontId="16" fillId="0" borderId="11" xfId="0" applyNumberFormat="1" applyFont="1" applyBorder="1" applyAlignment="1">
      <alignment horizontal="center" vertical="center"/>
    </xf>
    <xf numFmtId="41" fontId="6" fillId="0" borderId="10" xfId="0" applyNumberFormat="1" applyFont="1" applyFill="1" applyBorder="1" applyAlignment="1" quotePrefix="1">
      <alignment horizontal="center" vertical="center"/>
    </xf>
    <xf numFmtId="0" fontId="4" fillId="0" borderId="0" xfId="34" applyAlignment="1">
      <alignment horizontal="center"/>
      <protection/>
    </xf>
    <xf numFmtId="0" fontId="6" fillId="0" borderId="0" xfId="34" applyFont="1" applyAlignment="1">
      <alignment horizontal="center"/>
      <protection/>
    </xf>
    <xf numFmtId="189" fontId="8" fillId="0" borderId="24" xfId="33" applyNumberFormat="1" applyFont="1" applyBorder="1" applyAlignment="1">
      <alignment horizontal="center" vertical="center" wrapText="1"/>
      <protection/>
    </xf>
    <xf numFmtId="189" fontId="8" fillId="0" borderId="25" xfId="33" applyNumberFormat="1" applyFont="1" applyBorder="1" applyAlignment="1">
      <alignment horizontal="center" vertical="center" wrapText="1"/>
      <protection/>
    </xf>
    <xf numFmtId="189" fontId="8" fillId="0" borderId="26" xfId="33" applyNumberFormat="1" applyFont="1" applyBorder="1" applyAlignment="1">
      <alignment horizontal="center" vertical="center" wrapText="1"/>
      <protection/>
    </xf>
    <xf numFmtId="189" fontId="8" fillId="0" borderId="24" xfId="33" applyNumberFormat="1" applyFont="1" applyFill="1" applyBorder="1" applyAlignment="1">
      <alignment horizontal="center" vertical="center" wrapText="1"/>
      <protection/>
    </xf>
    <xf numFmtId="189" fontId="8" fillId="0" borderId="25" xfId="33" applyNumberFormat="1" applyFont="1" applyFill="1" applyBorder="1" applyAlignment="1">
      <alignment horizontal="center" vertical="center" wrapText="1"/>
      <protection/>
    </xf>
    <xf numFmtId="189" fontId="8" fillId="0" borderId="27" xfId="33" applyNumberFormat="1" applyFont="1" applyBorder="1" applyAlignment="1">
      <alignment horizontal="center" vertical="center" wrapText="1"/>
      <protection/>
    </xf>
    <xf numFmtId="187" fontId="16" fillId="0" borderId="0" xfId="0" applyNumberFormat="1" applyFont="1" applyAlignment="1" quotePrefix="1">
      <alignment vertical="center"/>
    </xf>
    <xf numFmtId="39" fontId="24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3" fontId="16" fillId="0" borderId="29" xfId="0" applyNumberFormat="1" applyFont="1" applyBorder="1" applyAlignment="1">
      <alignment horizontal="center" wrapText="1"/>
    </xf>
    <xf numFmtId="3" fontId="16" fillId="0" borderId="12" xfId="0" applyNumberFormat="1" applyFont="1" applyBorder="1" applyAlignment="1">
      <alignment horizontal="center" wrapText="1"/>
    </xf>
    <xf numFmtId="0" fontId="8" fillId="0" borderId="25" xfId="33" applyFont="1" applyBorder="1" applyAlignment="1">
      <alignment horizontal="center" vertical="center" wrapText="1"/>
      <protection/>
    </xf>
    <xf numFmtId="0" fontId="8" fillId="0" borderId="26" xfId="33" applyFont="1" applyBorder="1" applyAlignment="1">
      <alignment horizontal="center" vertical="center" wrapText="1"/>
      <protection/>
    </xf>
    <xf numFmtId="0" fontId="14" fillId="0" borderId="25" xfId="33" applyFont="1" applyBorder="1" applyAlignment="1">
      <alignment horizontal="center" vertical="center" wrapText="1"/>
      <protection/>
    </xf>
    <xf numFmtId="0" fontId="8" fillId="0" borderId="24" xfId="33" applyFont="1" applyBorder="1" applyAlignment="1">
      <alignment horizontal="center" vertical="center" wrapText="1"/>
      <protection/>
    </xf>
    <xf numFmtId="3" fontId="16" fillId="0" borderId="24" xfId="0" applyNumberFormat="1" applyFont="1" applyBorder="1" applyAlignment="1">
      <alignment horizontal="center" vertical="center" wrapText="1"/>
    </xf>
    <xf numFmtId="0" fontId="24" fillId="0" borderId="25" xfId="33" applyFont="1" applyBorder="1" applyAlignment="1">
      <alignment horizontal="center" vertical="center" wrapText="1"/>
      <protection/>
    </xf>
    <xf numFmtId="184" fontId="4" fillId="0" borderId="28" xfId="0" applyNumberFormat="1" applyFont="1" applyBorder="1" applyAlignment="1">
      <alignment horizontal="center" vertical="center" wrapText="1"/>
    </xf>
    <xf numFmtId="37" fontId="19" fillId="0" borderId="0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24" fillId="0" borderId="24" xfId="35" applyNumberFormat="1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191" fontId="6" fillId="0" borderId="0" xfId="0" applyNumberFormat="1" applyFont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center" vertical="center"/>
    </xf>
    <xf numFmtId="0" fontId="15" fillId="0" borderId="0" xfId="34" applyFont="1" applyAlignment="1">
      <alignment horizontal="center"/>
      <protection/>
    </xf>
    <xf numFmtId="0" fontId="18" fillId="0" borderId="0" xfId="34" applyFont="1" applyAlignment="1">
      <alignment vertical="top" wrapText="1"/>
      <protection/>
    </xf>
    <xf numFmtId="186" fontId="16" fillId="0" borderId="0" xfId="34" applyNumberFormat="1" applyFont="1" applyAlignment="1">
      <alignment horizontal="left"/>
      <protection/>
    </xf>
    <xf numFmtId="0" fontId="26" fillId="0" borderId="0" xfId="0" applyFont="1" applyAlignment="1">
      <alignment horizontal="center" vertical="center"/>
    </xf>
    <xf numFmtId="187" fontId="16" fillId="0" borderId="0" xfId="0" applyNumberFormat="1" applyFont="1" applyAlignment="1" quotePrefix="1">
      <alignment horizontal="right" vertical="center"/>
    </xf>
    <xf numFmtId="0" fontId="20" fillId="0" borderId="0" xfId="0" applyFont="1" applyAlignment="1">
      <alignment horizontal="center" vertical="center"/>
    </xf>
    <xf numFmtId="37" fontId="16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7" fontId="21" fillId="0" borderId="0" xfId="0" applyNumberFormat="1" applyFont="1" applyAlignment="1">
      <alignment horizontal="center" vertical="center" shrinkToFit="1"/>
    </xf>
    <xf numFmtId="37" fontId="20" fillId="0" borderId="0" xfId="0" applyNumberFormat="1" applyFont="1" applyAlignment="1">
      <alignment horizontal="center" vertical="center"/>
    </xf>
    <xf numFmtId="39" fontId="19" fillId="0" borderId="33" xfId="0" applyNumberFormat="1" applyFont="1" applyBorder="1" applyAlignment="1">
      <alignment horizontal="center" vertical="center" wrapText="1"/>
    </xf>
    <xf numFmtId="39" fontId="8" fillId="0" borderId="13" xfId="0" applyNumberFormat="1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186" fontId="16" fillId="0" borderId="0" xfId="0" applyNumberFormat="1" applyFont="1" applyAlignment="1" quotePrefix="1">
      <alignment horizontal="left" vertical="center"/>
    </xf>
    <xf numFmtId="3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6" fillId="0" borderId="0" xfId="0" applyNumberFormat="1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184" fontId="16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4" fontId="16" fillId="0" borderId="30" xfId="0" applyNumberFormat="1" applyFont="1" applyBorder="1" applyAlignment="1">
      <alignment horizontal="center" vertical="center"/>
    </xf>
    <xf numFmtId="184" fontId="16" fillId="0" borderId="32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3" fontId="16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184" fontId="16" fillId="0" borderId="29" xfId="0" applyNumberFormat="1" applyFont="1" applyBorder="1" applyAlignment="1">
      <alignment horizontal="center" vertical="center" wrapText="1"/>
    </xf>
    <xf numFmtId="184" fontId="4" fillId="0" borderId="28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horizontal="distributed" vertical="center"/>
    </xf>
    <xf numFmtId="3" fontId="4" fillId="0" borderId="11" xfId="0" applyNumberFormat="1" applyFont="1" applyBorder="1" applyAlignment="1">
      <alignment horizontal="distributed" vertical="center"/>
    </xf>
    <xf numFmtId="3" fontId="16" fillId="0" borderId="17" xfId="0" applyNumberFormat="1" applyFont="1" applyBorder="1" applyAlignment="1">
      <alignment horizontal="distributed" vertical="center"/>
    </xf>
    <xf numFmtId="3" fontId="4" fillId="0" borderId="13" xfId="0" applyNumberFormat="1" applyFont="1" applyBorder="1" applyAlignment="1">
      <alignment horizontal="distributed" vertical="center"/>
    </xf>
    <xf numFmtId="3" fontId="16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184" fontId="16" fillId="0" borderId="17" xfId="0" applyNumberFormat="1" applyFont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top" wrapText="1"/>
    </xf>
    <xf numFmtId="3" fontId="4" fillId="0" borderId="41" xfId="0" applyNumberFormat="1" applyFont="1" applyBorder="1" applyAlignment="1" quotePrefix="1">
      <alignment horizontal="center" vertical="top" wrapText="1"/>
    </xf>
    <xf numFmtId="3" fontId="16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shrinkToFit="1"/>
    </xf>
    <xf numFmtId="37" fontId="26" fillId="0" borderId="0" xfId="0" applyNumberFormat="1" applyFont="1" applyAlignment="1">
      <alignment horizontal="center" vertical="center"/>
    </xf>
    <xf numFmtId="37" fontId="16" fillId="0" borderId="38" xfId="0" applyNumberFormat="1" applyFont="1" applyBorder="1" applyAlignment="1">
      <alignment horizontal="center" vertical="center" wrapText="1"/>
    </xf>
    <xf numFmtId="37" fontId="4" fillId="0" borderId="28" xfId="0" applyNumberFormat="1" applyFont="1" applyBorder="1" applyAlignment="1">
      <alignment horizontal="center" vertical="center" wrapText="1"/>
    </xf>
    <xf numFmtId="37" fontId="16" fillId="0" borderId="14" xfId="0" applyNumberFormat="1" applyFont="1" applyBorder="1" applyAlignment="1">
      <alignment horizontal="center" vertical="center" wrapText="1"/>
    </xf>
    <xf numFmtId="37" fontId="4" fillId="0" borderId="11" xfId="0" applyNumberFormat="1" applyFont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土地91" xfId="34"/>
    <cellStyle name="一般_出(1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東河鄉自來水歷年供水普及率</a:t>
            </a:r>
          </a:p>
        </c:rich>
      </c:tx>
      <c:layout>
        <c:manualLayout>
          <c:xMode val="factor"/>
          <c:yMode val="factor"/>
          <c:x val="0.02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78"/>
          <c:w val="0.918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'提要'!$F$12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'提要'!$E$13:$E$22</c:f>
              <c:numCache/>
            </c:numRef>
          </c:cat>
          <c:val>
            <c:numRef>
              <c:f>'提要'!$F$13:$F$22</c:f>
              <c:numCache/>
            </c:numRef>
          </c:val>
          <c:smooth val="0"/>
        </c:ser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年底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  <c:max val="80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百分比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490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12</xdr:row>
      <xdr:rowOff>161925</xdr:rowOff>
    </xdr:from>
    <xdr:to>
      <xdr:col>2</xdr:col>
      <xdr:colOff>1571625</xdr:colOff>
      <xdr:row>33</xdr:row>
      <xdr:rowOff>47625</xdr:rowOff>
    </xdr:to>
    <xdr:graphicFrame>
      <xdr:nvGraphicFramePr>
        <xdr:cNvPr id="1" name="Chart 5"/>
        <xdr:cNvGraphicFramePr/>
      </xdr:nvGraphicFramePr>
      <xdr:xfrm>
        <a:off x="409575" y="5705475"/>
        <a:ext cx="54197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8" sqref="A8:C8"/>
    </sheetView>
  </sheetViews>
  <sheetFormatPr defaultColWidth="7.00390625" defaultRowHeight="16.5"/>
  <cols>
    <col min="1" max="1" width="26.00390625" style="62" customWidth="1"/>
    <col min="2" max="2" width="29.875" style="62" customWidth="1"/>
    <col min="3" max="3" width="26.00390625" style="62" customWidth="1"/>
    <col min="4" max="16384" width="7.00390625" style="40" customWidth="1"/>
  </cols>
  <sheetData>
    <row r="1" ht="12">
      <c r="C1" s="70">
        <v>73</v>
      </c>
    </row>
    <row r="2" spans="1:3" ht="55.5">
      <c r="A2" s="155" t="s">
        <v>5</v>
      </c>
      <c r="B2" s="155"/>
      <c r="C2" s="155"/>
    </row>
    <row r="3" spans="1:3" ht="21" customHeight="1">
      <c r="A3" s="61"/>
      <c r="B3" s="61"/>
      <c r="C3" s="61"/>
    </row>
    <row r="4" spans="1:3" s="41" customFormat="1" ht="26.25" customHeight="1">
      <c r="A4" s="71" t="s">
        <v>6</v>
      </c>
      <c r="B4" s="71"/>
      <c r="C4" s="71"/>
    </row>
    <row r="5" spans="1:3" s="41" customFormat="1" ht="30" customHeight="1">
      <c r="A5" s="156" t="s">
        <v>188</v>
      </c>
      <c r="B5" s="156"/>
      <c r="C5" s="156"/>
    </row>
    <row r="6" spans="1:3" ht="19.5">
      <c r="A6" s="72"/>
      <c r="B6" s="72"/>
      <c r="C6" s="72"/>
    </row>
    <row r="7" spans="1:3" ht="26.25" customHeight="1">
      <c r="A7" s="71" t="s">
        <v>9</v>
      </c>
      <c r="B7" s="72"/>
      <c r="C7" s="72"/>
    </row>
    <row r="8" spans="1:5" ht="87" customHeight="1">
      <c r="A8" s="156" t="s">
        <v>183</v>
      </c>
      <c r="B8" s="156"/>
      <c r="C8" s="156"/>
      <c r="E8" s="40">
        <f>1.2/210.1908</f>
        <v>0.005709098590423558</v>
      </c>
    </row>
    <row r="9" spans="1:6" ht="68.25" customHeight="1">
      <c r="A9" s="156" t="s">
        <v>184</v>
      </c>
      <c r="B9" s="156"/>
      <c r="C9" s="156"/>
      <c r="E9" s="40">
        <f>10.28/16.53</f>
        <v>0.6218995765275256</v>
      </c>
      <c r="F9" s="40">
        <f>2.67/16.53</f>
        <v>0.161524500907441</v>
      </c>
    </row>
    <row r="10" spans="1:3" ht="19.5">
      <c r="A10" s="72"/>
      <c r="B10" s="72"/>
      <c r="C10" s="72"/>
    </row>
    <row r="11" spans="1:3" ht="24.75" customHeight="1">
      <c r="A11" s="71" t="s">
        <v>8</v>
      </c>
      <c r="B11" s="71"/>
      <c r="C11" s="71"/>
    </row>
    <row r="12" spans="1:6" ht="46.5" customHeight="1">
      <c r="A12" s="156" t="s">
        <v>185</v>
      </c>
      <c r="B12" s="156"/>
      <c r="C12" s="156"/>
      <c r="F12" s="65" t="s">
        <v>7</v>
      </c>
    </row>
    <row r="13" spans="1:6" ht="15.75">
      <c r="A13" s="64"/>
      <c r="B13" s="64"/>
      <c r="C13" s="64"/>
      <c r="E13" s="66">
        <v>98</v>
      </c>
      <c r="F13" s="38">
        <v>59.21</v>
      </c>
    </row>
    <row r="14" spans="5:6" ht="12">
      <c r="E14" s="66">
        <v>99</v>
      </c>
      <c r="F14" s="38">
        <v>59.55</v>
      </c>
    </row>
    <row r="15" spans="5:6" ht="12">
      <c r="E15" s="66">
        <v>100</v>
      </c>
      <c r="F15" s="38">
        <v>59.69</v>
      </c>
    </row>
    <row r="16" spans="5:6" ht="12">
      <c r="E16" s="126">
        <v>101</v>
      </c>
      <c r="F16" s="127">
        <v>59.42</v>
      </c>
    </row>
    <row r="17" spans="5:6" ht="12">
      <c r="E17" s="66">
        <v>102</v>
      </c>
      <c r="F17" s="38">
        <v>59.29</v>
      </c>
    </row>
    <row r="18" spans="5:6" ht="12">
      <c r="E18" s="66">
        <v>103</v>
      </c>
      <c r="F18" s="38">
        <v>51.38</v>
      </c>
    </row>
    <row r="19" spans="5:6" ht="12">
      <c r="E19" s="66">
        <v>104</v>
      </c>
      <c r="F19" s="38">
        <v>52.46</v>
      </c>
    </row>
    <row r="20" spans="5:6" ht="12">
      <c r="E20" s="66">
        <v>105</v>
      </c>
      <c r="F20" s="38">
        <v>53.63</v>
      </c>
    </row>
    <row r="21" spans="5:6" ht="12">
      <c r="E21" s="66">
        <v>106</v>
      </c>
      <c r="F21" s="38">
        <v>55.13</v>
      </c>
    </row>
    <row r="22" spans="5:6" ht="12">
      <c r="E22" s="66">
        <v>107</v>
      </c>
      <c r="F22" s="38">
        <v>56.3</v>
      </c>
    </row>
    <row r="23" spans="5:6" ht="12">
      <c r="E23" s="66"/>
      <c r="F23" s="38"/>
    </row>
    <row r="24" spans="5:6" ht="12">
      <c r="E24" s="66"/>
      <c r="F24" s="38"/>
    </row>
    <row r="25" spans="5:6" ht="12">
      <c r="E25" s="66"/>
      <c r="F25" s="38"/>
    </row>
    <row r="26" spans="5:6" ht="12">
      <c r="E26" s="66"/>
      <c r="F26" s="38"/>
    </row>
    <row r="27" spans="5:6" ht="12">
      <c r="E27" s="126"/>
      <c r="F27" s="127"/>
    </row>
  </sheetData>
  <sheetProtection/>
  <mergeCells count="5">
    <mergeCell ref="A2:C2"/>
    <mergeCell ref="A5:C5"/>
    <mergeCell ref="A12:C12"/>
    <mergeCell ref="A8:C8"/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zoomScale="89" zoomScaleNormal="89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0" sqref="E20"/>
    </sheetView>
  </sheetViews>
  <sheetFormatPr defaultColWidth="9.00390625" defaultRowHeight="16.5"/>
  <cols>
    <col min="1" max="1" width="11.375" style="42" customWidth="1"/>
    <col min="2" max="3" width="6.00390625" style="1" customWidth="1"/>
    <col min="4" max="23" width="5.625" style="1" customWidth="1"/>
    <col min="24" max="24" width="5.625" style="2" customWidth="1"/>
    <col min="25" max="29" width="5.625" style="0" customWidth="1"/>
  </cols>
  <sheetData>
    <row r="1" spans="1:31" s="44" customFormat="1" ht="15.75">
      <c r="A1" s="157">
        <f>'提要'!C1+1</f>
        <v>74</v>
      </c>
      <c r="B1" s="157"/>
      <c r="C1" s="6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AA1" s="159">
        <f>A1+1</f>
        <v>75</v>
      </c>
      <c r="AB1" s="159"/>
      <c r="AC1" s="159"/>
      <c r="AD1" s="134"/>
      <c r="AE1" s="134"/>
    </row>
    <row r="2" spans="1:29" s="45" customFormat="1" ht="28.5" customHeight="1">
      <c r="A2" s="160" t="s">
        <v>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58" t="s">
        <v>37</v>
      </c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spans="1:29" s="44" customFormat="1" ht="16.5" thickBot="1">
      <c r="A3" s="78" t="s">
        <v>0</v>
      </c>
      <c r="B3" s="46"/>
      <c r="C3" s="46"/>
      <c r="D3" s="46"/>
      <c r="E3" s="46"/>
      <c r="F3" s="46"/>
      <c r="G3" s="46"/>
      <c r="H3" s="46"/>
      <c r="I3" s="47"/>
      <c r="J3" s="46"/>
      <c r="K3" s="46"/>
      <c r="L3" s="48"/>
      <c r="M3" s="46"/>
      <c r="N3" s="42"/>
      <c r="O3" s="46"/>
      <c r="P3" s="46"/>
      <c r="Q3" s="46"/>
      <c r="R3" s="46"/>
      <c r="S3" s="46"/>
      <c r="T3" s="46"/>
      <c r="U3" s="46"/>
      <c r="V3" s="46"/>
      <c r="W3" s="46"/>
      <c r="AC3" s="77" t="s">
        <v>38</v>
      </c>
    </row>
    <row r="4" spans="1:29" s="76" customFormat="1" ht="174" customHeight="1" thickBot="1">
      <c r="A4" s="150" t="s">
        <v>137</v>
      </c>
      <c r="B4" s="128" t="s">
        <v>138</v>
      </c>
      <c r="C4" s="128" t="s">
        <v>139</v>
      </c>
      <c r="D4" s="128" t="s">
        <v>140</v>
      </c>
      <c r="E4" s="128" t="s">
        <v>141</v>
      </c>
      <c r="F4" s="129" t="s">
        <v>142</v>
      </c>
      <c r="G4" s="130" t="s">
        <v>143</v>
      </c>
      <c r="H4" s="128" t="s">
        <v>144</v>
      </c>
      <c r="I4" s="128" t="s">
        <v>145</v>
      </c>
      <c r="J4" s="128" t="s">
        <v>146</v>
      </c>
      <c r="K4" s="131" t="s">
        <v>147</v>
      </c>
      <c r="L4" s="129" t="s">
        <v>148</v>
      </c>
      <c r="M4" s="129" t="s">
        <v>149</v>
      </c>
      <c r="N4" s="130" t="s">
        <v>152</v>
      </c>
      <c r="O4" s="133" t="s">
        <v>150</v>
      </c>
      <c r="P4" s="128" t="s">
        <v>151</v>
      </c>
      <c r="Q4" s="128" t="s">
        <v>153</v>
      </c>
      <c r="R4" s="128" t="s">
        <v>154</v>
      </c>
      <c r="S4" s="129" t="s">
        <v>155</v>
      </c>
      <c r="T4" s="132" t="s">
        <v>156</v>
      </c>
      <c r="U4" s="130" t="s">
        <v>157</v>
      </c>
      <c r="V4" s="128" t="s">
        <v>158</v>
      </c>
      <c r="W4" s="129" t="s">
        <v>159</v>
      </c>
      <c r="X4" s="129" t="s">
        <v>160</v>
      </c>
      <c r="Y4" s="129" t="s">
        <v>161</v>
      </c>
      <c r="Z4" s="129" t="s">
        <v>162</v>
      </c>
      <c r="AA4" s="130" t="s">
        <v>163</v>
      </c>
      <c r="AB4" s="130" t="s">
        <v>164</v>
      </c>
      <c r="AC4" s="130" t="s">
        <v>165</v>
      </c>
    </row>
    <row r="5" spans="1:29" ht="47.25" customHeight="1">
      <c r="A5" s="73" t="s">
        <v>24</v>
      </c>
      <c r="B5" s="34">
        <v>4</v>
      </c>
      <c r="C5" s="34">
        <v>4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</row>
    <row r="6" spans="1:29" ht="47.25" customHeight="1">
      <c r="A6" s="73" t="s">
        <v>27</v>
      </c>
      <c r="B6" s="34">
        <v>4</v>
      </c>
      <c r="C6" s="34">
        <v>4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</row>
    <row r="7" spans="1:29" ht="47.25" customHeight="1">
      <c r="A7" s="73" t="s">
        <v>29</v>
      </c>
      <c r="B7" s="34">
        <v>4</v>
      </c>
      <c r="C7" s="34">
        <v>4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</row>
    <row r="8" spans="1:29" ht="47.25" customHeight="1">
      <c r="A8" s="73" t="s">
        <v>32</v>
      </c>
      <c r="B8" s="34">
        <v>3</v>
      </c>
      <c r="C8" s="34">
        <v>3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</row>
    <row r="9" spans="1:29" ht="47.25" customHeight="1">
      <c r="A9" s="73" t="s">
        <v>35</v>
      </c>
      <c r="B9" s="34">
        <v>3</v>
      </c>
      <c r="C9" s="34">
        <v>2</v>
      </c>
      <c r="D9" s="34">
        <v>1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</row>
    <row r="10" spans="1:29" ht="47.25" customHeight="1">
      <c r="A10" s="73" t="s">
        <v>168</v>
      </c>
      <c r="B10" s="34">
        <v>3</v>
      </c>
      <c r="C10" s="34">
        <v>2</v>
      </c>
      <c r="D10" s="34">
        <v>1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</row>
    <row r="11" spans="1:29" ht="47.25" customHeight="1">
      <c r="A11" s="73" t="s">
        <v>175</v>
      </c>
      <c r="B11" s="34">
        <v>3</v>
      </c>
      <c r="C11" s="34">
        <v>2</v>
      </c>
      <c r="D11" s="34">
        <v>1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</row>
    <row r="12" spans="1:29" ht="47.25" customHeight="1">
      <c r="A12" s="73" t="s">
        <v>177</v>
      </c>
      <c r="B12" s="34">
        <v>1</v>
      </c>
      <c r="C12" s="34">
        <v>1</v>
      </c>
      <c r="D12" s="34" t="s">
        <v>179</v>
      </c>
      <c r="E12" s="34" t="s">
        <v>179</v>
      </c>
      <c r="F12" s="34" t="s">
        <v>179</v>
      </c>
      <c r="G12" s="34" t="s">
        <v>179</v>
      </c>
      <c r="H12" s="34" t="s">
        <v>179</v>
      </c>
      <c r="I12" s="34" t="s">
        <v>179</v>
      </c>
      <c r="J12" s="34" t="s">
        <v>179</v>
      </c>
      <c r="K12" s="34" t="s">
        <v>179</v>
      </c>
      <c r="L12" s="34" t="s">
        <v>179</v>
      </c>
      <c r="M12" s="34" t="s">
        <v>179</v>
      </c>
      <c r="N12" s="34" t="s">
        <v>179</v>
      </c>
      <c r="O12" s="34" t="s">
        <v>179</v>
      </c>
      <c r="P12" s="34" t="s">
        <v>179</v>
      </c>
      <c r="Q12" s="34" t="s">
        <v>179</v>
      </c>
      <c r="R12" s="34" t="s">
        <v>179</v>
      </c>
      <c r="S12" s="34" t="s">
        <v>179</v>
      </c>
      <c r="T12" s="34" t="s">
        <v>179</v>
      </c>
      <c r="U12" s="34" t="s">
        <v>179</v>
      </c>
      <c r="V12" s="34" t="s">
        <v>179</v>
      </c>
      <c r="W12" s="34" t="s">
        <v>179</v>
      </c>
      <c r="X12" s="34" t="s">
        <v>179</v>
      </c>
      <c r="Y12" s="34" t="s">
        <v>179</v>
      </c>
      <c r="Z12" s="34" t="s">
        <v>179</v>
      </c>
      <c r="AA12" s="34" t="s">
        <v>179</v>
      </c>
      <c r="AB12" s="34" t="s">
        <v>179</v>
      </c>
      <c r="AC12" s="34" t="s">
        <v>179</v>
      </c>
    </row>
    <row r="13" spans="1:29" ht="47.25" customHeight="1">
      <c r="A13" s="73" t="s">
        <v>180</v>
      </c>
      <c r="B13" s="34">
        <v>1</v>
      </c>
      <c r="C13" s="34">
        <v>1</v>
      </c>
      <c r="D13" s="34" t="s">
        <v>179</v>
      </c>
      <c r="E13" s="34" t="s">
        <v>179</v>
      </c>
      <c r="F13" s="34" t="s">
        <v>179</v>
      </c>
      <c r="G13" s="34" t="s">
        <v>179</v>
      </c>
      <c r="H13" s="34" t="s">
        <v>179</v>
      </c>
      <c r="I13" s="34" t="s">
        <v>179</v>
      </c>
      <c r="J13" s="34" t="s">
        <v>179</v>
      </c>
      <c r="K13" s="34" t="s">
        <v>179</v>
      </c>
      <c r="L13" s="34" t="s">
        <v>179</v>
      </c>
      <c r="M13" s="34" t="s">
        <v>179</v>
      </c>
      <c r="N13" s="34" t="s">
        <v>179</v>
      </c>
      <c r="O13" s="34" t="s">
        <v>179</v>
      </c>
      <c r="P13" s="34" t="s">
        <v>179</v>
      </c>
      <c r="Q13" s="34" t="s">
        <v>179</v>
      </c>
      <c r="R13" s="34" t="s">
        <v>179</v>
      </c>
      <c r="S13" s="34" t="s">
        <v>179</v>
      </c>
      <c r="T13" s="34" t="s">
        <v>179</v>
      </c>
      <c r="U13" s="34" t="s">
        <v>179</v>
      </c>
      <c r="V13" s="34" t="s">
        <v>179</v>
      </c>
      <c r="W13" s="34" t="s">
        <v>179</v>
      </c>
      <c r="X13" s="34" t="s">
        <v>179</v>
      </c>
      <c r="Y13" s="34" t="s">
        <v>179</v>
      </c>
      <c r="Z13" s="34" t="s">
        <v>179</v>
      </c>
      <c r="AA13" s="34" t="s">
        <v>179</v>
      </c>
      <c r="AB13" s="34" t="s">
        <v>179</v>
      </c>
      <c r="AC13" s="34" t="s">
        <v>179</v>
      </c>
    </row>
    <row r="14" spans="1:29" ht="47.25" customHeight="1">
      <c r="A14" s="73" t="s">
        <v>182</v>
      </c>
      <c r="B14" s="34">
        <v>1</v>
      </c>
      <c r="C14" s="34">
        <v>1</v>
      </c>
      <c r="D14" s="34" t="s">
        <v>179</v>
      </c>
      <c r="E14" s="34" t="s">
        <v>179</v>
      </c>
      <c r="F14" s="34" t="s">
        <v>179</v>
      </c>
      <c r="G14" s="34" t="s">
        <v>179</v>
      </c>
      <c r="H14" s="34" t="s">
        <v>179</v>
      </c>
      <c r="I14" s="34" t="s">
        <v>179</v>
      </c>
      <c r="J14" s="34" t="s">
        <v>179</v>
      </c>
      <c r="K14" s="34" t="s">
        <v>179</v>
      </c>
      <c r="L14" s="34" t="s">
        <v>179</v>
      </c>
      <c r="M14" s="34" t="s">
        <v>179</v>
      </c>
      <c r="N14" s="34" t="s">
        <v>179</v>
      </c>
      <c r="O14" s="34" t="s">
        <v>179</v>
      </c>
      <c r="P14" s="34" t="s">
        <v>179</v>
      </c>
      <c r="Q14" s="34" t="s">
        <v>179</v>
      </c>
      <c r="R14" s="34" t="s">
        <v>179</v>
      </c>
      <c r="S14" s="34" t="s">
        <v>179</v>
      </c>
      <c r="T14" s="34" t="s">
        <v>179</v>
      </c>
      <c r="U14" s="34" t="s">
        <v>179</v>
      </c>
      <c r="V14" s="34" t="s">
        <v>179</v>
      </c>
      <c r="W14" s="34" t="s">
        <v>179</v>
      </c>
      <c r="X14" s="34" t="s">
        <v>179</v>
      </c>
      <c r="Y14" s="34" t="s">
        <v>179</v>
      </c>
      <c r="Z14" s="34" t="s">
        <v>179</v>
      </c>
      <c r="AA14" s="34" t="s">
        <v>179</v>
      </c>
      <c r="AB14" s="34" t="s">
        <v>179</v>
      </c>
      <c r="AC14" s="34" t="s">
        <v>179</v>
      </c>
    </row>
    <row r="15" spans="1:29" ht="5.25" customHeight="1" thickBot="1">
      <c r="A15" s="4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4" ht="15.75">
      <c r="A16" s="136" t="s">
        <v>48</v>
      </c>
      <c r="B16" s="5"/>
      <c r="C16" s="5"/>
      <c r="D16" s="5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6" ht="15.75">
      <c r="A17" s="50"/>
      <c r="B17" s="3"/>
      <c r="C17" s="3"/>
      <c r="D17" s="3"/>
      <c r="E17" s="3"/>
      <c r="F17" s="3"/>
    </row>
    <row r="18" ht="15.75">
      <c r="A18" s="50"/>
    </row>
  </sheetData>
  <sheetProtection/>
  <mergeCells count="4">
    <mergeCell ref="A1:B1"/>
    <mergeCell ref="O2:AC2"/>
    <mergeCell ref="AA1:AC1"/>
    <mergeCell ref="A2:N2"/>
  </mergeCells>
  <printOptions horizontalCentered="1"/>
  <pageMargins left="0.7874015748031497" right="0.7874015748031497" top="0.7874015748031497" bottom="0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="91" zoomScaleNormal="9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00390625" defaultRowHeight="16.5"/>
  <cols>
    <col min="1" max="1" width="12.875" style="52" customWidth="1"/>
    <col min="2" max="2" width="14.75390625" style="17" customWidth="1"/>
    <col min="3" max="4" width="14.75390625" style="9" customWidth="1"/>
    <col min="5" max="6" width="14.75390625" style="17" customWidth="1"/>
  </cols>
  <sheetData>
    <row r="1" spans="1:8" s="53" customFormat="1" ht="15.75">
      <c r="A1" s="89"/>
      <c r="B1" s="51"/>
      <c r="C1" s="52"/>
      <c r="D1" s="52"/>
      <c r="E1" s="159">
        <f>'提要'!C1+4</f>
        <v>77</v>
      </c>
      <c r="F1" s="159"/>
      <c r="G1" s="122"/>
      <c r="H1" s="122"/>
    </row>
    <row r="2" spans="1:6" s="79" customFormat="1" ht="24" customHeight="1">
      <c r="A2" s="165" t="s">
        <v>40</v>
      </c>
      <c r="B2" s="165"/>
      <c r="C2" s="165"/>
      <c r="D2" s="165"/>
      <c r="E2" s="165"/>
      <c r="F2" s="165"/>
    </row>
    <row r="3" spans="1:6" s="75" customFormat="1" ht="21" customHeight="1">
      <c r="A3" s="164" t="s">
        <v>49</v>
      </c>
      <c r="B3" s="164"/>
      <c r="C3" s="164"/>
      <c r="D3" s="164"/>
      <c r="E3" s="164"/>
      <c r="F3" s="164"/>
    </row>
    <row r="4" spans="1:6" s="75" customFormat="1" ht="15.75" customHeight="1" thickBot="1">
      <c r="A4" s="80" t="s">
        <v>2</v>
      </c>
      <c r="B4" s="81"/>
      <c r="C4" s="82"/>
      <c r="D4" s="83"/>
      <c r="E4" s="84"/>
      <c r="F4" s="90" t="s">
        <v>11</v>
      </c>
    </row>
    <row r="5" spans="1:6" s="85" customFormat="1" ht="60.75" customHeight="1">
      <c r="A5" s="91" t="s">
        <v>12</v>
      </c>
      <c r="B5" s="166" t="s">
        <v>45</v>
      </c>
      <c r="C5" s="161" t="s">
        <v>41</v>
      </c>
      <c r="D5" s="162"/>
      <c r="E5" s="161" t="s">
        <v>42</v>
      </c>
      <c r="F5" s="163"/>
    </row>
    <row r="6" spans="1:6" s="88" customFormat="1" ht="60.75" customHeight="1" thickBot="1">
      <c r="A6" s="92" t="s">
        <v>13</v>
      </c>
      <c r="B6" s="167"/>
      <c r="C6" s="86" t="s">
        <v>43</v>
      </c>
      <c r="D6" s="86" t="s">
        <v>44</v>
      </c>
      <c r="E6" s="87" t="s">
        <v>46</v>
      </c>
      <c r="F6" s="135" t="s">
        <v>47</v>
      </c>
    </row>
    <row r="7" spans="1:6" ht="50.25" customHeight="1">
      <c r="A7" s="73" t="s">
        <v>24</v>
      </c>
      <c r="B7" s="11">
        <v>1.2</v>
      </c>
      <c r="C7" s="12">
        <v>8000</v>
      </c>
      <c r="D7" s="12">
        <v>4761</v>
      </c>
      <c r="E7" s="8">
        <v>6665</v>
      </c>
      <c r="F7" s="8">
        <v>3966.51</v>
      </c>
    </row>
    <row r="8" spans="1:6" ht="50.25" customHeight="1">
      <c r="A8" s="73" t="s">
        <v>27</v>
      </c>
      <c r="B8" s="11">
        <v>1.2</v>
      </c>
      <c r="C8" s="12">
        <v>8000</v>
      </c>
      <c r="D8" s="12">
        <v>4772</v>
      </c>
      <c r="E8" s="8">
        <v>6665</v>
      </c>
      <c r="F8" s="8">
        <v>3975.67</v>
      </c>
    </row>
    <row r="9" spans="1:6" ht="50.25" customHeight="1">
      <c r="A9" s="73" t="s">
        <v>30</v>
      </c>
      <c r="B9" s="11">
        <v>1.2</v>
      </c>
      <c r="C9" s="12">
        <v>8000</v>
      </c>
      <c r="D9" s="12">
        <v>4772</v>
      </c>
      <c r="E9" s="8">
        <v>6665</v>
      </c>
      <c r="F9" s="8">
        <v>3975.67</v>
      </c>
    </row>
    <row r="10" spans="1:6" ht="50.25" customHeight="1">
      <c r="A10" s="73" t="s">
        <v>32</v>
      </c>
      <c r="B10" s="11">
        <v>1.2</v>
      </c>
      <c r="C10" s="12">
        <v>8000</v>
      </c>
      <c r="D10" s="12">
        <v>1141</v>
      </c>
      <c r="E10" s="8">
        <v>6665</v>
      </c>
      <c r="F10" s="8">
        <v>950.6</v>
      </c>
    </row>
    <row r="11" spans="1:6" ht="50.25" customHeight="1">
      <c r="A11" s="73" t="s">
        <v>35</v>
      </c>
      <c r="B11" s="11">
        <v>1.37</v>
      </c>
      <c r="C11" s="12">
        <v>8000</v>
      </c>
      <c r="D11" s="12">
        <v>1133</v>
      </c>
      <c r="E11" s="8">
        <v>5835.16</v>
      </c>
      <c r="F11" s="8">
        <v>826.4</v>
      </c>
    </row>
    <row r="12" spans="1:6" ht="50.25" customHeight="1">
      <c r="A12" s="73" t="s">
        <v>168</v>
      </c>
      <c r="B12" s="11">
        <v>1.2184</v>
      </c>
      <c r="C12" s="12">
        <v>8000</v>
      </c>
      <c r="D12" s="12">
        <v>1133</v>
      </c>
      <c r="E12" s="8">
        <v>6565.99</v>
      </c>
      <c r="F12" s="8">
        <v>929.91</v>
      </c>
    </row>
    <row r="13" spans="1:6" ht="50.25" customHeight="1">
      <c r="A13" s="73" t="s">
        <v>175</v>
      </c>
      <c r="B13" s="11">
        <v>1.2</v>
      </c>
      <c r="C13" s="12">
        <v>8000</v>
      </c>
      <c r="D13" s="12">
        <v>1133</v>
      </c>
      <c r="E13" s="8">
        <v>6665</v>
      </c>
      <c r="F13" s="8">
        <v>943.93</v>
      </c>
    </row>
    <row r="14" spans="1:6" ht="50.25" customHeight="1">
      <c r="A14" s="73" t="s">
        <v>177</v>
      </c>
      <c r="B14" s="11">
        <v>1.2</v>
      </c>
      <c r="C14" s="12">
        <v>8000</v>
      </c>
      <c r="D14" s="12">
        <v>1133</v>
      </c>
      <c r="E14" s="8">
        <v>6665</v>
      </c>
      <c r="F14" s="8">
        <v>943.93</v>
      </c>
    </row>
    <row r="15" spans="1:6" ht="50.25" customHeight="1">
      <c r="A15" s="73" t="s">
        <v>180</v>
      </c>
      <c r="B15" s="11">
        <v>1.2</v>
      </c>
      <c r="C15" s="12">
        <v>8000</v>
      </c>
      <c r="D15" s="12">
        <v>1133</v>
      </c>
      <c r="E15" s="8">
        <v>6666.67</v>
      </c>
      <c r="F15" s="8">
        <v>944.1666666666667</v>
      </c>
    </row>
    <row r="16" spans="1:6" ht="50.25" customHeight="1">
      <c r="A16" s="73" t="s">
        <v>182</v>
      </c>
      <c r="B16" s="11">
        <v>1.2</v>
      </c>
      <c r="C16" s="12">
        <v>8000</v>
      </c>
      <c r="D16" s="12">
        <v>1133</v>
      </c>
      <c r="E16" s="153" t="s">
        <v>186</v>
      </c>
      <c r="F16" s="8">
        <v>943.93</v>
      </c>
    </row>
    <row r="17" spans="1:6" ht="7.5" customHeight="1" thickBot="1">
      <c r="A17" s="54"/>
      <c r="B17" s="13"/>
      <c r="C17" s="14"/>
      <c r="D17" s="14"/>
      <c r="E17" s="37"/>
      <c r="F17" s="37"/>
    </row>
    <row r="18" spans="1:6" ht="15.75">
      <c r="A18" s="148" t="s">
        <v>136</v>
      </c>
      <c r="B18" s="15"/>
      <c r="C18" s="16"/>
      <c r="D18" s="16"/>
      <c r="E18" s="15"/>
      <c r="F18" s="15"/>
    </row>
  </sheetData>
  <sheetProtection/>
  <mergeCells count="6">
    <mergeCell ref="E1:F1"/>
    <mergeCell ref="C5:D5"/>
    <mergeCell ref="E5:F5"/>
    <mergeCell ref="A3:F3"/>
    <mergeCell ref="A2:F2"/>
    <mergeCell ref="B5:B6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G21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7" sqref="B17"/>
    </sheetView>
  </sheetViews>
  <sheetFormatPr defaultColWidth="9.00390625" defaultRowHeight="16.5"/>
  <cols>
    <col min="1" max="1" width="11.125" style="56" customWidth="1"/>
    <col min="2" max="3" width="6.125" style="24" customWidth="1"/>
    <col min="4" max="4" width="7.00390625" style="24" customWidth="1"/>
    <col min="5" max="10" width="6.125" style="24" customWidth="1"/>
    <col min="11" max="14" width="6.125" style="25" customWidth="1"/>
    <col min="15" max="15" width="7.25390625" style="25" customWidth="1"/>
    <col min="16" max="16" width="6.125" style="25" customWidth="1"/>
    <col min="17" max="17" width="7.25390625" style="25" customWidth="1"/>
    <col min="18" max="19" width="6.125" style="25" customWidth="1"/>
    <col min="20" max="20" width="7.25390625" style="24" customWidth="1"/>
    <col min="21" max="22" width="6.125" style="25" customWidth="1"/>
    <col min="23" max="23" width="7.375" style="24" customWidth="1"/>
    <col min="24" max="24" width="5.125" style="25" customWidth="1"/>
    <col min="25" max="25" width="7.375" style="27" customWidth="1"/>
  </cols>
  <sheetData>
    <row r="1" spans="1:25" s="67" customFormat="1" ht="19.5" customHeight="1">
      <c r="A1" s="171">
        <f>'提要'!C1+5</f>
        <v>78</v>
      </c>
      <c r="B1" s="171"/>
      <c r="C1" s="171"/>
      <c r="D1" s="55"/>
      <c r="E1" s="55"/>
      <c r="F1" s="55"/>
      <c r="G1" s="55"/>
      <c r="H1" s="55"/>
      <c r="I1" s="55"/>
      <c r="J1" s="55"/>
      <c r="K1" s="56"/>
      <c r="L1" s="56"/>
      <c r="M1" s="56"/>
      <c r="N1" s="56"/>
      <c r="O1" s="56"/>
      <c r="P1" s="56"/>
      <c r="Q1" s="56"/>
      <c r="R1" s="56"/>
      <c r="S1" s="56"/>
      <c r="T1" s="55"/>
      <c r="U1" s="56"/>
      <c r="V1" s="56"/>
      <c r="W1" s="159">
        <f>A1+1</f>
        <v>79</v>
      </c>
      <c r="X1" s="159"/>
      <c r="Y1" s="159"/>
    </row>
    <row r="2" spans="1:189" s="75" customFormat="1" ht="24" customHeight="1">
      <c r="A2" s="172" t="s">
        <v>50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 t="s">
        <v>166</v>
      </c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</row>
    <row r="3" spans="1:189" s="75" customFormat="1" ht="15.75" customHeight="1" thickBot="1">
      <c r="A3" s="74"/>
      <c r="B3" s="93"/>
      <c r="C3" s="93"/>
      <c r="D3" s="93"/>
      <c r="E3" s="93"/>
      <c r="F3" s="93"/>
      <c r="G3" s="93"/>
      <c r="H3" s="93"/>
      <c r="I3" s="93"/>
      <c r="J3" s="93"/>
      <c r="K3" s="94"/>
      <c r="L3" s="94"/>
      <c r="M3" s="97"/>
      <c r="N3" s="95"/>
      <c r="O3" s="94"/>
      <c r="P3" s="94"/>
      <c r="Q3" s="94"/>
      <c r="R3" s="94"/>
      <c r="S3" s="94"/>
      <c r="T3" s="93"/>
      <c r="U3" s="94"/>
      <c r="V3" s="94"/>
      <c r="W3" s="93"/>
      <c r="X3" s="94"/>
      <c r="Y3" s="96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</row>
    <row r="4" spans="1:189" s="75" customFormat="1" ht="20.25" customHeight="1">
      <c r="A4" s="168" t="s">
        <v>73</v>
      </c>
      <c r="B4" s="179" t="s">
        <v>54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4" t="s">
        <v>18</v>
      </c>
      <c r="O4" s="185"/>
      <c r="P4" s="185"/>
      <c r="Q4" s="186"/>
      <c r="R4" s="100" t="s">
        <v>21</v>
      </c>
      <c r="S4" s="99"/>
      <c r="T4" s="98"/>
      <c r="U4" s="99"/>
      <c r="V4" s="99"/>
      <c r="W4" s="101"/>
      <c r="X4" s="194" t="s">
        <v>56</v>
      </c>
      <c r="Y4" s="195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</row>
    <row r="5" spans="1:189" s="75" customFormat="1" ht="29.25" customHeight="1">
      <c r="A5" s="169"/>
      <c r="B5" s="176" t="s">
        <v>51</v>
      </c>
      <c r="C5" s="177"/>
      <c r="D5" s="178"/>
      <c r="E5" s="176" t="s">
        <v>52</v>
      </c>
      <c r="F5" s="177"/>
      <c r="G5" s="178"/>
      <c r="H5" s="176" t="s">
        <v>53</v>
      </c>
      <c r="I5" s="177"/>
      <c r="J5" s="178"/>
      <c r="K5" s="181" t="s">
        <v>26</v>
      </c>
      <c r="L5" s="177"/>
      <c r="M5" s="177"/>
      <c r="N5" s="182" t="s">
        <v>19</v>
      </c>
      <c r="O5" s="183"/>
      <c r="P5" s="181" t="s">
        <v>20</v>
      </c>
      <c r="Q5" s="183"/>
      <c r="R5" s="181" t="s">
        <v>22</v>
      </c>
      <c r="S5" s="189"/>
      <c r="T5" s="189"/>
      <c r="U5" s="181" t="s">
        <v>23</v>
      </c>
      <c r="V5" s="198"/>
      <c r="W5" s="199"/>
      <c r="X5" s="200" t="s">
        <v>55</v>
      </c>
      <c r="Y5" s="201"/>
      <c r="Z5" s="102"/>
      <c r="AA5" s="102"/>
      <c r="AB5" s="102"/>
      <c r="AC5" s="102"/>
      <c r="AD5" s="102"/>
      <c r="AE5" s="102"/>
      <c r="AF5" s="102"/>
      <c r="AG5" s="102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</row>
    <row r="6" spans="1:189" s="75" customFormat="1" ht="49.5" customHeight="1">
      <c r="A6" s="169"/>
      <c r="B6" s="103" t="s">
        <v>14</v>
      </c>
      <c r="C6" s="151" t="s">
        <v>3</v>
      </c>
      <c r="D6" s="104" t="s">
        <v>4</v>
      </c>
      <c r="E6" s="103" t="s">
        <v>14</v>
      </c>
      <c r="F6" s="151" t="s">
        <v>3</v>
      </c>
      <c r="G6" s="104" t="s">
        <v>4</v>
      </c>
      <c r="H6" s="103" t="s">
        <v>14</v>
      </c>
      <c r="I6" s="151" t="s">
        <v>3</v>
      </c>
      <c r="J6" s="104" t="s">
        <v>4</v>
      </c>
      <c r="K6" s="103" t="s">
        <v>57</v>
      </c>
      <c r="L6" s="104" t="s">
        <v>3</v>
      </c>
      <c r="M6" s="152" t="s">
        <v>4</v>
      </c>
      <c r="N6" s="190" t="s">
        <v>58</v>
      </c>
      <c r="O6" s="140" t="s">
        <v>72</v>
      </c>
      <c r="P6" s="192" t="s">
        <v>58</v>
      </c>
      <c r="Q6" s="140" t="s">
        <v>72</v>
      </c>
      <c r="R6" s="181" t="s">
        <v>59</v>
      </c>
      <c r="S6" s="183"/>
      <c r="T6" s="187" t="s">
        <v>60</v>
      </c>
      <c r="U6" s="181" t="s">
        <v>61</v>
      </c>
      <c r="V6" s="183"/>
      <c r="W6" s="196" t="s">
        <v>62</v>
      </c>
      <c r="X6" s="202" t="s">
        <v>63</v>
      </c>
      <c r="Y6" s="139" t="s">
        <v>72</v>
      </c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</row>
    <row r="7" spans="1:189" s="75" customFormat="1" ht="45.75" customHeight="1" thickBot="1">
      <c r="A7" s="170"/>
      <c r="B7" s="105" t="s">
        <v>15</v>
      </c>
      <c r="C7" s="106" t="s">
        <v>16</v>
      </c>
      <c r="D7" s="107" t="s">
        <v>17</v>
      </c>
      <c r="E7" s="105" t="s">
        <v>15</v>
      </c>
      <c r="F7" s="106" t="s">
        <v>16</v>
      </c>
      <c r="G7" s="107" t="s">
        <v>17</v>
      </c>
      <c r="H7" s="105" t="s">
        <v>15</v>
      </c>
      <c r="I7" s="106" t="s">
        <v>16</v>
      </c>
      <c r="J7" s="107" t="s">
        <v>17</v>
      </c>
      <c r="K7" s="105" t="s">
        <v>64</v>
      </c>
      <c r="L7" s="106" t="s">
        <v>65</v>
      </c>
      <c r="M7" s="147" t="s">
        <v>66</v>
      </c>
      <c r="N7" s="191"/>
      <c r="O7" s="137" t="s">
        <v>67</v>
      </c>
      <c r="P7" s="193"/>
      <c r="Q7" s="137" t="s">
        <v>67</v>
      </c>
      <c r="R7" s="108" t="s">
        <v>68</v>
      </c>
      <c r="S7" s="109" t="s">
        <v>69</v>
      </c>
      <c r="T7" s="188"/>
      <c r="U7" s="123" t="s">
        <v>70</v>
      </c>
      <c r="V7" s="110" t="s">
        <v>71</v>
      </c>
      <c r="W7" s="197"/>
      <c r="X7" s="203"/>
      <c r="Y7" s="138" t="s">
        <v>67</v>
      </c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</row>
    <row r="8" spans="1:25" ht="48.75" customHeight="1">
      <c r="A8" s="73" t="s">
        <v>24</v>
      </c>
      <c r="B8" s="33">
        <v>0</v>
      </c>
      <c r="C8" s="33">
        <v>0</v>
      </c>
      <c r="D8" s="33">
        <v>0</v>
      </c>
      <c r="E8" s="34">
        <v>0</v>
      </c>
      <c r="F8" s="33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3">
        <v>0</v>
      </c>
      <c r="P8" s="34">
        <v>0</v>
      </c>
      <c r="Q8" s="34">
        <v>0</v>
      </c>
      <c r="R8" s="34">
        <v>0</v>
      </c>
      <c r="S8" s="34">
        <v>0</v>
      </c>
      <c r="T8" s="34">
        <v>1410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</row>
    <row r="9" spans="1:25" ht="48.75" customHeight="1">
      <c r="A9" s="73" t="s">
        <v>27</v>
      </c>
      <c r="B9" s="33">
        <v>0</v>
      </c>
      <c r="C9" s="33">
        <v>0</v>
      </c>
      <c r="D9" s="33">
        <v>0</v>
      </c>
      <c r="E9" s="34">
        <v>0</v>
      </c>
      <c r="F9" s="33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3">
        <v>0</v>
      </c>
      <c r="P9" s="34">
        <v>0</v>
      </c>
      <c r="Q9" s="34">
        <v>0</v>
      </c>
      <c r="R9" s="34">
        <v>0</v>
      </c>
      <c r="S9" s="34">
        <v>0</v>
      </c>
      <c r="T9" s="34">
        <v>1410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</row>
    <row r="10" spans="1:25" ht="48.75" customHeight="1">
      <c r="A10" s="73" t="s">
        <v>30</v>
      </c>
      <c r="B10" s="33">
        <v>0</v>
      </c>
      <c r="C10" s="33">
        <v>0</v>
      </c>
      <c r="D10" s="33">
        <v>0</v>
      </c>
      <c r="E10" s="34">
        <v>0</v>
      </c>
      <c r="F10" s="33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3">
        <v>0</v>
      </c>
      <c r="P10" s="34">
        <v>0</v>
      </c>
      <c r="Q10" s="34">
        <v>0</v>
      </c>
      <c r="R10" s="34">
        <v>0</v>
      </c>
      <c r="S10" s="34">
        <v>0</v>
      </c>
      <c r="T10" s="34">
        <v>1410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</row>
    <row r="11" spans="1:25" ht="48.75" customHeight="1">
      <c r="A11" s="73" t="s">
        <v>33</v>
      </c>
      <c r="B11" s="33">
        <v>0</v>
      </c>
      <c r="C11" s="33">
        <v>0</v>
      </c>
      <c r="D11" s="33">
        <v>0</v>
      </c>
      <c r="E11" s="34">
        <v>0</v>
      </c>
      <c r="F11" s="33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3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</row>
    <row r="12" spans="1:25" ht="48.75" customHeight="1">
      <c r="A12" s="73" t="s">
        <v>39</v>
      </c>
      <c r="B12" s="33">
        <v>0</v>
      </c>
      <c r="C12" s="33">
        <v>0</v>
      </c>
      <c r="D12" s="33">
        <v>0</v>
      </c>
      <c r="E12" s="34">
        <v>0</v>
      </c>
      <c r="F12" s="33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3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</row>
    <row r="13" spans="1:25" ht="48.75" customHeight="1">
      <c r="A13" s="73" t="s">
        <v>168</v>
      </c>
      <c r="B13" s="33">
        <v>0</v>
      </c>
      <c r="C13" s="33">
        <v>0</v>
      </c>
      <c r="D13" s="33">
        <v>0</v>
      </c>
      <c r="E13" s="34">
        <v>0</v>
      </c>
      <c r="F13" s="33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3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</row>
    <row r="14" spans="1:25" ht="48.75" customHeight="1">
      <c r="A14" s="73" t="s">
        <v>175</v>
      </c>
      <c r="B14" s="33">
        <v>0</v>
      </c>
      <c r="C14" s="33">
        <v>0</v>
      </c>
      <c r="D14" s="33">
        <v>0</v>
      </c>
      <c r="E14" s="34">
        <v>0</v>
      </c>
      <c r="F14" s="33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3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</row>
    <row r="15" spans="1:25" ht="48.75" customHeight="1">
      <c r="A15" s="73" t="s">
        <v>177</v>
      </c>
      <c r="B15" s="33">
        <v>0</v>
      </c>
      <c r="C15" s="33">
        <v>0</v>
      </c>
      <c r="D15" s="33">
        <v>0</v>
      </c>
      <c r="E15" s="34">
        <v>0</v>
      </c>
      <c r="F15" s="33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3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</row>
    <row r="16" spans="1:25" ht="48.75" customHeight="1">
      <c r="A16" s="73" t="s">
        <v>180</v>
      </c>
      <c r="B16" s="33">
        <v>0</v>
      </c>
      <c r="C16" s="33">
        <v>0</v>
      </c>
      <c r="D16" s="33">
        <v>0</v>
      </c>
      <c r="E16" s="34">
        <v>0</v>
      </c>
      <c r="F16" s="33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3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</row>
    <row r="17" spans="1:25" ht="48.75" customHeight="1">
      <c r="A17" s="73" t="s">
        <v>182</v>
      </c>
      <c r="B17" s="33">
        <v>0</v>
      </c>
      <c r="C17" s="33">
        <v>0</v>
      </c>
      <c r="D17" s="33">
        <v>0</v>
      </c>
      <c r="E17" s="34">
        <v>0</v>
      </c>
      <c r="F17" s="33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3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</row>
    <row r="18" spans="1:25" ht="7.5" customHeight="1" thickBot="1">
      <c r="A18" s="124"/>
      <c r="B18" s="125"/>
      <c r="C18" s="125"/>
      <c r="D18" s="125"/>
      <c r="E18" s="36"/>
      <c r="F18" s="125"/>
      <c r="G18" s="36"/>
      <c r="H18" s="36"/>
      <c r="I18" s="36"/>
      <c r="J18" s="36"/>
      <c r="K18" s="36"/>
      <c r="L18" s="36"/>
      <c r="M18" s="36"/>
      <c r="N18" s="36"/>
      <c r="O18" s="125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8" customHeight="1">
      <c r="A19" s="149" t="s">
        <v>89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19"/>
      <c r="M19" s="20"/>
      <c r="N19" s="21"/>
      <c r="O19" s="21"/>
      <c r="P19" s="21"/>
      <c r="Q19" s="21"/>
      <c r="R19" s="21"/>
      <c r="S19" s="21"/>
      <c r="T19" s="22"/>
      <c r="U19" s="21"/>
      <c r="V19" s="21"/>
      <c r="W19" s="22"/>
      <c r="X19" s="21"/>
      <c r="Y19" s="23"/>
    </row>
    <row r="21" spans="1:25" ht="15.75">
      <c r="A21" s="73" t="s">
        <v>182</v>
      </c>
      <c r="B21" s="33">
        <v>0</v>
      </c>
      <c r="C21" s="33">
        <v>0</v>
      </c>
      <c r="D21" s="33">
        <v>0</v>
      </c>
      <c r="E21" s="34">
        <v>0</v>
      </c>
      <c r="F21" s="33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3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</row>
  </sheetData>
  <sheetProtection/>
  <mergeCells count="24">
    <mergeCell ref="X4:Y4"/>
    <mergeCell ref="W6:W7"/>
    <mergeCell ref="U5:W5"/>
    <mergeCell ref="X5:Y5"/>
    <mergeCell ref="U6:V6"/>
    <mergeCell ref="X6:X7"/>
    <mergeCell ref="B5:D5"/>
    <mergeCell ref="E5:G5"/>
    <mergeCell ref="N4:Q4"/>
    <mergeCell ref="T6:T7"/>
    <mergeCell ref="R5:T5"/>
    <mergeCell ref="N6:N7"/>
    <mergeCell ref="P6:P7"/>
    <mergeCell ref="R6:S6"/>
    <mergeCell ref="A4:A7"/>
    <mergeCell ref="A1:C1"/>
    <mergeCell ref="W1:Y1"/>
    <mergeCell ref="A2:M2"/>
    <mergeCell ref="N2:Y2"/>
    <mergeCell ref="H5:J5"/>
    <mergeCell ref="B4:M4"/>
    <mergeCell ref="K5:M5"/>
    <mergeCell ref="N5:O5"/>
    <mergeCell ref="P5:Q5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colBreaks count="1" manualBreakCount="1">
    <brk id="13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="95" zoomScaleNormal="9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14" sqref="X14"/>
    </sheetView>
  </sheetViews>
  <sheetFormatPr defaultColWidth="9.00390625" defaultRowHeight="16.5"/>
  <cols>
    <col min="1" max="1" width="11.625" style="56" customWidth="1"/>
    <col min="2" max="8" width="7.00390625" style="24" customWidth="1"/>
    <col min="9" max="11" width="7.00390625" style="25" customWidth="1"/>
    <col min="12" max="16" width="6.50390625" style="25" customWidth="1"/>
    <col min="17" max="17" width="6.50390625" style="24" customWidth="1"/>
    <col min="18" max="19" width="6.50390625" style="25" customWidth="1"/>
    <col min="20" max="21" width="6.50390625" style="24" customWidth="1"/>
    <col min="22" max="22" width="6.50390625" style="25" customWidth="1"/>
    <col min="23" max="23" width="6.50390625" style="27" customWidth="1"/>
    <col min="24" max="24" width="6.50390625" style="0" customWidth="1"/>
  </cols>
  <sheetData>
    <row r="1" spans="1:24" s="44" customFormat="1" ht="19.5" customHeight="1">
      <c r="A1" s="171">
        <f>'提要'!C1+7</f>
        <v>80</v>
      </c>
      <c r="B1" s="171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6"/>
      <c r="O1" s="56"/>
      <c r="P1" s="56"/>
      <c r="Q1" s="55"/>
      <c r="R1" s="56"/>
      <c r="S1" s="56"/>
      <c r="T1" s="55"/>
      <c r="V1" s="159">
        <f>A1+1</f>
        <v>81</v>
      </c>
      <c r="W1" s="159"/>
      <c r="X1" s="159"/>
    </row>
    <row r="2" spans="1:23" s="45" customFormat="1" ht="24" customHeight="1">
      <c r="A2" s="172" t="s">
        <v>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204" t="s">
        <v>167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pans="1:24" s="45" customFormat="1" ht="15.75" customHeight="1" thickBot="1">
      <c r="A3" s="111" t="s">
        <v>10</v>
      </c>
      <c r="B3" s="55"/>
      <c r="C3" s="55"/>
      <c r="D3" s="55"/>
      <c r="E3" s="55"/>
      <c r="F3" s="55"/>
      <c r="G3" s="55"/>
      <c r="H3" s="55"/>
      <c r="I3" s="56"/>
      <c r="J3" s="56"/>
      <c r="K3" s="121"/>
      <c r="L3" s="68"/>
      <c r="M3" s="56"/>
      <c r="N3" s="56"/>
      <c r="O3" s="56"/>
      <c r="P3" s="56"/>
      <c r="Q3" s="55"/>
      <c r="R3" s="56"/>
      <c r="S3" s="56"/>
      <c r="T3" s="55"/>
      <c r="U3" s="55"/>
      <c r="V3" s="56"/>
      <c r="X3" s="112" t="s">
        <v>79</v>
      </c>
    </row>
    <row r="4" spans="1:24" s="44" customFormat="1" ht="110.25" customHeight="1" thickBot="1">
      <c r="A4" s="145" t="s">
        <v>105</v>
      </c>
      <c r="B4" s="141" t="s">
        <v>81</v>
      </c>
      <c r="C4" s="141" t="s">
        <v>82</v>
      </c>
      <c r="D4" s="141" t="s">
        <v>83</v>
      </c>
      <c r="E4" s="141" t="s">
        <v>84</v>
      </c>
      <c r="F4" s="141" t="s">
        <v>85</v>
      </c>
      <c r="G4" s="141" t="s">
        <v>86</v>
      </c>
      <c r="H4" s="141" t="s">
        <v>104</v>
      </c>
      <c r="I4" s="141" t="s">
        <v>103</v>
      </c>
      <c r="J4" s="141" t="s">
        <v>87</v>
      </c>
      <c r="K4" s="142" t="s">
        <v>88</v>
      </c>
      <c r="L4" s="144" t="s">
        <v>90</v>
      </c>
      <c r="M4" s="146" t="s">
        <v>102</v>
      </c>
      <c r="N4" s="146" t="s">
        <v>101</v>
      </c>
      <c r="O4" s="143" t="s">
        <v>100</v>
      </c>
      <c r="P4" s="141" t="s">
        <v>91</v>
      </c>
      <c r="Q4" s="141" t="s">
        <v>92</v>
      </c>
      <c r="R4" s="141" t="s">
        <v>93</v>
      </c>
      <c r="S4" s="141" t="s">
        <v>94</v>
      </c>
      <c r="T4" s="143" t="s">
        <v>99</v>
      </c>
      <c r="U4" s="141" t="s">
        <v>98</v>
      </c>
      <c r="V4" s="141" t="s">
        <v>95</v>
      </c>
      <c r="W4" s="141" t="s">
        <v>96</v>
      </c>
      <c r="X4" s="142" t="s">
        <v>97</v>
      </c>
    </row>
    <row r="5" spans="1:24" ht="52.5" customHeight="1">
      <c r="A5" s="73" t="s">
        <v>25</v>
      </c>
      <c r="B5" s="69">
        <v>16.53</v>
      </c>
      <c r="C5" s="8">
        <v>1.88</v>
      </c>
      <c r="D5" s="8">
        <v>0.02</v>
      </c>
      <c r="E5" s="8">
        <v>0</v>
      </c>
      <c r="F5" s="8">
        <v>0.12</v>
      </c>
      <c r="G5" s="8">
        <v>0</v>
      </c>
      <c r="H5" s="8">
        <v>10.28</v>
      </c>
      <c r="I5" s="8">
        <v>0.24</v>
      </c>
      <c r="J5" s="8">
        <v>0</v>
      </c>
      <c r="K5" s="8">
        <v>0.15</v>
      </c>
      <c r="L5" s="8">
        <v>2.67</v>
      </c>
      <c r="M5" s="8">
        <v>0</v>
      </c>
      <c r="N5" s="8">
        <v>0</v>
      </c>
      <c r="O5" s="8">
        <v>0.79</v>
      </c>
      <c r="P5" s="8">
        <v>0</v>
      </c>
      <c r="Q5" s="8">
        <v>0</v>
      </c>
      <c r="R5" s="8">
        <v>0</v>
      </c>
      <c r="S5" s="8">
        <v>0</v>
      </c>
      <c r="T5" s="8">
        <v>0.1</v>
      </c>
      <c r="U5" s="8">
        <v>0</v>
      </c>
      <c r="V5" s="8">
        <v>0</v>
      </c>
      <c r="W5" s="8">
        <v>0</v>
      </c>
      <c r="X5" s="8">
        <v>0.28</v>
      </c>
    </row>
    <row r="6" spans="1:24" ht="52.5" customHeight="1">
      <c r="A6" s="73" t="s">
        <v>28</v>
      </c>
      <c r="B6" s="69">
        <v>16.53</v>
      </c>
      <c r="C6" s="8">
        <v>1.88</v>
      </c>
      <c r="D6" s="8">
        <v>0.02</v>
      </c>
      <c r="E6" s="8">
        <v>0</v>
      </c>
      <c r="F6" s="8">
        <v>0.12</v>
      </c>
      <c r="G6" s="8">
        <v>0</v>
      </c>
      <c r="H6" s="8">
        <v>10.28</v>
      </c>
      <c r="I6" s="8">
        <v>0.24</v>
      </c>
      <c r="J6" s="8">
        <v>0</v>
      </c>
      <c r="K6" s="8">
        <v>0.15</v>
      </c>
      <c r="L6" s="8">
        <v>2.67</v>
      </c>
      <c r="M6" s="8">
        <v>0</v>
      </c>
      <c r="N6" s="8">
        <v>0</v>
      </c>
      <c r="O6" s="8">
        <v>0.79</v>
      </c>
      <c r="P6" s="8">
        <v>0</v>
      </c>
      <c r="Q6" s="8">
        <v>0</v>
      </c>
      <c r="R6" s="8">
        <v>0</v>
      </c>
      <c r="S6" s="8">
        <v>0</v>
      </c>
      <c r="T6" s="8">
        <v>0.1</v>
      </c>
      <c r="U6" s="8">
        <v>0</v>
      </c>
      <c r="V6" s="8">
        <v>0</v>
      </c>
      <c r="W6" s="8">
        <v>0</v>
      </c>
      <c r="X6" s="8">
        <v>0.28</v>
      </c>
    </row>
    <row r="7" spans="1:24" ht="52.5" customHeight="1">
      <c r="A7" s="73" t="s">
        <v>31</v>
      </c>
      <c r="B7" s="69">
        <v>16.53</v>
      </c>
      <c r="C7" s="8">
        <v>1.88</v>
      </c>
      <c r="D7" s="8">
        <v>0.02</v>
      </c>
      <c r="E7" s="8">
        <v>0</v>
      </c>
      <c r="F7" s="8">
        <v>0.12</v>
      </c>
      <c r="G7" s="8">
        <v>0</v>
      </c>
      <c r="H7" s="8">
        <v>10.28</v>
      </c>
      <c r="I7" s="8">
        <v>0.24</v>
      </c>
      <c r="J7" s="8">
        <v>0</v>
      </c>
      <c r="K7" s="8">
        <v>0.15</v>
      </c>
      <c r="L7" s="8">
        <v>2.67</v>
      </c>
      <c r="M7" s="8">
        <v>0</v>
      </c>
      <c r="N7" s="8">
        <v>0</v>
      </c>
      <c r="O7" s="8">
        <v>0.79</v>
      </c>
      <c r="P7" s="8">
        <v>0</v>
      </c>
      <c r="Q7" s="8">
        <v>0</v>
      </c>
      <c r="R7" s="8">
        <v>0</v>
      </c>
      <c r="S7" s="8">
        <v>0</v>
      </c>
      <c r="T7" s="8">
        <v>0.1</v>
      </c>
      <c r="U7" s="8">
        <v>0</v>
      </c>
      <c r="V7" s="8">
        <v>0</v>
      </c>
      <c r="W7" s="8">
        <v>0</v>
      </c>
      <c r="X7" s="8">
        <v>0.28</v>
      </c>
    </row>
    <row r="8" spans="1:24" ht="52.5" customHeight="1">
      <c r="A8" s="73" t="s">
        <v>34</v>
      </c>
      <c r="B8" s="69">
        <v>16.53</v>
      </c>
      <c r="C8" s="8">
        <v>1.88</v>
      </c>
      <c r="D8" s="8">
        <v>0.02</v>
      </c>
      <c r="E8" s="8">
        <v>0</v>
      </c>
      <c r="F8" s="8">
        <v>0.12</v>
      </c>
      <c r="G8" s="8">
        <v>0</v>
      </c>
      <c r="H8" s="8">
        <v>10.28</v>
      </c>
      <c r="I8" s="8">
        <v>0.24</v>
      </c>
      <c r="J8" s="8">
        <v>0</v>
      </c>
      <c r="K8" s="8">
        <v>0.15</v>
      </c>
      <c r="L8" s="8">
        <v>2.67</v>
      </c>
      <c r="M8" s="8">
        <v>0</v>
      </c>
      <c r="N8" s="8">
        <v>0</v>
      </c>
      <c r="O8" s="8">
        <v>0.79</v>
      </c>
      <c r="P8" s="8">
        <v>0</v>
      </c>
      <c r="Q8" s="8">
        <v>0</v>
      </c>
      <c r="R8" s="8">
        <v>0</v>
      </c>
      <c r="S8" s="8">
        <v>0</v>
      </c>
      <c r="T8" s="8">
        <v>0.1</v>
      </c>
      <c r="U8" s="8">
        <v>0</v>
      </c>
      <c r="V8" s="8">
        <v>0</v>
      </c>
      <c r="W8" s="8">
        <v>0</v>
      </c>
      <c r="X8" s="8">
        <v>0.28</v>
      </c>
    </row>
    <row r="9" spans="1:24" ht="52.5" customHeight="1">
      <c r="A9" s="73" t="s">
        <v>78</v>
      </c>
      <c r="B9" s="69">
        <v>14.85</v>
      </c>
      <c r="C9" s="8">
        <v>1.88</v>
      </c>
      <c r="D9" s="8">
        <v>0.02</v>
      </c>
      <c r="E9" s="8">
        <v>0</v>
      </c>
      <c r="F9" s="8">
        <v>0.12</v>
      </c>
      <c r="G9" s="8">
        <v>0</v>
      </c>
      <c r="H9" s="8">
        <v>8.43</v>
      </c>
      <c r="I9" s="8">
        <v>0.24</v>
      </c>
      <c r="J9" s="8">
        <v>0.17</v>
      </c>
      <c r="K9" s="8">
        <v>0.15</v>
      </c>
      <c r="L9" s="8">
        <v>2.67</v>
      </c>
      <c r="M9" s="8">
        <v>0</v>
      </c>
      <c r="N9" s="8">
        <v>0</v>
      </c>
      <c r="O9" s="8">
        <v>0.79</v>
      </c>
      <c r="P9" s="8">
        <v>0</v>
      </c>
      <c r="Q9" s="8">
        <v>0</v>
      </c>
      <c r="R9" s="8">
        <v>0</v>
      </c>
      <c r="S9" s="8">
        <v>0</v>
      </c>
      <c r="T9" s="8">
        <v>0.1</v>
      </c>
      <c r="U9" s="8">
        <v>0</v>
      </c>
      <c r="V9" s="8">
        <v>0</v>
      </c>
      <c r="W9" s="8">
        <v>0</v>
      </c>
      <c r="X9" s="8">
        <v>0.28</v>
      </c>
    </row>
    <row r="10" spans="1:24" ht="52.5" customHeight="1">
      <c r="A10" s="73" t="s">
        <v>169</v>
      </c>
      <c r="B10" s="69">
        <v>16.66</v>
      </c>
      <c r="C10" s="8">
        <v>1.88</v>
      </c>
      <c r="D10" s="8">
        <v>0.014</v>
      </c>
      <c r="E10" s="8">
        <v>0</v>
      </c>
      <c r="F10" s="8">
        <v>0.123</v>
      </c>
      <c r="G10" s="8">
        <v>0</v>
      </c>
      <c r="H10" s="8">
        <v>10.03</v>
      </c>
      <c r="I10" s="8">
        <v>0.232</v>
      </c>
      <c r="J10" s="8">
        <v>0.12</v>
      </c>
      <c r="K10" s="8">
        <v>0.15</v>
      </c>
      <c r="L10" s="8">
        <v>2.67</v>
      </c>
      <c r="M10" s="8">
        <v>0</v>
      </c>
      <c r="N10" s="8">
        <v>0</v>
      </c>
      <c r="O10" s="8">
        <v>0.8</v>
      </c>
      <c r="P10" s="8">
        <v>0</v>
      </c>
      <c r="Q10" s="8"/>
      <c r="R10" s="8">
        <v>0</v>
      </c>
      <c r="S10" s="8">
        <v>0</v>
      </c>
      <c r="T10" s="8">
        <v>0.641</v>
      </c>
      <c r="U10" s="8">
        <v>0</v>
      </c>
      <c r="V10" s="8">
        <v>0</v>
      </c>
      <c r="W10" s="8">
        <v>0</v>
      </c>
      <c r="X10" s="8">
        <v>0</v>
      </c>
    </row>
    <row r="11" spans="1:24" ht="52.5" customHeight="1">
      <c r="A11" s="73" t="s">
        <v>176</v>
      </c>
      <c r="B11" s="69">
        <v>16.53</v>
      </c>
      <c r="C11" s="8">
        <v>1.88</v>
      </c>
      <c r="D11" s="8">
        <v>0.02</v>
      </c>
      <c r="E11" s="8">
        <v>0</v>
      </c>
      <c r="F11" s="8">
        <v>0.12</v>
      </c>
      <c r="G11" s="8">
        <v>0</v>
      </c>
      <c r="H11" s="8">
        <v>10.28</v>
      </c>
      <c r="I11" s="8">
        <v>0.24</v>
      </c>
      <c r="J11" s="8">
        <v>0</v>
      </c>
      <c r="K11" s="8">
        <v>0.15</v>
      </c>
      <c r="L11" s="8">
        <v>2.67</v>
      </c>
      <c r="M11" s="8">
        <v>0</v>
      </c>
      <c r="N11" s="8">
        <v>0</v>
      </c>
      <c r="O11" s="8">
        <v>0.79</v>
      </c>
      <c r="P11" s="8">
        <v>0</v>
      </c>
      <c r="Q11" s="8">
        <v>0</v>
      </c>
      <c r="R11" s="8">
        <v>0</v>
      </c>
      <c r="S11" s="8">
        <v>0</v>
      </c>
      <c r="T11" s="8">
        <v>0.1</v>
      </c>
      <c r="U11" s="8">
        <v>0</v>
      </c>
      <c r="V11" s="8">
        <v>0</v>
      </c>
      <c r="W11" s="8">
        <v>0</v>
      </c>
      <c r="X11" s="8">
        <v>0</v>
      </c>
    </row>
    <row r="12" spans="1:24" ht="52.5" customHeight="1">
      <c r="A12" s="73" t="s">
        <v>178</v>
      </c>
      <c r="B12" s="69">
        <v>16.53</v>
      </c>
      <c r="C12" s="8">
        <v>1.88</v>
      </c>
      <c r="D12" s="8">
        <v>0.02</v>
      </c>
      <c r="E12" s="8">
        <v>0</v>
      </c>
      <c r="F12" s="8">
        <v>0.12</v>
      </c>
      <c r="G12" s="8">
        <v>0</v>
      </c>
      <c r="H12" s="8">
        <v>10.28</v>
      </c>
      <c r="I12" s="8">
        <v>0.24</v>
      </c>
      <c r="J12" s="8">
        <v>0</v>
      </c>
      <c r="K12" s="8">
        <v>0.15</v>
      </c>
      <c r="L12" s="8">
        <v>2.67</v>
      </c>
      <c r="M12" s="8">
        <v>0</v>
      </c>
      <c r="N12" s="8">
        <v>0</v>
      </c>
      <c r="O12" s="8">
        <v>0.79</v>
      </c>
      <c r="P12" s="8">
        <v>0</v>
      </c>
      <c r="Q12" s="8">
        <v>0</v>
      </c>
      <c r="R12" s="8">
        <v>0</v>
      </c>
      <c r="S12" s="8">
        <v>0</v>
      </c>
      <c r="T12" s="8">
        <v>0.1</v>
      </c>
      <c r="U12" s="8">
        <v>0</v>
      </c>
      <c r="V12" s="8">
        <v>0</v>
      </c>
      <c r="W12" s="8">
        <v>0</v>
      </c>
      <c r="X12" s="8">
        <v>0.28</v>
      </c>
    </row>
    <row r="13" spans="1:24" ht="52.5" customHeight="1">
      <c r="A13" s="73" t="s">
        <v>181</v>
      </c>
      <c r="B13" s="69">
        <v>16.53</v>
      </c>
      <c r="C13" s="8">
        <v>1.88</v>
      </c>
      <c r="D13" s="8">
        <v>0.02</v>
      </c>
      <c r="E13" s="8">
        <v>0</v>
      </c>
      <c r="F13" s="8">
        <v>0.12</v>
      </c>
      <c r="G13" s="8">
        <v>0</v>
      </c>
      <c r="H13" s="8">
        <v>10.28</v>
      </c>
      <c r="I13" s="8">
        <v>0.24</v>
      </c>
      <c r="J13" s="8">
        <v>0</v>
      </c>
      <c r="K13" s="8">
        <v>0.15</v>
      </c>
      <c r="L13" s="8">
        <v>2.67</v>
      </c>
      <c r="M13" s="8">
        <v>0</v>
      </c>
      <c r="N13" s="8">
        <v>0</v>
      </c>
      <c r="O13" s="8">
        <v>0.79</v>
      </c>
      <c r="P13" s="8">
        <v>0</v>
      </c>
      <c r="Q13" s="8">
        <v>0</v>
      </c>
      <c r="R13" s="8">
        <v>0</v>
      </c>
      <c r="S13" s="8">
        <v>0</v>
      </c>
      <c r="T13" s="8">
        <v>0.1</v>
      </c>
      <c r="U13" s="8">
        <v>0</v>
      </c>
      <c r="V13" s="8">
        <v>0</v>
      </c>
      <c r="W13" s="8">
        <v>0</v>
      </c>
      <c r="X13" s="8">
        <v>0.28</v>
      </c>
    </row>
    <row r="14" spans="1:24" s="211" customFormat="1" ht="52.5" customHeight="1">
      <c r="A14" s="210" t="s">
        <v>187</v>
      </c>
      <c r="B14" s="69">
        <v>16.53</v>
      </c>
      <c r="C14" s="154">
        <v>1.88</v>
      </c>
      <c r="D14" s="154">
        <v>0.02</v>
      </c>
      <c r="E14" s="154">
        <v>0</v>
      </c>
      <c r="F14" s="154">
        <v>0.12</v>
      </c>
      <c r="G14" s="154">
        <v>0</v>
      </c>
      <c r="H14" s="154">
        <v>10.28</v>
      </c>
      <c r="I14" s="154">
        <v>0.24</v>
      </c>
      <c r="J14" s="154">
        <v>0</v>
      </c>
      <c r="K14" s="154">
        <v>0.15</v>
      </c>
      <c r="L14" s="154">
        <v>2.67</v>
      </c>
      <c r="M14" s="154">
        <v>0</v>
      </c>
      <c r="N14" s="154">
        <v>0</v>
      </c>
      <c r="O14" s="154">
        <v>0.79</v>
      </c>
      <c r="P14" s="154">
        <v>0</v>
      </c>
      <c r="Q14" s="154">
        <v>0</v>
      </c>
      <c r="R14" s="154">
        <v>0</v>
      </c>
      <c r="S14" s="154">
        <v>0</v>
      </c>
      <c r="T14" s="154">
        <v>0.1</v>
      </c>
      <c r="U14" s="154">
        <v>0</v>
      </c>
      <c r="V14" s="154">
        <v>0</v>
      </c>
      <c r="W14" s="154">
        <v>0</v>
      </c>
      <c r="X14" s="154">
        <v>0.28</v>
      </c>
    </row>
    <row r="15" spans="1:24" ht="8.25" customHeight="1" thickBot="1">
      <c r="A15" s="57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3" ht="18" customHeight="1">
      <c r="A16" s="149" t="s">
        <v>89</v>
      </c>
      <c r="B16" s="18"/>
      <c r="C16" s="18"/>
      <c r="D16" s="18"/>
      <c r="E16" s="18"/>
      <c r="F16" s="18"/>
      <c r="G16" s="18"/>
      <c r="H16" s="18"/>
      <c r="I16" s="19"/>
      <c r="J16" s="19"/>
      <c r="K16" s="20"/>
      <c r="L16" s="21"/>
      <c r="M16" s="21"/>
      <c r="N16" s="21"/>
      <c r="O16" s="21"/>
      <c r="P16" s="21"/>
      <c r="Q16" s="22"/>
      <c r="R16" s="21"/>
      <c r="S16" s="21"/>
      <c r="T16" s="22"/>
      <c r="U16" s="22"/>
      <c r="V16" s="21"/>
      <c r="W16" s="23"/>
    </row>
    <row r="17" ht="15.75">
      <c r="K17" s="26"/>
    </row>
  </sheetData>
  <sheetProtection/>
  <mergeCells count="4">
    <mergeCell ref="A1:B1"/>
    <mergeCell ref="A2:K2"/>
    <mergeCell ref="L2:W2"/>
    <mergeCell ref="V1:X1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2" sqref="I12"/>
    </sheetView>
  </sheetViews>
  <sheetFormatPr defaultColWidth="9.00390625" defaultRowHeight="16.5"/>
  <cols>
    <col min="1" max="1" width="11.625" style="56" customWidth="1"/>
    <col min="2" max="8" width="7.00390625" style="24" customWidth="1"/>
    <col min="9" max="11" width="7.00390625" style="25" customWidth="1"/>
    <col min="12" max="16" width="6.50390625" style="25" customWidth="1"/>
    <col min="17" max="17" width="6.50390625" style="24" customWidth="1"/>
    <col min="18" max="19" width="6.50390625" style="25" customWidth="1"/>
    <col min="20" max="21" width="6.50390625" style="24" customWidth="1"/>
    <col min="22" max="22" width="6.50390625" style="25" customWidth="1"/>
    <col min="23" max="23" width="6.50390625" style="27" customWidth="1"/>
    <col min="24" max="24" width="6.50390625" style="0" customWidth="1"/>
  </cols>
  <sheetData>
    <row r="1" spans="1:24" s="67" customFormat="1" ht="19.5" customHeight="1">
      <c r="A1" s="171">
        <f>'提要'!C1+9</f>
        <v>82</v>
      </c>
      <c r="B1" s="171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6"/>
      <c r="O1" s="56"/>
      <c r="P1" s="56"/>
      <c r="Q1" s="55"/>
      <c r="R1" s="56"/>
      <c r="S1" s="56"/>
      <c r="T1" s="55"/>
      <c r="V1" s="159">
        <f>A1+1</f>
        <v>83</v>
      </c>
      <c r="W1" s="159"/>
      <c r="X1" s="159"/>
    </row>
    <row r="2" spans="1:23" s="67" customFormat="1" ht="24" customHeight="1">
      <c r="A2" s="172" t="s">
        <v>133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204" t="s">
        <v>134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pans="1:24" s="67" customFormat="1" ht="15.75" customHeight="1" thickBot="1">
      <c r="A3" s="111" t="s">
        <v>106</v>
      </c>
      <c r="B3" s="55"/>
      <c r="C3" s="55"/>
      <c r="D3" s="55"/>
      <c r="E3" s="55"/>
      <c r="F3" s="55"/>
      <c r="G3" s="55"/>
      <c r="H3" s="55"/>
      <c r="I3" s="56"/>
      <c r="J3" s="56"/>
      <c r="K3" s="121"/>
      <c r="L3" s="68"/>
      <c r="M3" s="56"/>
      <c r="N3" s="56"/>
      <c r="O3" s="56"/>
      <c r="P3" s="56"/>
      <c r="Q3" s="55"/>
      <c r="R3" s="56"/>
      <c r="S3" s="56"/>
      <c r="T3" s="55"/>
      <c r="U3" s="55"/>
      <c r="V3" s="56"/>
      <c r="X3" s="112" t="s">
        <v>107</v>
      </c>
    </row>
    <row r="4" spans="1:24" s="67" customFormat="1" ht="110.25" customHeight="1" thickBot="1">
      <c r="A4" s="145" t="s">
        <v>108</v>
      </c>
      <c r="B4" s="141" t="s">
        <v>109</v>
      </c>
      <c r="C4" s="141" t="s">
        <v>110</v>
      </c>
      <c r="D4" s="141" t="s">
        <v>111</v>
      </c>
      <c r="E4" s="141" t="s">
        <v>112</v>
      </c>
      <c r="F4" s="141" t="s">
        <v>113</v>
      </c>
      <c r="G4" s="141" t="s">
        <v>114</v>
      </c>
      <c r="H4" s="141" t="s">
        <v>115</v>
      </c>
      <c r="I4" s="141" t="s">
        <v>116</v>
      </c>
      <c r="J4" s="141" t="s">
        <v>117</v>
      </c>
      <c r="K4" s="142" t="s">
        <v>118</v>
      </c>
      <c r="L4" s="144" t="s">
        <v>119</v>
      </c>
      <c r="M4" s="146" t="s">
        <v>120</v>
      </c>
      <c r="N4" s="146" t="s">
        <v>121</v>
      </c>
      <c r="O4" s="143" t="s">
        <v>122</v>
      </c>
      <c r="P4" s="141" t="s">
        <v>123</v>
      </c>
      <c r="Q4" s="141" t="s">
        <v>124</v>
      </c>
      <c r="R4" s="141" t="s">
        <v>125</v>
      </c>
      <c r="S4" s="141" t="s">
        <v>126</v>
      </c>
      <c r="T4" s="143" t="s">
        <v>127</v>
      </c>
      <c r="U4" s="141" t="s">
        <v>128</v>
      </c>
      <c r="V4" s="141" t="s">
        <v>129</v>
      </c>
      <c r="W4" s="141" t="s">
        <v>130</v>
      </c>
      <c r="X4" s="142" t="s">
        <v>131</v>
      </c>
    </row>
    <row r="5" spans="1:24" ht="46.5" customHeight="1">
      <c r="A5" s="73" t="s">
        <v>132</v>
      </c>
      <c r="B5" s="69">
        <v>8.26</v>
      </c>
      <c r="C5" s="8">
        <v>3.45</v>
      </c>
      <c r="D5" s="8" t="s">
        <v>135</v>
      </c>
      <c r="E5" s="8" t="s">
        <v>135</v>
      </c>
      <c r="F5" s="8">
        <v>0.12</v>
      </c>
      <c r="G5" s="8" t="s">
        <v>135</v>
      </c>
      <c r="H5" s="8">
        <v>0.9</v>
      </c>
      <c r="I5" s="8" t="s">
        <v>135</v>
      </c>
      <c r="J5" s="8">
        <v>0.09</v>
      </c>
      <c r="K5" s="8">
        <v>0.14</v>
      </c>
      <c r="L5" s="8">
        <v>2.67</v>
      </c>
      <c r="M5" s="8" t="s">
        <v>135</v>
      </c>
      <c r="N5" s="8" t="s">
        <v>135</v>
      </c>
      <c r="O5" s="8">
        <v>0.89</v>
      </c>
      <c r="P5" s="8" t="s">
        <v>135</v>
      </c>
      <c r="Q5" s="8" t="s">
        <v>135</v>
      </c>
      <c r="R5" s="8" t="s">
        <v>135</v>
      </c>
      <c r="S5" s="8" t="s">
        <v>135</v>
      </c>
      <c r="T5" s="8" t="s">
        <v>135</v>
      </c>
      <c r="U5" s="8" t="s">
        <v>135</v>
      </c>
      <c r="V5" s="8" t="s">
        <v>135</v>
      </c>
      <c r="W5" s="8" t="s">
        <v>135</v>
      </c>
      <c r="X5" s="8" t="s">
        <v>135</v>
      </c>
    </row>
    <row r="6" spans="1:24" ht="46.5" customHeight="1">
      <c r="A6" s="73" t="s">
        <v>169</v>
      </c>
      <c r="B6" s="69">
        <v>4.46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0.9048</v>
      </c>
      <c r="I6" s="8">
        <v>0</v>
      </c>
      <c r="J6" s="8">
        <v>0</v>
      </c>
      <c r="K6" s="8">
        <v>0</v>
      </c>
      <c r="L6" s="8">
        <v>2.6678</v>
      </c>
      <c r="M6" s="8">
        <v>0</v>
      </c>
      <c r="N6" s="8">
        <v>0</v>
      </c>
      <c r="O6" s="8">
        <v>0.89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</row>
    <row r="7" spans="1:24" ht="46.5" customHeight="1">
      <c r="A7" s="73" t="s">
        <v>176</v>
      </c>
      <c r="B7" s="69">
        <v>4.37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0.9</v>
      </c>
      <c r="I7" s="8">
        <v>0</v>
      </c>
      <c r="J7" s="8">
        <v>0</v>
      </c>
      <c r="K7" s="8">
        <v>0</v>
      </c>
      <c r="L7" s="8">
        <v>2.67</v>
      </c>
      <c r="M7" s="8">
        <v>0</v>
      </c>
      <c r="N7" s="8">
        <v>0</v>
      </c>
      <c r="O7" s="8">
        <v>0.8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</row>
    <row r="8" spans="1:24" ht="46.5" customHeight="1">
      <c r="A8" s="73" t="s">
        <v>178</v>
      </c>
      <c r="B8" s="69">
        <v>4.36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0.9</v>
      </c>
      <c r="I8" s="8">
        <v>0</v>
      </c>
      <c r="J8" s="8">
        <v>0</v>
      </c>
      <c r="K8" s="8">
        <v>0</v>
      </c>
      <c r="L8" s="8">
        <v>2.67</v>
      </c>
      <c r="M8" s="8">
        <v>0</v>
      </c>
      <c r="N8" s="8">
        <v>0</v>
      </c>
      <c r="O8" s="8">
        <v>0.79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</row>
    <row r="9" spans="1:24" ht="46.5" customHeight="1">
      <c r="A9" s="73" t="s">
        <v>181</v>
      </c>
      <c r="B9" s="69">
        <v>4.37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0.9</v>
      </c>
      <c r="I9" s="8">
        <v>0</v>
      </c>
      <c r="J9" s="8">
        <v>0</v>
      </c>
      <c r="K9" s="8">
        <v>0</v>
      </c>
      <c r="L9" s="8">
        <v>2.67</v>
      </c>
      <c r="M9" s="8">
        <v>0</v>
      </c>
      <c r="N9" s="8">
        <v>0</v>
      </c>
      <c r="O9" s="8">
        <v>0.8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ht="46.5" customHeight="1">
      <c r="A10" s="73" t="s">
        <v>187</v>
      </c>
      <c r="B10" s="69">
        <v>4.2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0.9</v>
      </c>
      <c r="I10" s="8">
        <v>0</v>
      </c>
      <c r="J10" s="8">
        <v>0</v>
      </c>
      <c r="K10" s="8">
        <v>0</v>
      </c>
      <c r="L10" s="8">
        <v>2.67</v>
      </c>
      <c r="M10" s="8">
        <v>0</v>
      </c>
      <c r="N10" s="8">
        <v>0</v>
      </c>
      <c r="O10" s="8">
        <v>0.63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</row>
    <row r="11" spans="1:24" ht="46.5" customHeight="1">
      <c r="A11" s="73"/>
      <c r="B11" s="6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46.5" customHeight="1">
      <c r="A12" s="73"/>
      <c r="B12" s="6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46.5" customHeight="1">
      <c r="A13" s="73"/>
      <c r="B13" s="6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46.5" customHeight="1">
      <c r="A14" s="73"/>
      <c r="B14" s="6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46.5" customHeight="1">
      <c r="A15" s="73"/>
      <c r="B15" s="6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46.5" customHeight="1">
      <c r="A16" s="73"/>
      <c r="B16" s="6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30" customHeight="1" thickBot="1">
      <c r="A17" s="57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3" ht="18" customHeight="1">
      <c r="A18" s="149" t="s">
        <v>89</v>
      </c>
      <c r="B18" s="18"/>
      <c r="C18" s="18"/>
      <c r="D18" s="18"/>
      <c r="E18" s="18"/>
      <c r="F18" s="18"/>
      <c r="G18" s="18"/>
      <c r="H18" s="18"/>
      <c r="I18" s="19"/>
      <c r="J18" s="19"/>
      <c r="K18" s="20"/>
      <c r="L18" s="21"/>
      <c r="M18" s="21"/>
      <c r="N18" s="21"/>
      <c r="O18" s="21"/>
      <c r="P18" s="21"/>
      <c r="Q18" s="22"/>
      <c r="R18" s="21"/>
      <c r="S18" s="21"/>
      <c r="T18" s="22"/>
      <c r="U18" s="22"/>
      <c r="V18" s="21"/>
      <c r="W18" s="23"/>
    </row>
    <row r="19" ht="15.75">
      <c r="K19" s="26"/>
    </row>
  </sheetData>
  <sheetProtection/>
  <mergeCells count="4">
    <mergeCell ref="A1:B1"/>
    <mergeCell ref="A2:K2"/>
    <mergeCell ref="L2:W2"/>
    <mergeCell ref="V1:X1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" sqref="J7"/>
    </sheetView>
  </sheetViews>
  <sheetFormatPr defaultColWidth="9.00390625" defaultRowHeight="19.5" customHeight="1"/>
  <cols>
    <col min="1" max="1" width="16.75390625" style="52" customWidth="1"/>
    <col min="2" max="3" width="16.50390625" style="9" customWidth="1"/>
    <col min="4" max="4" width="16.50390625" style="10" customWidth="1"/>
    <col min="5" max="5" width="16.50390625" style="9" customWidth="1"/>
    <col min="6" max="16384" width="9.00390625" style="9" customWidth="1"/>
  </cols>
  <sheetData>
    <row r="1" spans="1:4" s="52" customFormat="1" ht="12">
      <c r="A1" s="171">
        <f>'提要'!C1+11</f>
        <v>84</v>
      </c>
      <c r="B1" s="171"/>
      <c r="D1" s="58"/>
    </row>
    <row r="2" spans="1:5" s="59" customFormat="1" ht="24" customHeight="1">
      <c r="A2" s="165" t="s">
        <v>74</v>
      </c>
      <c r="B2" s="165"/>
      <c r="C2" s="165"/>
      <c r="D2" s="165"/>
      <c r="E2" s="165"/>
    </row>
    <row r="3" spans="1:5" s="59" customFormat="1" ht="24" customHeight="1">
      <c r="A3" s="205" t="s">
        <v>75</v>
      </c>
      <c r="B3" s="205"/>
      <c r="C3" s="205"/>
      <c r="D3" s="205"/>
      <c r="E3" s="205"/>
    </row>
    <row r="4" spans="1:5" s="59" customFormat="1" ht="12.75" customHeight="1" thickBot="1">
      <c r="A4" s="118"/>
      <c r="B4" s="119"/>
      <c r="C4" s="119"/>
      <c r="D4" s="119"/>
      <c r="E4" s="119"/>
    </row>
    <row r="5" spans="1:5" s="60" customFormat="1" ht="19.5" customHeight="1">
      <c r="A5" s="208" t="s">
        <v>76</v>
      </c>
      <c r="B5" s="113" t="s">
        <v>77</v>
      </c>
      <c r="C5" s="116"/>
      <c r="D5" s="117"/>
      <c r="E5" s="206" t="s">
        <v>170</v>
      </c>
    </row>
    <row r="6" spans="1:5" s="60" customFormat="1" ht="72" customHeight="1" thickBot="1">
      <c r="A6" s="209"/>
      <c r="B6" s="114" t="s">
        <v>173</v>
      </c>
      <c r="C6" s="115" t="s">
        <v>172</v>
      </c>
      <c r="D6" s="115" t="s">
        <v>171</v>
      </c>
      <c r="E6" s="207"/>
    </row>
    <row r="7" spans="1:5" ht="53.25" customHeight="1">
      <c r="A7" s="73" t="s">
        <v>24</v>
      </c>
      <c r="B7" s="6">
        <v>9523</v>
      </c>
      <c r="C7" s="28">
        <v>8293</v>
      </c>
      <c r="D7" s="28">
        <v>5639</v>
      </c>
      <c r="E7" s="38">
        <v>59.21453323532501</v>
      </c>
    </row>
    <row r="8" spans="1:5" ht="53.25" customHeight="1">
      <c r="A8" s="73" t="s">
        <v>27</v>
      </c>
      <c r="B8" s="6">
        <v>9329</v>
      </c>
      <c r="C8" s="28">
        <v>8135</v>
      </c>
      <c r="D8" s="28">
        <v>5555</v>
      </c>
      <c r="E8" s="38">
        <v>59.54550326937507</v>
      </c>
    </row>
    <row r="9" spans="1:5" ht="53.25" customHeight="1">
      <c r="A9" s="73" t="s">
        <v>30</v>
      </c>
      <c r="B9" s="6">
        <v>9222</v>
      </c>
      <c r="C9" s="28">
        <v>7910</v>
      </c>
      <c r="D9" s="28">
        <v>5505</v>
      </c>
      <c r="E9" s="38">
        <v>59.694209499024076</v>
      </c>
    </row>
    <row r="10" spans="1:5" ht="53.25" customHeight="1">
      <c r="A10" s="73" t="s">
        <v>33</v>
      </c>
      <c r="B10" s="6">
        <v>9108</v>
      </c>
      <c r="C10" s="28">
        <v>7846</v>
      </c>
      <c r="D10" s="28">
        <v>5412</v>
      </c>
      <c r="E10" s="38">
        <v>59.42028985507246</v>
      </c>
    </row>
    <row r="11" spans="1:5" ht="53.25" customHeight="1">
      <c r="A11" s="73" t="s">
        <v>39</v>
      </c>
      <c r="B11" s="6">
        <v>8992</v>
      </c>
      <c r="C11" s="28">
        <v>7527</v>
      </c>
      <c r="D11" s="28">
        <v>5331</v>
      </c>
      <c r="E11" s="38">
        <v>59.29</v>
      </c>
    </row>
    <row r="12" spans="1:5" ht="53.25" customHeight="1">
      <c r="A12" s="73" t="s">
        <v>168</v>
      </c>
      <c r="B12" s="6">
        <v>9000</v>
      </c>
      <c r="C12" s="28">
        <v>7540</v>
      </c>
      <c r="D12" s="28">
        <v>4624</v>
      </c>
      <c r="E12" s="38">
        <v>51.38</v>
      </c>
    </row>
    <row r="13" spans="1:5" ht="53.25" customHeight="1">
      <c r="A13" s="73" t="s">
        <v>175</v>
      </c>
      <c r="B13" s="6">
        <v>8847</v>
      </c>
      <c r="C13" s="28">
        <v>7672</v>
      </c>
      <c r="D13" s="28">
        <v>4641</v>
      </c>
      <c r="E13" s="38">
        <v>52.46</v>
      </c>
    </row>
    <row r="14" spans="1:5" ht="53.25" customHeight="1">
      <c r="A14" s="73" t="s">
        <v>177</v>
      </c>
      <c r="B14" s="6">
        <v>8686</v>
      </c>
      <c r="C14" s="28">
        <v>7531</v>
      </c>
      <c r="D14" s="28">
        <v>4658</v>
      </c>
      <c r="E14" s="38">
        <v>53.63</v>
      </c>
    </row>
    <row r="15" spans="1:5" ht="53.25" customHeight="1">
      <c r="A15" s="73" t="s">
        <v>180</v>
      </c>
      <c r="B15" s="6">
        <v>8517</v>
      </c>
      <c r="C15" s="28">
        <v>7382</v>
      </c>
      <c r="D15" s="28">
        <v>4695</v>
      </c>
      <c r="E15" s="38">
        <v>55.13</v>
      </c>
    </row>
    <row r="16" spans="1:5" ht="53.25" customHeight="1">
      <c r="A16" s="73" t="s">
        <v>182</v>
      </c>
      <c r="B16" s="6">
        <v>8479</v>
      </c>
      <c r="C16" s="28">
        <v>7209</v>
      </c>
      <c r="D16" s="28">
        <v>4774</v>
      </c>
      <c r="E16" s="38">
        <v>56.3</v>
      </c>
    </row>
    <row r="17" spans="1:5" ht="5.25" customHeight="1" thickBot="1">
      <c r="A17" s="54"/>
      <c r="B17" s="7"/>
      <c r="C17" s="29"/>
      <c r="D17" s="29"/>
      <c r="E17" s="39"/>
    </row>
    <row r="18" spans="1:5" s="30" customFormat="1" ht="18" customHeight="1">
      <c r="A18" s="120" t="s">
        <v>174</v>
      </c>
      <c r="C18" s="31"/>
      <c r="D18" s="31"/>
      <c r="E18" s="32"/>
    </row>
  </sheetData>
  <sheetProtection/>
  <mergeCells count="5">
    <mergeCell ref="A1:B1"/>
    <mergeCell ref="A2:E2"/>
    <mergeCell ref="A3:E3"/>
    <mergeCell ref="E5:E6"/>
    <mergeCell ref="A5:A6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USER</cp:lastModifiedBy>
  <cp:lastPrinted>2017-10-30T02:06:34Z</cp:lastPrinted>
  <dcterms:created xsi:type="dcterms:W3CDTF">1997-08-25T08:14:02Z</dcterms:created>
  <dcterms:modified xsi:type="dcterms:W3CDTF">2019-10-05T06:06:14Z</dcterms:modified>
  <cp:category/>
  <cp:version/>
  <cp:contentType/>
  <cp:contentStatus/>
</cp:coreProperties>
</file>