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3FAEE66B-378E-4B86-8EA8-93FB9C419589}"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資源回收成果統計(113年12月)" sheetId="243" r:id="rId6"/>
    <sheet name="資源回收成果統計(114年1月)" sheetId="277" r:id="rId7"/>
    <sheet name="資源回收成果統計(114年2月)" sheetId="293" r:id="rId8"/>
    <sheet name="資源回收成果統計(114年3月)" sheetId="309" r:id="rId9"/>
    <sheet name="一般垃圾及廚餘清理狀況(113年12月)" sheetId="244" r:id="rId10"/>
    <sheet name="一般垃圾及廚餘清理狀況(114年1月)" sheetId="278" r:id="rId11"/>
    <sheet name="一般垃圾及廚餘清理狀況(114年2月)" sheetId="294" r:id="rId12"/>
    <sheet name="一般垃圾及廚餘清理狀況(114年3月)" sheetId="308" r:id="rId13"/>
    <sheet name="停車位概況－都市計畫區內路外(113年第4季)" sheetId="245" r:id="rId14"/>
    <sheet name="停車位概況－都市計畫區外路外(113年第4季)" sheetId="247" r:id="rId15"/>
    <sheet name="20623-05-01-3路外停車位概況" sheetId="301" r:id="rId16"/>
    <sheet name="停車位概況－路邊停車位(113年第4季)" sheetId="248" r:id="rId17"/>
    <sheet name="20623-05-02-3路邊停車位概況" sheetId="302" r:id="rId18"/>
    <sheet name="停車位概況－區內路外身心障礙者專用停車位(113年第4季)" sheetId="249" r:id="rId19"/>
    <sheet name="停車位概況－區外路外身心障礙者專用停車位(113年第4季)" sheetId="250" r:id="rId20"/>
    <sheet name="20623-05-03-3路外停車位概況-身心障礙" sheetId="303" r:id="rId21"/>
    <sheet name="停車位概況－路邊身心障礙者專用停車位(113年第4季)" sheetId="251" r:id="rId22"/>
    <sheet name="20623-05-04-3路邊停車位概況-身心障礙" sheetId="304" r:id="rId23"/>
    <sheet name="停車位概況－區內路外電動車專用停車位(113年第4季)" sheetId="252" r:id="rId24"/>
    <sheet name="停車位概況－區外路外電動車專用停車位(113年第4季)" sheetId="253" r:id="rId25"/>
    <sheet name="20623-05-05-3路外停車位概況-電動汽車" sheetId="305" r:id="rId26"/>
    <sheet name="停車位概況－路邊電動車專用停車位(113年第4季)" sheetId="254" r:id="rId27"/>
    <sheet name="20623-05-06-3路邊停車位概況-電動汽車" sheetId="306" r:id="rId28"/>
    <sheet name="20623-05-07-3孕婦及育有六歲以下兒童者" sheetId="307" r:id="rId29"/>
    <sheet name="獨居老人服務概況(113年第4季)" sheetId="255" r:id="rId30"/>
    <sheet name="獨居老人服務概況(114年第1季)" sheetId="310" state="hidden" r:id="rId31"/>
    <sheet name="推行社區發展工作概況(113年)" sheetId="269" r:id="rId32"/>
    <sheet name="環保人員概況表一 (113下)" sheetId="258" r:id="rId33"/>
    <sheet name="環保人員概況表二 (113下)" sheetId="259" r:id="rId34"/>
    <sheet name="環保人員概況表三 (113下)" sheetId="260" r:id="rId35"/>
    <sheet name="垃圾處理場(廠)及垃圾回收清除車輛(113年下半年)" sheetId="261" r:id="rId36"/>
    <sheet name="環境保護預算概況" sheetId="295" r:id="rId37"/>
    <sheet name="環境保護決算概況" sheetId="311" state="hidden" r:id="rId38"/>
    <sheet name="治山防災" sheetId="279" r:id="rId39"/>
    <sheet name="治山防災-續" sheetId="280" r:id="rId40"/>
    <sheet name="調解業務概況" sheetId="273" r:id="rId41"/>
    <sheet name="調解委員會組織概況" sheetId="274" r:id="rId42"/>
    <sheet name="辦理調解方式概況" sheetId="275" r:id="rId43"/>
    <sheet name="宗教財團法人概況 " sheetId="296" r:id="rId44"/>
    <sheet name="寺廟登記概況" sheetId="297" r:id="rId45"/>
    <sheet name="教會(堂)概況" sheetId="298" r:id="rId46"/>
    <sheet name="宗教團體興辦公益慈善及社會教化事業概況" sheetId="299" r:id="rId47"/>
    <sheet name="公墓設施概況" sheetId="286" r:id="rId48"/>
    <sheet name="骨灰(骸)存放設施概況" sheetId="287" r:id="rId49"/>
    <sheet name="殯葬管理業務概況" sheetId="288" r:id="rId50"/>
    <sheet name="殯儀館設施概況" sheetId="289" r:id="rId51"/>
    <sheet name="火化場設施概況" sheetId="290" r:id="rId52"/>
    <sheet name="公共造產成果概況" sheetId="291" r:id="rId53"/>
    <sheet name="農路改善" sheetId="281" r:id="rId54"/>
    <sheet name="都市計畫區域內公共工程實施數量." sheetId="265" r:id="rId55"/>
    <sheet name="都市計畫公共設施用地已取得面積." sheetId="266" r:id="rId56"/>
    <sheet name="都市計畫公共設施用地已闢建面積." sheetId="267" r:id="rId57"/>
    <sheet name="都市計畫區域內現有已開闢道路長度及面積暨橋梁座數、自行." sheetId="268" r:id="rId58"/>
    <sheet name="農耕土地面積." sheetId="312" r:id="rId59"/>
    <sheet name="有效農機使用證之農機數量." sheetId="313" r:id="rId60"/>
    <sheet name="天然災害" sheetId="282" r:id="rId61"/>
    <sheet name="漁業從業人數." sheetId="283" r:id="rId62"/>
    <sheet name="漁業從業人數-續" sheetId="284" r:id="rId63"/>
    <sheet name="漁戶數及漁戶人口數." sheetId="285" r:id="rId64"/>
    <sheet name="鄉庫收支月報表(113年11月)" sheetId="256" state="hidden" r:id="rId65"/>
  </sheets>
  <externalReferences>
    <externalReference r:id="rId66"/>
  </externalReferences>
  <definedNames>
    <definedName name="\d" localSheetId="35">#REF!</definedName>
    <definedName name="\d" localSheetId="31">#REF!</definedName>
    <definedName name="\d" localSheetId="64">#REF!</definedName>
    <definedName name="\d" localSheetId="1">#REF!</definedName>
    <definedName name="\d" localSheetId="2">#REF!</definedName>
    <definedName name="\d" localSheetId="3">#REF!</definedName>
    <definedName name="\d" localSheetId="4">#REF!</definedName>
    <definedName name="\d" localSheetId="29">#REF!</definedName>
    <definedName name="\d" localSheetId="30">#REF!</definedName>
    <definedName name="\d">#REF!</definedName>
    <definedName name="\l" localSheetId="35">#REF!</definedName>
    <definedName name="\l" localSheetId="31">#REF!</definedName>
    <definedName name="\l" localSheetId="29">#REF!</definedName>
    <definedName name="\l" localSheetId="30">#REF!</definedName>
    <definedName name="\l">#REF!</definedName>
    <definedName name="\m" localSheetId="35">#REF!</definedName>
    <definedName name="\m" localSheetId="31">#REF!</definedName>
    <definedName name="\m" localSheetId="29">#REF!</definedName>
    <definedName name="\m" localSheetId="30">#REF!</definedName>
    <definedName name="\m">#REF!</definedName>
    <definedName name="__PRN1" localSheetId="31">#REF!</definedName>
    <definedName name="__PRN1">#REF!</definedName>
    <definedName name="__PRN2" localSheetId="31">#REF!</definedName>
    <definedName name="__PRN2">#REF!</definedName>
    <definedName name="_00" localSheetId="59">#REF!</definedName>
    <definedName name="_00" localSheetId="58">#REF!</definedName>
    <definedName name="_00">#N/A</definedName>
    <definedName name="_102年5月" localSheetId="9">[1]預告統計資料發布時間表!#REF!</definedName>
    <definedName name="_102年5月" localSheetId="10">[1]預告統計資料發布時間表!#REF!</definedName>
    <definedName name="_102年5月" localSheetId="11">[1]預告統計資料發布時間表!#REF!</definedName>
    <definedName name="_102年5月" localSheetId="12">[1]預告統計資料發布時間表!#REF!</definedName>
    <definedName name="_102年5月" localSheetId="18">[1]預告統計資料發布時間表!#REF!</definedName>
    <definedName name="_102年5月" localSheetId="23">[1]預告統計資料發布時間表!#REF!</definedName>
    <definedName name="_102年5月" localSheetId="19">[1]預告統計資料發布時間表!#REF!</definedName>
    <definedName name="_102年5月" localSheetId="24">[1]預告統計資料發布時間表!#REF!</definedName>
    <definedName name="_102年5月" localSheetId="13">[1]預告統計資料發布時間表!#REF!</definedName>
    <definedName name="_102年5月" localSheetId="14">[1]預告統計資料發布時間表!#REF!</definedName>
    <definedName name="_102年5月" localSheetId="21">[1]預告統計資料發布時間表!#REF!</definedName>
    <definedName name="_102年5月" localSheetId="16">[1]預告統計資料發布時間表!#REF!</definedName>
    <definedName name="_102年5月" localSheetId="26">[1]預告統計資料發布時間表!#REF!</definedName>
    <definedName name="_102年5月" localSheetId="31">[1]預告統計資料發布時間表!#REF!</definedName>
    <definedName name="_102年5月" localSheetId="64">[1]預告統計資料發布時間表!#REF!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29">[1]預告統計資料發布時間表!#REF!</definedName>
    <definedName name="_102年5月" localSheetId="30">[1]預告統計資料發布時間表!#REF!</definedName>
    <definedName name="_102年5月">預告統計資料發布時間表!#REF!</definedName>
    <definedName name="_11" localSheetId="59">#REF!</definedName>
    <definedName name="_11" localSheetId="58">#REF!</definedName>
    <definedName name="_11">#N/A</definedName>
    <definedName name="_PRN1" localSheetId="31">#REF!</definedName>
    <definedName name="_PRN1" localSheetId="64">#REF!</definedName>
    <definedName name="_PRN1" localSheetId="1">#REF!</definedName>
    <definedName name="_PRN1" localSheetId="2">#REF!</definedName>
    <definedName name="_PRN1" localSheetId="3">#REF!</definedName>
    <definedName name="_PRN1" localSheetId="4">#REF!</definedName>
    <definedName name="_PRN1" localSheetId="29">#REF!</definedName>
    <definedName name="_PRN1" localSheetId="30">#REF!</definedName>
    <definedName name="_PRN1">#REF!</definedName>
    <definedName name="_PRN2" localSheetId="31">#REF!</definedName>
    <definedName name="_PRN2" localSheetId="64">#REF!</definedName>
    <definedName name="_PRN2" localSheetId="1">#REF!</definedName>
    <definedName name="_PRN2" localSheetId="2">#REF!</definedName>
    <definedName name="_PRN2" localSheetId="3">#REF!</definedName>
    <definedName name="_PRN2" localSheetId="4">#REF!</definedName>
    <definedName name="_PRN2">#REF!</definedName>
    <definedName name="A" localSheetId="59">#REF!</definedName>
    <definedName name="A" localSheetId="58">#REF!</definedName>
    <definedName name="A">#N/A</definedName>
    <definedName name="L" localSheetId="35">#REF!</definedName>
    <definedName name="L" localSheetId="31">#REF!</definedName>
    <definedName name="L" localSheetId="64">#REF!</definedName>
    <definedName name="L" localSheetId="1">#REF!</definedName>
    <definedName name="L" localSheetId="2">#REF!</definedName>
    <definedName name="L" localSheetId="3">#REF!</definedName>
    <definedName name="L" localSheetId="4">#REF!</definedName>
    <definedName name="L" localSheetId="29">#REF!</definedName>
    <definedName name="L" localSheetId="30">#REF!</definedName>
    <definedName name="L">#REF!</definedName>
    <definedName name="LL" localSheetId="35">#REF!</definedName>
    <definedName name="LL" localSheetId="31">#REF!</definedName>
    <definedName name="LL" localSheetId="29">#REF!</definedName>
    <definedName name="LL" localSheetId="30">#REF!</definedName>
    <definedName name="LL">#REF!</definedName>
    <definedName name="M" localSheetId="35">#REF!</definedName>
    <definedName name="M" localSheetId="31">#REF!</definedName>
    <definedName name="M" localSheetId="29">#REF!</definedName>
    <definedName name="M" localSheetId="30">#REF!</definedName>
    <definedName name="M">#REF!</definedName>
    <definedName name="pp" localSheetId="15">'20623-05-01-3路外停車位概況'!$A$3:$D$16</definedName>
    <definedName name="pp" localSheetId="17">'20623-05-02-3路邊停車位概況'!$A$3:$D$14</definedName>
    <definedName name="pp" localSheetId="20">'20623-05-03-3路外停車位概況-身心障礙'!$A$3:$D$14</definedName>
    <definedName name="pp" localSheetId="22">'20623-05-04-3路邊停車位概況-身心障礙'!$A$3:$D$13</definedName>
    <definedName name="pp" localSheetId="25">'20623-05-05-3路外停車位概況-電動汽車'!$A$3:$D$16</definedName>
    <definedName name="pp" localSheetId="27">'20623-05-06-3路邊停車位概況-電動汽車'!$A$3:$D$14</definedName>
    <definedName name="pp" localSheetId="28">'20623-05-07-3孕婦及育有六歲以下兒童者'!$A$3:$D$16</definedName>
    <definedName name="pp" localSheetId="18">'停車位概況－區內路外身心障礙者專用停車位(113年第4季)'!$A$1:$H$9</definedName>
    <definedName name="pp" localSheetId="23">#REF!</definedName>
    <definedName name="pp" localSheetId="19">'停車位概況－區外路外身心障礙者專用停車位(113年第4季)'!$A$1:$H$9</definedName>
    <definedName name="pp" localSheetId="24">#REF!</definedName>
    <definedName name="pp" localSheetId="13">#REF!</definedName>
    <definedName name="pp" localSheetId="14">#REF!</definedName>
    <definedName name="pp" localSheetId="21">'停車位概況－路邊身心障礙者專用停車位(113年第4季)'!$A$1:$H$9</definedName>
    <definedName name="pp" localSheetId="16">#REF!</definedName>
    <definedName name="pp" localSheetId="26">#REF!</definedName>
    <definedName name="pp" localSheetId="31">#REF!</definedName>
    <definedName name="pp" localSheetId="29">#REF!</definedName>
    <definedName name="pp" localSheetId="30">#REF!</definedName>
    <definedName name="pp">#REF!</definedName>
    <definedName name="_xlnm.Print_Area" localSheetId="15">'20623-05-01-3路外停車位概況'!$A$1:$L$16</definedName>
    <definedName name="_xlnm.Print_Area" localSheetId="17">'20623-05-02-3路邊停車位概況'!$A$3:$G$14</definedName>
    <definedName name="_xlnm.Print_Area" localSheetId="20">'20623-05-03-3路外停車位概況-身心障礙'!$3:$14</definedName>
    <definedName name="_xlnm.Print_Area" localSheetId="22">'20623-05-04-3路邊停車位概況-身心障礙'!$A$3:$G$13</definedName>
    <definedName name="_xlnm.Print_Area" localSheetId="25">'20623-05-05-3路外停車位概況-電動汽車'!$A$3:$H$16</definedName>
    <definedName name="_xlnm.Print_Area" localSheetId="27">'20623-05-06-3路邊停車位概況-電動汽車'!$A$3:$F$14</definedName>
    <definedName name="_xlnm.Print_Area" localSheetId="28">'20623-05-07-3孕婦及育有六歲以下兒童者'!$A$1:$F$16</definedName>
    <definedName name="_xlnm.Print_Area" localSheetId="9">'一般垃圾及廚餘清理狀況(113年12月)'!$A$1:$G$33</definedName>
    <definedName name="_xlnm.Print_Area" localSheetId="10">'一般垃圾及廚餘清理狀況(114年1月)'!$A$1:$G$33</definedName>
    <definedName name="_xlnm.Print_Area" localSheetId="11">'一般垃圾及廚餘清理狀況(114年2月)'!$A$1:$G$33</definedName>
    <definedName name="_xlnm.Print_Area" localSheetId="12">'一般垃圾及廚餘清理狀況(114年3月)'!$A$1:$G$33</definedName>
    <definedName name="_xlnm.Print_Area" localSheetId="52">公共造產成果概況!$A$1:$Q$26</definedName>
    <definedName name="_xlnm.Print_Area" localSheetId="47">公墓設施概況!$A$1:$X$19</definedName>
    <definedName name="_xlnm.Print_Area" localSheetId="60">天然災害!$A$1:$J$30</definedName>
    <definedName name="_xlnm.Print_Area" localSheetId="51">火化場設施概況!$A$1:$K$16</definedName>
    <definedName name="_xlnm.Print_Area" localSheetId="35">'垃圾處理場(廠)及垃圾回收清除車輛(113年下半年)'!$A$1:$H$26</definedName>
    <definedName name="_xlnm.Print_Area" localSheetId="43">'宗教財團法人概況 '!$A$1:$M$43</definedName>
    <definedName name="_xlnm.Print_Area" localSheetId="38">治山防災!$A$1:$I$25</definedName>
    <definedName name="_xlnm.Print_Area" localSheetId="48">'骨灰(骸)存放設施概況'!$A$1:$T$17</definedName>
    <definedName name="_xlnm.Print_Area" localSheetId="18">'停車位概況－區內路外身心障礙者專用停車位(113年第4季)'!$A$1:$H$15</definedName>
    <definedName name="_xlnm.Print_Area" localSheetId="23">'停車位概況－區內路外電動車專用停車位(113年第4季)'!$A$1:$H$16</definedName>
    <definedName name="_xlnm.Print_Area" localSheetId="19">'停車位概況－區外路外身心障礙者專用停車位(113年第4季)'!$A$1:$I$15</definedName>
    <definedName name="_xlnm.Print_Area" localSheetId="24">'停車位概況－區外路外電動車專用停車位(113年第4季)'!$A$1:$H$16</definedName>
    <definedName name="_xlnm.Print_Area" localSheetId="13">'停車位概況－都市計畫區內路外(113年第4季)'!$A$1:$N$18</definedName>
    <definedName name="_xlnm.Print_Area" localSheetId="14">'停車位概況－都市計畫區外路外(113年第4季)'!$A$1:$L$18</definedName>
    <definedName name="_xlnm.Print_Area" localSheetId="21">'停車位概況－路邊身心障礙者專用停車位(113年第4季)'!$A$1:$H$15</definedName>
    <definedName name="_xlnm.Print_Area" localSheetId="16">'停車位概況－路邊停車位(113年第4季)'!$A$1:$N$18</definedName>
    <definedName name="_xlnm.Print_Area" localSheetId="26">'停車位概況－路邊電動車專用停車位(113年第4季)'!$A$1:$H$16</definedName>
    <definedName name="_xlnm.Print_Area" localSheetId="31">'推行社區發展工作概況(113年)'!$A$1:$AQ$36</definedName>
    <definedName name="_xlnm.Print_Area" localSheetId="55">都市計畫公共設施用地已取得面積.!$A$1:$M$20</definedName>
    <definedName name="_xlnm.Print_Area" localSheetId="56">都市計畫公共設施用地已闢建面積.!$A$1:$M$18</definedName>
    <definedName name="_xlnm.Print_Area" localSheetId="54">都市計畫區域內公共工程實施數量.!$A$1:$AA$28</definedName>
    <definedName name="_xlnm.Print_Area" localSheetId="57">'都市計畫區域內現有已開闢道路長度及面積暨橋梁座數、自行.'!$A$1:$O$37</definedName>
    <definedName name="_xlnm.Print_Area" localSheetId="64">'鄉庫收支月報表(113年11月)'!$A$1:$K$135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'資源回收成果統計(113年12月)'!$A$1:$J$40</definedName>
    <definedName name="_xlnm.Print_Area" localSheetId="6">'資源回收成果統計(114年1月)'!$A$1:$J$40</definedName>
    <definedName name="_xlnm.Print_Area" localSheetId="7">'資源回收成果統計(114年2月)'!$A$1:$J$40</definedName>
    <definedName name="_xlnm.Print_Area" localSheetId="8">'資源回收成果統計(114年3月)'!$A$1:$J$40</definedName>
    <definedName name="_xlnm.Print_Area" localSheetId="0">預告統計資料發布時間表!$A$1:$P$138</definedName>
    <definedName name="_xlnm.Print_Area" localSheetId="63">漁戶數及漁戶人口數.!$A$1:$P$33</definedName>
    <definedName name="_xlnm.Print_Area" localSheetId="61">漁業從業人數.!$A$1:$V$30</definedName>
    <definedName name="_xlnm.Print_Area" localSheetId="62">'漁業從業人數-續'!$A$1:$V$33</definedName>
    <definedName name="_xlnm.Print_Area" localSheetId="40">調解業務概況!$A$1:$AL$29</definedName>
    <definedName name="_xlnm.Print_Area" localSheetId="29">'獨居老人服務概況(113年第4季)'!$A$1:$AO$25</definedName>
    <definedName name="_xlnm.Print_Area" localSheetId="30">'獨居老人服務概況(114年第1季)'!$A$1:$AO$19</definedName>
    <definedName name="_xlnm.Print_Area" localSheetId="32">'環保人員概況表一 (113下)'!$A$1:$J$16</definedName>
    <definedName name="_xlnm.Print_Area" localSheetId="33">'環保人員概況表二 (113下)'!$A$1:$O$26</definedName>
    <definedName name="_xlnm.Print_Area" localSheetId="34">'環保人員概況表三 (113下)'!$A$1:$J$36</definedName>
    <definedName name="_xlnm.Print_Area" localSheetId="37">環境保護決算概況!$A$1:$K$26</definedName>
    <definedName name="_xlnm.Print_Area" localSheetId="36">環境保護預算概況!$A$1:$J$26</definedName>
    <definedName name="_xlnm.Print_Area" localSheetId="49">殯葬管理業務概況!$A$1:$V$18</definedName>
    <definedName name="_xlnm.Print_Area" localSheetId="50">殯儀館設施概況!$A$1:$I$17</definedName>
    <definedName name="_xlnm.Print_Titles" localSheetId="64">'鄉庫收支月報表(113年11月)'!$1:$4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PRNT" localSheetId="35">#REF!</definedName>
    <definedName name="PRNT" localSheetId="31">#REF!</definedName>
    <definedName name="PRNT" localSheetId="64">#REF!</definedName>
    <definedName name="PRNT" localSheetId="1">#REF!</definedName>
    <definedName name="PRNT" localSheetId="2">#REF!</definedName>
    <definedName name="PRNT" localSheetId="3">#REF!</definedName>
    <definedName name="PRNT" localSheetId="4">#REF!</definedName>
    <definedName name="PRNT" localSheetId="29">#REF!</definedName>
    <definedName name="PRNT" localSheetId="30">#REF!</definedName>
    <definedName name="PRNT">#REF!</definedName>
    <definedName name="ss" localSheetId="9">[1]預告統計資料發布時間表!#REF!</definedName>
    <definedName name="ss" localSheetId="10">[1]預告統計資料發布時間表!#REF!</definedName>
    <definedName name="ss" localSheetId="11">[1]預告統計資料發布時間表!#REF!</definedName>
    <definedName name="ss" localSheetId="12">[1]預告統計資料發布時間表!#REF!</definedName>
    <definedName name="ss" localSheetId="18">[1]預告統計資料發布時間表!#REF!</definedName>
    <definedName name="ss" localSheetId="23">[1]預告統計資料發布時間表!#REF!</definedName>
    <definedName name="ss" localSheetId="19">[1]預告統計資料發布時間表!#REF!</definedName>
    <definedName name="ss" localSheetId="24">[1]預告統計資料發布時間表!#REF!</definedName>
    <definedName name="ss" localSheetId="13">[1]預告統計資料發布時間表!#REF!</definedName>
    <definedName name="ss" localSheetId="14">[1]預告統計資料發布時間表!#REF!</definedName>
    <definedName name="ss" localSheetId="21">[1]預告統計資料發布時間表!#REF!</definedName>
    <definedName name="ss" localSheetId="16">[1]預告統計資料發布時間表!#REF!</definedName>
    <definedName name="ss" localSheetId="26">[1]預告統計資料發布時間表!#REF!</definedName>
    <definedName name="ss" localSheetId="31">[1]預告統計資料發布時間表!#REF!</definedName>
    <definedName name="ss" localSheetId="64">[1]預告統計資料發布時間表!#REF!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29">[1]預告統計資料發布時間表!#REF!</definedName>
    <definedName name="ss" localSheetId="30">[1]預告統計資料發布時間表!#REF!</definedName>
    <definedName name="ss">預告統計資料發布時間表!#REF!</definedName>
    <definedName name="TOT" localSheetId="35">#REF!</definedName>
    <definedName name="TOT" localSheetId="31">#REF!</definedName>
    <definedName name="TOT" localSheetId="64">#REF!</definedName>
    <definedName name="TOT" localSheetId="1">#REF!</definedName>
    <definedName name="TOT" localSheetId="2">#REF!</definedName>
    <definedName name="TOT" localSheetId="3">#REF!</definedName>
    <definedName name="TOT" localSheetId="4">#REF!</definedName>
    <definedName name="TOT" localSheetId="29">#REF!</definedName>
    <definedName name="TOT" localSheetId="30">#REF!</definedName>
    <definedName name="TOT">#REF!</definedName>
    <definedName name="TOTMAN" localSheetId="35">#REF!</definedName>
    <definedName name="TOTMAN" localSheetId="31">#REF!</definedName>
    <definedName name="TOTMAN" localSheetId="29">#REF!</definedName>
    <definedName name="TOTMAN" localSheetId="30">#REF!</definedName>
    <definedName name="TOTMAN">#REF!</definedName>
    <definedName name="v" localSheetId="52">公共造產成果概況!$A$1:$Q$26</definedName>
    <definedName name="v" localSheetId="55">都市計畫公共設施用地已取得面積.!$A$1:$M$20</definedName>
    <definedName name="v" localSheetId="56">都市計畫公共設施用地已闢建面積.!$A$1:$M$18</definedName>
    <definedName name="v" localSheetId="54">都市計畫區域內公共工程實施數量.!$A$1:$AA$28</definedName>
    <definedName name="v" localSheetId="57">'都市計畫區域內現有已開闢道路長度及面積暨橋梁座數、自行.'!$A$1:$O$37</definedName>
    <definedName name="Z_67B6F9C1_E747_486D_B94A_B8B3B4F74F24_.wvu.PrintArea" localSheetId="33" hidden="1">'環保人員概況表二 (113下)'!$A$1:$M$27</definedName>
    <definedName name="天然災害" localSheetId="60">天然災害!$A$1:$J$30</definedName>
    <definedName name="台" localSheetId="9">[1]預告統計資料發布時間表!#REF!</definedName>
    <definedName name="台" localSheetId="10">[1]預告統計資料發布時間表!#REF!</definedName>
    <definedName name="台" localSheetId="11">[1]預告統計資料發布時間表!#REF!</definedName>
    <definedName name="台" localSheetId="12">[1]預告統計資料發布時間表!#REF!</definedName>
    <definedName name="台" localSheetId="18">[1]預告統計資料發布時間表!#REF!</definedName>
    <definedName name="台" localSheetId="23">[1]預告統計資料發布時間表!#REF!</definedName>
    <definedName name="台" localSheetId="19">[1]預告統計資料發布時間表!#REF!</definedName>
    <definedName name="台" localSheetId="24">[1]預告統計資料發布時間表!#REF!</definedName>
    <definedName name="台" localSheetId="13">[1]預告統計資料發布時間表!#REF!</definedName>
    <definedName name="台" localSheetId="14">[1]預告統計資料發布時間表!#REF!</definedName>
    <definedName name="台" localSheetId="21">[1]預告統計資料發布時間表!#REF!</definedName>
    <definedName name="台" localSheetId="16">[1]預告統計資料發布時間表!#REF!</definedName>
    <definedName name="台" localSheetId="26">[1]預告統計資料發布時間表!#REF!</definedName>
    <definedName name="台" localSheetId="31">[1]預告統計資料發布時間表!#REF!</definedName>
    <definedName name="台" localSheetId="64">[1]預告統計資料發布時間表!#REF!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29">[1]預告統計資料發布時間表!#REF!</definedName>
    <definedName name="台" localSheetId="30">[1]預告統計資料發布時間表!#REF!</definedName>
    <definedName name="台">預告統計資料發布時間表!#REF!</definedName>
    <definedName name="台東縣" localSheetId="9">[1]公庫收支月報!#REF!</definedName>
    <definedName name="台東縣" localSheetId="10">[1]公庫收支月報!#REF!</definedName>
    <definedName name="台東縣" localSheetId="11">[1]公庫收支月報!#REF!</definedName>
    <definedName name="台東縣" localSheetId="12">[1]公庫收支月報!#REF!</definedName>
    <definedName name="台東縣" localSheetId="18">[1]公庫收支月報!#REF!</definedName>
    <definedName name="台東縣" localSheetId="23">[1]公庫收支月報!#REF!</definedName>
    <definedName name="台東縣" localSheetId="19">[1]公庫收支月報!#REF!</definedName>
    <definedName name="台東縣" localSheetId="24">[1]公庫收支月報!#REF!</definedName>
    <definedName name="台東縣" localSheetId="13">[1]公庫收支月報!#REF!</definedName>
    <definedName name="台東縣" localSheetId="14">[1]公庫收支月報!#REF!</definedName>
    <definedName name="台東縣" localSheetId="21">[1]公庫收支月報!#REF!</definedName>
    <definedName name="台東縣" localSheetId="16">[1]公庫收支月報!#REF!</definedName>
    <definedName name="台東縣" localSheetId="26">[1]公庫收支月報!#REF!</definedName>
    <definedName name="台東縣" localSheetId="31">[1]公庫收支月報!#REF!</definedName>
    <definedName name="台東縣" localSheetId="64">[1]公庫收支月報!#REF!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29">[1]公庫收支月報!#REF!</definedName>
    <definedName name="台東縣" localSheetId="30">[1]公庫收支月報!#REF!</definedName>
    <definedName name="台東縣">#REF!</definedName>
    <definedName name="鄉鎮資料" localSheetId="9">[1]公庫收支月報!#REF!</definedName>
    <definedName name="鄉鎮資料" localSheetId="10">[1]公庫收支月報!#REF!</definedName>
    <definedName name="鄉鎮資料" localSheetId="11">[1]公庫收支月報!#REF!</definedName>
    <definedName name="鄉鎮資料" localSheetId="12">[1]公庫收支月報!#REF!</definedName>
    <definedName name="鄉鎮資料" localSheetId="18">[1]公庫收支月報!#REF!</definedName>
    <definedName name="鄉鎮資料" localSheetId="23">[1]公庫收支月報!#REF!</definedName>
    <definedName name="鄉鎮資料" localSheetId="19">[1]公庫收支月報!#REF!</definedName>
    <definedName name="鄉鎮資料" localSheetId="24">[1]公庫收支月報!#REF!</definedName>
    <definedName name="鄉鎮資料" localSheetId="13">[1]公庫收支月報!#REF!</definedName>
    <definedName name="鄉鎮資料" localSheetId="14">[1]公庫收支月報!#REF!</definedName>
    <definedName name="鄉鎮資料" localSheetId="21">[1]公庫收支月報!#REF!</definedName>
    <definedName name="鄉鎮資料" localSheetId="16">[1]公庫收支月報!#REF!</definedName>
    <definedName name="鄉鎮資料" localSheetId="26">[1]公庫收支月報!#REF!</definedName>
    <definedName name="鄉鎮資料" localSheetId="31">[1]公庫收支月報!#REF!</definedName>
    <definedName name="鄉鎮資料" localSheetId="64">[1]公庫收支月報!#REF!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29">[1]公庫收支月報!#REF!</definedName>
    <definedName name="鄉鎮資料" localSheetId="30">[1]公庫收支月報!#REF!</definedName>
    <definedName name="鄉鎮資料">#REF!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18">[1]公庫收支月報!#REF!</definedName>
    <definedName name="臺東縣各鄉鎮市公庫收支月報" localSheetId="23">[1]公庫收支月報!#REF!</definedName>
    <definedName name="臺東縣各鄉鎮市公庫收支月報" localSheetId="19">[1]公庫收支月報!#REF!</definedName>
    <definedName name="臺東縣各鄉鎮市公庫收支月報" localSheetId="24">[1]公庫收支月報!#REF!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21">[1]公庫收支月報!#REF!</definedName>
    <definedName name="臺東縣各鄉鎮市公庫收支月報" localSheetId="16">[1]公庫收支月報!#REF!</definedName>
    <definedName name="臺東縣各鄉鎮市公庫收支月報" localSheetId="26">[1]公庫收支月報!#REF!</definedName>
    <definedName name="臺東縣各鄉鎮市公庫收支月報" localSheetId="31">[1]公庫收支月報!#REF!</definedName>
    <definedName name="臺東縣各鄉鎮市公庫收支月報" localSheetId="64">[1]公庫收支月報!#REF!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29">[1]公庫收支月報!#REF!</definedName>
    <definedName name="臺東縣各鄉鎮市公庫收支月報" localSheetId="30">[1]公庫收支月報!#REF!</definedName>
    <definedName name="臺東縣各鄉鎮市公庫收支月報">#REF!</definedName>
    <definedName name="臺東縣卑南鄉公庫收支月報">預告統計資料發布時間表!$B$11</definedName>
    <definedName name="調解委員會組織概況" localSheetId="9">#REF!</definedName>
    <definedName name="調解委員會組織概況" localSheetId="10">#REF!</definedName>
    <definedName name="調解委員會組織概況" localSheetId="11">#REF!</definedName>
    <definedName name="調解委員會組織概況" localSheetId="12">#REF!</definedName>
    <definedName name="調解委員會組織概況" localSheetId="18">#REF!</definedName>
    <definedName name="調解委員會組織概況" localSheetId="23">#REF!</definedName>
    <definedName name="調解委員會組織概況" localSheetId="19">#REF!</definedName>
    <definedName name="調解委員會組織概況" localSheetId="24">#REF!</definedName>
    <definedName name="調解委員會組織概況" localSheetId="13">#REF!</definedName>
    <definedName name="調解委員會組織概況" localSheetId="14">#REF!</definedName>
    <definedName name="調解委員會組織概況" localSheetId="21">#REF!</definedName>
    <definedName name="調解委員會組織概況" localSheetId="16">#REF!</definedName>
    <definedName name="調解委員會組織概況" localSheetId="26">#REF!</definedName>
    <definedName name="調解委員會組織概況" localSheetId="31">#REF!</definedName>
    <definedName name="調解委員會組織概況" localSheetId="5">#REF!</definedName>
    <definedName name="調解委員會組織概況" localSheetId="6">#REF!</definedName>
    <definedName name="調解委員會組織概況" localSheetId="7">#REF!</definedName>
    <definedName name="調解委員會組織概況" localSheetId="8">#REF!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12" l="1"/>
  <c r="C12" i="312" s="1"/>
  <c r="B12" i="312" s="1"/>
  <c r="Z8" i="310" l="1"/>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C34" i="309"/>
  <c r="C33" i="309"/>
  <c r="C32" i="309"/>
  <c r="C31" i="309"/>
  <c r="C30" i="309"/>
  <c r="C29" i="309"/>
  <c r="C28" i="309"/>
  <c r="C27" i="309"/>
  <c r="C26" i="309"/>
  <c r="C25" i="309"/>
  <c r="C24" i="309"/>
  <c r="C23" i="309"/>
  <c r="C19" i="309"/>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X8" i="310" l="1"/>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C8" i="310" l="1"/>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G78" i="257"/>
  <c r="G86" i="257"/>
  <c r="I56" i="256"/>
  <c r="I118" i="256" s="1"/>
  <c r="G14" i="257"/>
  <c r="K13" i="257"/>
  <c r="I85" i="257"/>
  <c r="G85" i="257" s="1"/>
  <c r="K66" i="257"/>
  <c r="G66" i="257" s="1"/>
  <c r="K97" i="257"/>
  <c r="G97" i="257" s="1"/>
  <c r="G57" i="257"/>
  <c r="H43" i="257"/>
  <c r="F37" i="257"/>
  <c r="F43" i="257" s="1"/>
  <c r="F51" i="257" s="1"/>
  <c r="I37" i="257"/>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s="1"/>
</calcChain>
</file>

<file path=xl/sharedStrings.xml><?xml version="1.0" encoding="utf-8"?>
<sst xmlns="http://schemas.openxmlformats.org/spreadsheetml/2006/main" count="4086" uniqueCount="1491">
  <si>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</si>
  <si>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</si>
  <si>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</si>
  <si>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</si>
  <si>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</si>
  <si>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</si>
  <si>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</si>
  <si>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</si>
  <si>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</si>
  <si>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</si>
  <si>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</si>
  <si>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</si>
  <si>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</si>
  <si>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</si>
  <si>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</si>
  <si>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</si>
  <si>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</si>
  <si>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</si>
  <si>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</si>
  <si>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</si>
  <si>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</si>
  <si>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</si>
  <si>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</si>
  <si>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</si>
  <si>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</si>
  <si>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</si>
  <si>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</si>
  <si>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</si>
  <si>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</si>
  <si>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</si>
  <si>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</si>
  <si>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</si>
  <si>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</si>
  <si>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</si>
  <si>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</si>
  <si>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</si>
  <si>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</si>
  <si>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</si>
  <si>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</si>
  <si>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</si>
  <si>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</si>
  <si>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</si>
  <si>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</si>
  <si>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</si>
  <si>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</si>
  <si>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</si>
  <si>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</si>
  <si>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</si>
  <si>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</si>
  <si>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</si>
  <si>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</si>
  <si>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</si>
  <si>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</si>
  <si>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</si>
  <si>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</si>
  <si>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</si>
  <si>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</si>
  <si>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</si>
  <si>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</si>
  <si>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</si>
  <si>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</si>
  <si>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</si>
  <si>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</si>
  <si>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</si>
  <si>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</si>
  <si>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</si>
  <si>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</si>
  <si>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</si>
  <si>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</si>
  <si>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</si>
  <si>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</si>
  <si>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</si>
  <si>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</si>
  <si>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</si>
  <si>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(114年4月)</t>
  </si>
  <si>
    <t>(114年5月)</t>
  </si>
  <si>
    <t>(114年6月)</t>
  </si>
  <si>
    <t>(114年7月)</t>
  </si>
  <si>
    <t>(114年8月)</t>
  </si>
  <si>
    <t>(114年9月)</t>
  </si>
  <si>
    <t>(114年10月)</t>
  </si>
  <si>
    <t>(114年11月)</t>
  </si>
  <si>
    <t>(113年第四季)</t>
  </si>
  <si>
    <t>(113年第四季)</t>
    <phoneticPr fontId="5" type="noConversion"/>
  </si>
  <si>
    <t>(114年第一季)</t>
  </si>
  <si>
    <t>(114年第二季)</t>
  </si>
  <si>
    <t>(114年第二季)</t>
    <phoneticPr fontId="5" type="noConversion"/>
  </si>
  <si>
    <t>(114年第三季)</t>
  </si>
  <si>
    <t>(114年第三季)</t>
    <phoneticPr fontId="5" type="noConversion"/>
  </si>
  <si>
    <t>獨居老人服務概況</t>
    <phoneticPr fontId="5" type="noConversion"/>
  </si>
  <si>
    <t>(113年)</t>
    <phoneticPr fontId="5" type="noConversion"/>
  </si>
  <si>
    <t>(114年上半年度)</t>
  </si>
  <si>
    <t>(114年上半年度)</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</si>
  <si>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</si>
  <si>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</si>
  <si>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</si>
  <si>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</si>
  <si>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</si>
  <si>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</si>
  <si>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</si>
  <si>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</si>
  <si>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</si>
  <si>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</si>
  <si>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</si>
  <si>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</si>
  <si>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</si>
  <si>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</si>
  <si>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</si>
  <si>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</si>
  <si>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</si>
  <si>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</si>
  <si>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</si>
  <si>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</si>
  <si>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</si>
  <si>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</si>
  <si>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</si>
  <si>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</si>
  <si>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</si>
  <si>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</si>
  <si>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</si>
  <si>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</si>
  <si>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</si>
  <si>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</si>
  <si>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</si>
  <si>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</si>
  <si>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</si>
  <si>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</si>
  <si>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</si>
  <si>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</si>
  <si>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</si>
  <si>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</si>
  <si>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</si>
  <si>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</si>
  <si>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</si>
  <si>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</si>
  <si>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</si>
  <si>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</si>
  <si>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</si>
  <si>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</si>
  <si>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</si>
  <si>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</si>
  <si>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</si>
  <si>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</si>
  <si>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</si>
  <si>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</si>
  <si>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</si>
  <si>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</si>
  <si>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</si>
  <si>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</si>
  <si>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</si>
  <si>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</si>
  <si>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</si>
  <si>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</si>
  <si>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</si>
  <si>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</si>
  <si>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</si>
  <si>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</si>
  <si>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</si>
  <si>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</si>
  <si>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</si>
  <si>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</si>
  <si>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</si>
  <si>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</si>
  <si>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</si>
  <si>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</si>
  <si>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</si>
  <si>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</si>
  <si>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</si>
  <si>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</si>
  <si>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</si>
  <si>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</si>
  <si>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</si>
  <si>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</si>
  <si>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</si>
  <si>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</si>
  <si>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</si>
  <si>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</si>
  <si>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</si>
  <si>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</si>
  <si>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</si>
  <si>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</si>
  <si>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</si>
  <si>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</si>
  <si>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</si>
  <si>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</si>
  <si>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</si>
  <si>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</si>
  <si>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</si>
  <si>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</si>
  <si>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</si>
  <si>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</si>
  <si>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</si>
  <si>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</si>
  <si>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</si>
  <si>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</si>
  <si>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</si>
  <si>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</si>
  <si>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</si>
  <si>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</si>
  <si>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</si>
  <si>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</si>
  <si>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</si>
  <si>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</si>
  <si>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</si>
  <si>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</si>
  <si>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</si>
  <si>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</si>
  <si>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</si>
  <si>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</si>
  <si>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</si>
  <si>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</si>
  <si>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</si>
  <si>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</si>
  <si>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</si>
  <si>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</si>
  <si>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</si>
  <si>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</si>
  <si>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</si>
  <si>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</si>
  <si>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</si>
  <si>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</si>
  <si>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</si>
  <si>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</si>
  <si>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</si>
  <si>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</si>
  <si>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</si>
  <si>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</si>
  <si>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</si>
  <si>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</si>
  <si>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</si>
  <si>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</si>
  <si>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</si>
  <si>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</si>
  <si>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</si>
  <si>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</si>
  <si>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</si>
  <si>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</si>
  <si>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</si>
  <si>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</si>
  <si>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</si>
  <si>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</si>
  <si>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</si>
  <si>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</si>
  <si>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</si>
  <si>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</si>
  <si>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</si>
  <si>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</si>
  <si>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</si>
  <si>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</si>
  <si>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</si>
  <si>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</si>
  <si>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</si>
  <si>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</si>
  <si>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</si>
  <si>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</si>
  <si>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</si>
  <si>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</si>
  <si>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</si>
  <si>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</si>
  <si>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</si>
  <si>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</si>
  <si>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</si>
  <si>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</si>
  <si>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</si>
  <si>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</si>
  <si>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</si>
  <si>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</si>
  <si>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</si>
  <si>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</si>
  <si>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</si>
  <si>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</si>
  <si>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</si>
  <si>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</si>
  <si>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</si>
  <si>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</si>
  <si>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</si>
  <si>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</si>
  <si>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</si>
  <si>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</si>
  <si>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</si>
  <si>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</si>
  <si>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</si>
  <si>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</si>
  <si>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</si>
  <si>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</si>
  <si>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</si>
  <si>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</si>
  <si>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</si>
  <si>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</si>
  <si>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</si>
  <si>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</si>
  <si>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</si>
  <si>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</si>
  <si>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</si>
  <si>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</si>
  <si>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</si>
  <si>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</si>
  <si>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</si>
  <si>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</si>
  <si>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</si>
  <si>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</si>
  <si>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</si>
  <si>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</si>
  <si>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</si>
  <si>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</si>
  <si>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</si>
  <si>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</si>
  <si>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</si>
  <si>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</si>
  <si>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</si>
  <si>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</si>
  <si>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</si>
  <si>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</si>
  <si>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</si>
  <si>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</si>
  <si>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</si>
  <si>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</si>
  <si>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</si>
  <si>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</si>
  <si>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</si>
  <si>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</si>
  <si>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</si>
  <si>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</si>
  <si>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</si>
  <si>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</si>
  <si>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</si>
  <si>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</si>
  <si>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</si>
  <si>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</si>
  <si>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</si>
  <si>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</si>
  <si>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</si>
  <si>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</si>
  <si>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</si>
  <si>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</si>
  <si>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</si>
  <si>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</si>
  <si>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</si>
  <si>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</si>
  <si>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</si>
  <si>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</si>
  <si>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</si>
  <si>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</si>
  <si>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</si>
  <si>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</si>
  <si>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</si>
  <si>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</si>
  <si>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</si>
  <si>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</si>
  <si>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</si>
  <si>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</si>
  <si>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</si>
  <si>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</si>
  <si>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</si>
  <si>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</si>
  <si>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</si>
  <si>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</si>
  <si>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</si>
  <si>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</si>
  <si>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</si>
  <si>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</si>
  <si>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</si>
  <si>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</si>
  <si>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</si>
  <si>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</si>
  <si>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</si>
  <si>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</si>
  <si>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</si>
  <si>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</si>
  <si>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</si>
  <si>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</si>
  <si>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</si>
  <si>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</si>
  <si>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</si>
  <si>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</si>
  <si>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</si>
  <si>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</si>
  <si>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</si>
  <si>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</si>
  <si>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</si>
  <si>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</si>
  <si>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</si>
  <si>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</si>
  <si>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</si>
  <si>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</si>
  <si>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</si>
  <si>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</si>
  <si>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</si>
  <si>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</si>
  <si>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</si>
  <si>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</si>
  <si>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</si>
  <si>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</si>
  <si>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</si>
  <si>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</si>
  <si>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</si>
  <si>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</si>
  <si>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</si>
  <si>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</si>
  <si>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</si>
  <si>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</si>
  <si>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</si>
  <si>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</si>
  <si>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</si>
  <si>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</si>
  <si>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</si>
  <si>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</si>
  <si>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</si>
  <si>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</si>
  <si>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</si>
  <si>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</si>
  <si>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</si>
  <si>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</si>
  <si>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</si>
  <si>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</si>
  <si>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</si>
  <si>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</si>
  <si>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</si>
  <si>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</si>
  <si>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</si>
  <si>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</si>
  <si>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</si>
  <si>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</si>
  <si>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</si>
  <si>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</si>
  <si>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</si>
  <si>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</si>
  <si>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</si>
  <si>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</si>
  <si>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</si>
  <si>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</si>
  <si>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</si>
  <si>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</si>
  <si>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</si>
  <si>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</si>
  <si>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</si>
  <si>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</si>
  <si>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</si>
  <si>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</si>
  <si>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</si>
  <si>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</si>
  <si>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</si>
  <si>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</si>
  <si>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</si>
  <si>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</si>
  <si>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</si>
  <si>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</si>
  <si>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</si>
  <si>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</si>
  <si>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</si>
  <si>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</si>
  <si>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</si>
  <si>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</si>
  <si>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</si>
  <si>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</si>
  <si>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</si>
  <si>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</si>
  <si>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</si>
  <si>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</si>
  <si>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</si>
  <si>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</si>
  <si>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</si>
  <si>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</si>
  <si>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</si>
  <si>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</si>
  <si>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</si>
  <si>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</si>
  <si>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</si>
  <si>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</si>
  <si>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</si>
  <si>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</si>
  <si>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</si>
  <si>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</si>
  <si>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</si>
  <si>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</si>
  <si>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</si>
  <si>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</si>
  <si>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</si>
  <si>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</si>
  <si>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</si>
  <si>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</si>
  <si>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</si>
  <si>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</si>
  <si>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</si>
  <si>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</si>
  <si>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</si>
  <si>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</si>
  <si>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</si>
  <si>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</si>
  <si>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</si>
  <si>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</si>
  <si>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</si>
  <si>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</si>
  <si>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</si>
  <si>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</si>
  <si>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</si>
  <si>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</si>
  <si>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</si>
  <si>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</si>
  <si>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</si>
  <si>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</si>
  <si>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</si>
  <si>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</si>
  <si>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</si>
  <si>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</si>
  <si>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</si>
  <si>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</si>
  <si>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</si>
  <si>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</si>
  <si>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</si>
  <si>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</si>
  <si>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</si>
  <si>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</si>
  <si>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</si>
  <si>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</si>
  <si>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</si>
  <si>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</si>
  <si>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</si>
  <si>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</si>
  <si>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</si>
  <si>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</si>
  <si>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</si>
  <si>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</si>
  <si>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</si>
  <si>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</si>
  <si>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</si>
  <si>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</si>
  <si>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</si>
  <si>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</si>
  <si>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</si>
  <si>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</si>
  <si>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</si>
  <si>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</si>
  <si>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</si>
  <si>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</si>
  <si>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</si>
  <si>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</si>
  <si>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</si>
  <si>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</si>
  <si>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</si>
  <si>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</si>
  <si>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</si>
  <si>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</si>
  <si>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</si>
  <si>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</si>
  <si>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</si>
  <si>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</si>
  <si>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</si>
  <si>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</si>
  <si>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</si>
  <si>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</si>
  <si>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</si>
  <si>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</si>
  <si>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</si>
  <si>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</si>
  <si>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</si>
  <si>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</si>
  <si>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</si>
  <si>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</si>
  <si>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</si>
  <si>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</si>
  <si>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</si>
  <si>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</si>
  <si>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</si>
  <si>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</si>
  <si>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</si>
  <si>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</si>
  <si>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</si>
  <si>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</si>
  <si>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</si>
  <si>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</si>
  <si>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</si>
  <si>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</si>
  <si>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</si>
  <si>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</si>
  <si>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</si>
  <si>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</si>
  <si>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</si>
  <si>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</si>
  <si>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</si>
  <si>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</si>
  <si>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</si>
  <si>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</si>
  <si>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</si>
  <si>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</si>
  <si>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</si>
  <si>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</si>
  <si>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</si>
  <si>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</si>
  <si>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</si>
  <si>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</si>
  <si>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</si>
  <si>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</si>
  <si>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</si>
  <si>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</si>
  <si>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</si>
  <si>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</si>
  <si>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</si>
  <si>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</si>
  <si>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</si>
  <si>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</si>
  <si>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</si>
  <si>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</si>
  <si>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</si>
  <si>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</si>
  <si>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</si>
  <si>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</si>
  <si>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</si>
  <si>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</si>
  <si>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</si>
  <si>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</si>
  <si>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</si>
  <si>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</si>
  <si>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</si>
  <si>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</si>
  <si>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</si>
  <si>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</si>
  <si>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</si>
  <si>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</si>
  <si>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</si>
  <si>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</si>
  <si>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</si>
  <si>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</si>
  <si>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</si>
  <si>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</si>
  <si>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</si>
  <si>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</si>
  <si>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</si>
  <si>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</si>
  <si>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</si>
  <si>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</si>
  <si>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</si>
  <si>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</si>
  <si>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</si>
  <si>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</si>
  <si>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</si>
  <si>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</si>
  <si>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</si>
  <si>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</si>
  <si>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</si>
  <si>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</si>
  <si>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</si>
  <si>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</si>
  <si>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</si>
  <si>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</si>
  <si>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</si>
  <si>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</si>
  <si>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</si>
  <si>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</si>
  <si>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</si>
  <si>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</si>
  <si>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</si>
  <si>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</si>
  <si>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</si>
  <si>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</si>
  <si>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</si>
  <si>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</si>
  <si>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</si>
  <si>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</si>
  <si>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</si>
  <si>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</si>
  <si>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</si>
  <si>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</si>
  <si>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</si>
  <si>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</si>
  <si>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</si>
  <si>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</si>
  <si>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</si>
  <si>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</si>
  <si>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</si>
  <si>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</si>
  <si>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</si>
  <si>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</si>
  <si>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</si>
  <si>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</si>
  <si>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</si>
  <si>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</si>
  <si>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</si>
  <si>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</si>
  <si>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</si>
  <si>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</si>
  <si>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</si>
  <si>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</si>
  <si>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</si>
  <si>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</si>
  <si>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</si>
  <si>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</si>
  <si>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</si>
  <si>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</si>
  <si>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</si>
  <si>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</si>
  <si>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</si>
  <si>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</si>
  <si>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</si>
  <si>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</si>
  <si>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</si>
  <si>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</si>
  <si>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</si>
  <si>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</si>
  <si>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</si>
  <si>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</si>
  <si>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</si>
  <si>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</si>
  <si>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</si>
  <si>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</si>
  <si>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</si>
  <si>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</si>
  <si>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</si>
  <si>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</si>
  <si>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</si>
  <si>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</si>
  <si>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</si>
  <si>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</si>
  <si>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</si>
  <si>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</si>
  <si>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</si>
  <si>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</si>
  <si>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</si>
  <si>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</si>
  <si>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</si>
  <si>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</si>
  <si>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</si>
  <si>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</si>
  <si>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</si>
  <si>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</si>
  <si>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</si>
  <si>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</si>
  <si>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</si>
  <si>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</si>
  <si>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</si>
  <si>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</si>
  <si>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</si>
  <si>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</si>
  <si>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</si>
  <si>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</si>
  <si>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</si>
  <si>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</si>
  <si>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</si>
  <si>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</si>
  <si>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</si>
  <si>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</si>
  <si>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</si>
  <si>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</si>
  <si>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</si>
  <si>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</si>
  <si>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</si>
  <si>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</si>
  <si>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</si>
  <si>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</si>
  <si>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</si>
  <si>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</si>
  <si>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</si>
  <si>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</si>
  <si>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</si>
  <si>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</si>
  <si>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</si>
  <si>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</si>
  <si>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</si>
  <si>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</si>
  <si>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</si>
  <si>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</si>
  <si>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</si>
  <si>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</si>
  <si>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</si>
  <si>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</si>
  <si>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</si>
  <si>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</si>
  <si>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</si>
  <si>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</si>
  <si>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</si>
  <si>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</si>
  <si>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</si>
  <si>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</si>
  <si>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</si>
  <si>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</si>
  <si>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</si>
  <si>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</si>
  <si>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</si>
  <si>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</si>
  <si>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</si>
  <si>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</si>
  <si>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</si>
  <si>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</si>
  <si>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</si>
  <si>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</si>
  <si>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</si>
  <si>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</si>
  <si>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</si>
  <si>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</si>
  <si>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</si>
  <si>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</si>
  <si>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</si>
  <si>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</si>
  <si>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</si>
  <si>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</si>
  <si>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</si>
  <si>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</si>
  <si>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</si>
  <si>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</si>
  <si>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</si>
  <si>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</si>
  <si>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</si>
  <si>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</si>
  <si>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</si>
  <si>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</si>
  <si>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</si>
  <si>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</si>
  <si>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</si>
  <si>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</si>
  <si>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</si>
  <si>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</si>
  <si>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</si>
  <si>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</si>
  <si>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</si>
  <si>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</si>
  <si>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</si>
  <si>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</si>
  <si>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</si>
  <si>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</si>
  <si>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</si>
  <si>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</si>
  <si>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</si>
  <si>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</si>
  <si>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</si>
  <si>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</si>
  <si>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</si>
  <si>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</si>
  <si>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</si>
  <si>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</si>
  <si>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</si>
  <si>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</si>
  <si>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</si>
  <si>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</si>
  <si>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</si>
  <si>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</si>
  <si>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</si>
  <si>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</si>
  <si>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</si>
  <si>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</si>
  <si>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</si>
  <si>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</si>
  <si>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</si>
  <si>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</si>
  <si>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</si>
  <si>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</si>
  <si>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</si>
  <si>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</si>
  <si>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</si>
  <si>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</si>
  <si>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</si>
  <si>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</si>
  <si>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</si>
  <si>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</si>
  <si>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</si>
  <si>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</si>
  <si>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</si>
  <si>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</si>
  <si>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</si>
  <si>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</si>
  <si>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</si>
  <si>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</si>
  <si>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</si>
  <si>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</si>
  <si>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</si>
  <si>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</si>
  <si>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</si>
  <si>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</si>
  <si>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</si>
  <si>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</si>
  <si>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</si>
  <si>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</si>
  <si>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</si>
  <si>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</si>
  <si>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</si>
  <si>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</si>
  <si>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</si>
  <si>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</si>
  <si>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</si>
  <si>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</si>
  <si>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</si>
  <si>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</si>
  <si>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</si>
  <si>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</si>
  <si>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</si>
  <si>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</si>
  <si>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</si>
  <si>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</si>
  <si>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</si>
  <si>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</si>
  <si>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</si>
  <si>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</si>
  <si>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</si>
  <si>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</si>
  <si>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</si>
  <si>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</si>
  <si>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</si>
  <si>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</si>
  <si>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</si>
  <si>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</si>
  <si>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</si>
  <si>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</si>
  <si>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</si>
  <si>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</si>
  <si>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</si>
  <si>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</si>
  <si>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</si>
  <si>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</si>
  <si>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</si>
  <si>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</si>
  <si>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</si>
  <si>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</si>
  <si>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</si>
  <si>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</si>
  <si>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</si>
  <si>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</si>
  <si>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</si>
  <si>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</si>
  <si>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</si>
  <si>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</si>
  <si>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</si>
  <si>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</si>
  <si>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</si>
  <si>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</si>
  <si>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</si>
  <si>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</si>
  <si>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</si>
  <si>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</si>
  <si>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</si>
  <si>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</si>
  <si>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</si>
  <si>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</si>
  <si>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</si>
  <si>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</si>
  <si>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</si>
  <si>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</si>
  <si>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</si>
  <si>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</si>
  <si>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</si>
  <si>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</si>
  <si>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</si>
  <si>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</si>
  <si>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</si>
  <si>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</si>
  <si>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</si>
  <si>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</si>
  <si>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</si>
  <si>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</si>
  <si>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</si>
  <si>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</si>
  <si>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</si>
  <si>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</si>
  <si>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</si>
  <si>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</si>
  <si>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</si>
  <si>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</si>
  <si>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</si>
  <si>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</si>
  <si>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</si>
  <si>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</si>
  <si>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</si>
  <si>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</si>
  <si>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</si>
  <si>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</si>
  <si>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</si>
  <si>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</si>
  <si>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</si>
  <si>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</si>
  <si>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</si>
  <si>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</si>
  <si>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</si>
  <si>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</si>
  <si>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</si>
  <si>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</si>
  <si>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</si>
  <si>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</si>
  <si>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</si>
  <si>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</si>
  <si>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</si>
  <si>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</si>
  <si>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</si>
  <si>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</si>
  <si>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</si>
  <si>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</si>
  <si>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</si>
  <si>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</si>
  <si>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</si>
  <si>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</si>
  <si>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</si>
  <si>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</si>
  <si>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</si>
  <si>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</si>
  <si>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</si>
  <si>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</si>
  <si>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</si>
  <si>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</si>
  <si>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</si>
  <si>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</si>
  <si>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</si>
  <si>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</si>
  <si>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</si>
  <si>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</si>
  <si>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</si>
  <si>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</si>
  <si>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</si>
  <si>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</si>
  <si>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</si>
  <si>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</si>
  <si>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</si>
  <si>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</si>
  <si>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</si>
  <si>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</si>
  <si>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</si>
  <si>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</si>
  <si>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</si>
  <si>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</si>
  <si>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</si>
  <si>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</si>
  <si>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</si>
  <si>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</si>
  <si>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</si>
  <si>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</si>
  <si>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</si>
  <si>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</si>
  <si>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</si>
  <si>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</si>
  <si>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</si>
  <si>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</si>
  <si>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</si>
  <si>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</si>
  <si>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</si>
  <si>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</si>
  <si>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</si>
  <si>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</si>
  <si>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</si>
  <si>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</si>
  <si>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</si>
  <si>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</si>
  <si>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</si>
  <si>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</si>
  <si>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</si>
  <si>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</si>
  <si>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</si>
  <si>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</si>
  <si>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</si>
  <si>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</si>
  <si>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</si>
  <si>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</si>
  <si>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</si>
  <si>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</si>
  <si>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</si>
  <si>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</si>
  <si>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</si>
  <si>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</si>
  <si>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</si>
  <si>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</si>
  <si>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</si>
  <si>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</si>
  <si>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</si>
  <si>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</si>
  <si>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</si>
  <si>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</si>
  <si>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</si>
  <si>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</si>
  <si>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</si>
  <si>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</si>
  <si>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</si>
  <si>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</si>
  <si>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</si>
  <si>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</si>
  <si>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</si>
  <si>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</si>
  <si>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</si>
  <si>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</si>
  <si>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</si>
  <si>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</si>
  <si>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</si>
  <si>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</si>
  <si>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</si>
  <si>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</si>
  <si>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</si>
  <si>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</si>
  <si>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</si>
  <si>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</si>
  <si>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</si>
  <si>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</si>
  <si>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</si>
  <si>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</si>
  <si>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</si>
  <si>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</si>
  <si>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</si>
  <si>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</si>
  <si>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</si>
  <si>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</si>
  <si>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</si>
  <si>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</si>
  <si>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</si>
  <si>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</si>
  <si>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</si>
  <si>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</si>
  <si>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</si>
  <si>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</si>
  <si>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</si>
  <si>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</si>
  <si>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</si>
  <si>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</si>
  <si>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</si>
  <si>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</si>
  <si>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</si>
  <si>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</si>
  <si>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</si>
  <si>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</si>
  <si>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</si>
  <si>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</si>
  <si>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</si>
  <si>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</si>
  <si>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</si>
  <si>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</si>
  <si>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</si>
  <si>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</si>
  <si>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</si>
  <si>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</si>
  <si>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</si>
  <si>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</si>
  <si>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</si>
  <si>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</si>
  <si>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</si>
  <si>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</si>
  <si>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</si>
  <si>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</si>
  <si>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</si>
  <si>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</si>
  <si>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</si>
  <si>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</si>
  <si>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</si>
  <si>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</si>
  <si>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</si>
  <si>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</si>
  <si>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</si>
  <si>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</si>
  <si>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</si>
  <si>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</si>
  <si>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</si>
  <si>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</si>
  <si>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</si>
  <si>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</si>
  <si>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</si>
  <si>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</si>
  <si>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</si>
  <si>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</si>
  <si>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</si>
  <si>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</si>
  <si>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</si>
  <si>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</si>
  <si>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</si>
  <si>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</si>
  <si>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</si>
  <si>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</si>
  <si>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</si>
  <si>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</si>
  <si>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</si>
  <si>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</si>
  <si>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</si>
  <si>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</si>
  <si>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</si>
  <si>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</si>
  <si>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</si>
  <si>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</si>
  <si>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</si>
  <si>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</si>
  <si>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</si>
  <si>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</si>
  <si>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</si>
  <si>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</si>
  <si>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</si>
  <si>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</si>
  <si>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</si>
  <si>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</si>
  <si>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</si>
  <si>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</si>
  <si>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</si>
  <si>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</si>
  <si>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</si>
  <si>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</si>
  <si>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</si>
  <si>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</si>
  <si>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</si>
  <si>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</si>
  <si>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</si>
  <si>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</si>
  <si>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</si>
  <si>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</si>
  <si>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</si>
  <si>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</si>
  <si>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</si>
  <si>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</si>
  <si>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</si>
  <si>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</si>
  <si>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</si>
  <si>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</si>
  <si>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</si>
  <si>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</si>
  <si>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</si>
  <si>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</si>
  <si>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</si>
  <si>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</si>
  <si>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</si>
  <si>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</si>
  <si>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</si>
  <si>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</si>
  <si>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</si>
  <si>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</si>
  <si>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</si>
  <si>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</si>
  <si>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</si>
  <si>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</si>
  <si>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</si>
  <si>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</si>
  <si>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</si>
  <si>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</si>
  <si>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</si>
  <si>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</si>
  <si>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</si>
  <si>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</si>
  <si>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</si>
  <si>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</si>
  <si>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</si>
  <si>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</si>
  <si>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</si>
  <si>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</si>
  <si>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</si>
  <si>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</si>
  <si>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</si>
  <si>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</si>
  <si>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</si>
  <si>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</si>
  <si>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</si>
  <si>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</si>
  <si>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</si>
  <si>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</si>
  <si>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</si>
  <si>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</si>
  <si>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</si>
  <si>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</si>
  <si>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</si>
  <si>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</si>
  <si>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</si>
  <si>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</si>
  <si>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</si>
  <si>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</si>
  <si>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</si>
  <si>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</si>
  <si>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</si>
  <si>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</si>
  <si>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</si>
  <si>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</si>
  <si>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</si>
  <si>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</si>
  <si>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</si>
  <si>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</si>
  <si>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</si>
  <si>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</si>
  <si>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</si>
  <si>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</si>
  <si>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</si>
  <si>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</si>
  <si>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</si>
  <si>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</si>
  <si>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</si>
  <si>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</si>
  <si>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</si>
  <si>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</si>
  <si>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</si>
  <si>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</si>
  <si>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</si>
  <si>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</si>
  <si>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</si>
  <si>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</si>
  <si>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</si>
  <si>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</si>
  <si>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</si>
  <si>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</si>
  <si>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</si>
  <si>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</si>
  <si>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</si>
  <si>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</si>
  <si>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</si>
  <si>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</si>
  <si>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</si>
  <si>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</si>
  <si>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</si>
  <si>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</si>
  <si>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</si>
  <si>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</si>
  <si>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</si>
  <si>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</si>
  <si>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</si>
  <si>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</si>
  <si>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</si>
  <si>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</si>
  <si>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</si>
  <si>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</si>
  <si>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</si>
  <si>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</si>
  <si>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</si>
  <si>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</si>
  <si>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</si>
  <si>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</si>
  <si>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</si>
  <si>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</si>
  <si>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</si>
  <si>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</si>
  <si>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</si>
  <si>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</si>
  <si>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</si>
  <si>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</si>
  <si>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</si>
  <si>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</si>
  <si>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</si>
  <si>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</si>
  <si>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</si>
  <si>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</si>
  <si>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</si>
  <si>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</si>
  <si>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</si>
  <si>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</si>
  <si>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</si>
  <si>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</si>
  <si>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</si>
  <si>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</si>
  <si>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</si>
  <si>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</si>
  <si>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</si>
  <si>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</si>
  <si>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</si>
  <si>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</si>
  <si>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</si>
  <si>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</si>
  <si>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</si>
  <si>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</si>
  <si>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</si>
  <si>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</si>
  <si>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</si>
  <si>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</si>
  <si>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</si>
  <si>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</si>
  <si>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</si>
  <si>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</si>
  <si>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</si>
  <si>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</si>
  <si>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</si>
  <si>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</si>
  <si>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</si>
  <si>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</si>
  <si>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</si>
  <si>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</si>
  <si>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</si>
  <si>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</si>
  <si>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</si>
  <si>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</si>
  <si>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</si>
  <si>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</si>
  <si>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</si>
  <si>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</si>
  <si>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</si>
  <si>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</si>
  <si>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</si>
  <si>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</si>
  <si>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</si>
  <si>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</si>
  <si>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</si>
  <si>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</si>
  <si>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</si>
  <si>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</si>
  <si>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</si>
  <si>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</si>
  <si>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</si>
  <si>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</si>
  <si>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</si>
  <si>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</si>
  <si>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</si>
  <si>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</si>
  <si>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</si>
  <si>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</si>
  <si>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</si>
  <si>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</si>
  <si>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</si>
  <si>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</si>
  <si>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</si>
  <si>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</si>
  <si>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</si>
  <si>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</si>
  <si>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</si>
  <si>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</si>
  <si>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</si>
  <si>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</si>
  <si>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</si>
  <si>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</si>
  <si>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</si>
  <si>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</si>
  <si>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</si>
  <si>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</si>
  <si>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</si>
  <si>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</si>
  <si>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</si>
  <si>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</si>
  <si>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</si>
  <si>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</si>
  <si>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</si>
  <si>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</si>
  <si>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</si>
  <si>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</si>
  <si>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</si>
  <si>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</si>
  <si>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</si>
  <si>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</si>
  <si>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</si>
  <si>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</si>
  <si>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</si>
  <si>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</si>
  <si>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</si>
  <si>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</si>
  <si>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</si>
  <si>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</si>
  <si>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</si>
  <si>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</si>
  <si>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</si>
  <si>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</si>
  <si>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</si>
  <si>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</si>
  <si>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</si>
  <si>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</si>
  <si>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</si>
  <si>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</si>
  <si>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</si>
  <si>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</si>
  <si>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</si>
  <si>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</si>
  <si>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</si>
  <si>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</si>
  <si>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</si>
  <si>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</si>
  <si>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</si>
  <si>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</si>
  <si>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</si>
  <si>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</si>
  <si>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</si>
  <si>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</si>
  <si>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</si>
  <si>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</si>
  <si>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</si>
  <si>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</si>
  <si>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</si>
  <si>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</si>
  <si>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</si>
  <si>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</si>
  <si>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</si>
  <si>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</si>
  <si>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</si>
  <si>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</si>
  <si>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</si>
  <si>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</si>
  <si>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</si>
  <si>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</si>
  <si>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</si>
  <si>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</si>
  <si>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</si>
  <si>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</si>
  <si>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</si>
  <si>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</si>
  <si>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</si>
  <si>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</si>
  <si>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</si>
  <si>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</si>
  <si>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</si>
  <si>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</si>
  <si>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</si>
  <si>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</si>
  <si>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</si>
  <si>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</si>
  <si>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</si>
  <si>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</si>
  <si>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</si>
  <si>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</si>
  <si>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</si>
  <si>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</si>
  <si>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</si>
  <si>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</si>
  <si>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</si>
  <si>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</si>
  <si>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上次預告日期: 114年4月21日</t>
    <phoneticPr fontId="5" type="noConversion"/>
  </si>
  <si>
    <t>本次預告日期: 114年4月23日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</si>
</sst>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4" formatCode="#,##0;\-#,##0;\-"/>
  </numFmts>
  <fonts count="187"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s>
  <cellStyleXfs count="170">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cellStyleXfs>
  <cellXfs count="2353">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0" fontId="56"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0" fontId="9" fillId="4" borderId="4" xfId="2"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0" fontId="18" fillId="0" borderId="0" xfId="4" applyFont="1" applyAlignment="1">
      <alignment horizontal="left" vertical="center"/>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4" fillId="0" borderId="0" xfId="32" applyFont="1" applyAlignment="1" applyProtection="1">
      <alignment horizontal="left" vertical="center"/>
      <protection locked="0"/>
    </xf>
    <xf numFmtId="0" fontId="23" fillId="0" borderId="0" xfId="32" applyFont="1" applyAlignment="1" applyProtection="1">
      <alignment horizontal="right"/>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0" fontId="12" fillId="0" borderId="78" xfId="32" applyBorder="1" applyAlignment="1">
      <alignment horizontal="center" vertical="center" wrapText="1"/>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23" fillId="0" borderId="1" xfId="32" applyFont="1" applyBorder="1" applyAlignment="1">
      <alignment horizontal="center"/>
    </xf>
    <xf numFmtId="0" fontId="23" fillId="0" borderId="29"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9" xfId="32" applyFont="1" applyBorder="1" applyAlignment="1">
      <alignment horizont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127" xfId="32" applyFont="1" applyBorder="1" applyAlignment="1">
      <alignment horizontal="center" vertical="center" wrapText="1"/>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23" fillId="0" borderId="29" xfId="32" applyFont="1" applyBorder="1" applyAlignment="1">
      <alignment horizontal="center" vertical="top" wrapText="1"/>
    </xf>
    <xf numFmtId="0" fontId="23"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14"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92" xfId="32" applyFont="1" applyBorder="1" applyAlignment="1">
      <alignment horizontal="center" vertic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0" fontId="20" fillId="0" borderId="5" xfId="32" applyFont="1" applyBorder="1" applyAlignment="1" applyProtection="1">
      <alignment horizontal="center" vertic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29"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133" xfId="0" applyFont="1" applyBorder="1" applyAlignment="1" applyProtection="1">
      <alignment horizontal="center"/>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0" fillId="0" borderId="77"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39" fontId="136" fillId="0" borderId="0" xfId="149" applyFont="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141" xfId="149" applyFont="1" applyBorder="1"/>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center" vertical="center"/>
    </xf>
    <xf numFmtId="37" fontId="23" fillId="0" borderId="8" xfId="138" applyFont="1" applyBorder="1" applyAlignment="1">
      <alignment horizontal="right" vertical="center"/>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0" fontId="23" fillId="0" borderId="1" xfId="34" applyFont="1" applyBorder="1" applyAlignment="1">
      <alignment horizontal="center" vertical="center" wrapText="1"/>
    </xf>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7"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23" fillId="0" borderId="0" xfId="138" applyFont="1" applyAlignment="1">
      <alignment horizontal="right" vertical="center"/>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vertical="top" wrapText="1"/>
    </xf>
    <xf numFmtId="37" fontId="23" fillId="0" borderId="0" xfId="138" applyFont="1" applyAlignment="1">
      <alignment vertical="top"/>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209" xfId="35" applyFont="1" applyBorder="1" applyAlignment="1">
      <alignment horizontal="right"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184" xfId="158" applyFont="1" applyBorder="1" applyAlignment="1">
      <alignment horizontal="center" vertic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7" xfId="158" applyFont="1" applyBorder="1" applyAlignment="1">
      <alignment horizontal="center"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3" fillId="0" borderId="189" xfId="158" applyFont="1" applyBorder="1" applyAlignment="1">
      <alignment horizontal="center"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68" fillId="0" borderId="9" xfId="35" applyFont="1" applyBorder="1" applyAlignment="1">
      <alignment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37" fontId="76" fillId="0" borderId="210" xfId="138" quotePrefix="1" applyFont="1" applyBorder="1" applyAlignment="1">
      <alignment horizontal="center" vertical="center"/>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41" xfId="35" applyFont="1"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23" fillId="0" borderId="0" xfId="35" applyFont="1" applyAlignment="1">
      <alignment horizontal="justify"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0" fontId="172" fillId="0" borderId="106" xfId="168" applyFont="1" applyBorder="1" applyAlignment="1">
      <alignment horizontal="left"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8" fillId="0" borderId="106" xfId="168" applyFont="1" applyBorder="1" applyAlignment="1">
      <alignment horizontal="distributed" vertical="center" wrapText="1"/>
    </xf>
    <xf numFmtId="0" fontId="170" fillId="0" borderId="106" xfId="168" applyFont="1" applyBorder="1" applyAlignment="1">
      <alignment horizontal="distributed" vertical="center" wrapText="1"/>
    </xf>
    <xf numFmtId="0" fontId="173" fillId="0" borderId="106" xfId="168" applyFont="1" applyBorder="1" applyAlignment="1">
      <alignment horizontal="distributed"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170" fillId="0" borderId="0" xfId="168" applyFont="1" applyAlignment="1">
      <alignment horizontal="justify"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23" fillId="0" borderId="5"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6" xfId="35" applyFont="1" applyBorder="1" applyAlignment="1">
      <alignment horizontal="center" vertical="center" wrapText="1"/>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23" fillId="0" borderId="174" xfId="35" applyFont="1"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7" xfId="35" applyBorder="1" applyAlignment="1">
      <alignment horizontal="center" vertical="center" wrapText="1"/>
    </xf>
    <xf numFmtId="0" fontId="34" fillId="0" borderId="92" xfId="35" applyBorder="1" applyAlignment="1">
      <alignment horizontal="center" vertical="center" wrapText="1"/>
    </xf>
    <xf numFmtId="0" fontId="23" fillId="0" borderId="151" xfId="35" applyFont="1"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13" xfId="35" applyBorder="1" applyAlignment="1">
      <alignment horizontal="center" vertical="center" wrapText="1"/>
    </xf>
    <xf numFmtId="0" fontId="34" fillId="0" borderId="63" xfId="35" applyBorder="1" applyAlignment="1">
      <alignment horizontal="center" vertical="center" wrapText="1"/>
    </xf>
    <xf numFmtId="0" fontId="34" fillId="0" borderId="151" xfId="35" applyBorder="1" applyAlignment="1">
      <alignment horizontal="center" vertical="center" wrapText="1"/>
    </xf>
    <xf numFmtId="0" fontId="159" fillId="0" borderId="0" xfId="35" applyFont="1" applyAlignment="1">
      <alignment horizont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182" fontId="77" fillId="0" borderId="1" xfId="126" applyNumberFormat="1"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0" fontId="8" fillId="0" borderId="106"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7" xfId="132" applyFont="1" applyBorder="1" applyAlignment="1" applyProtection="1">
      <alignment horizontal="center" vertical="center"/>
      <protection locked="0"/>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37" fontId="136" fillId="0" borderId="155" xfId="154" applyFont="1" applyBorder="1" applyAlignment="1">
      <alignment horizontal="center"/>
    </xf>
    <xf numFmtId="41" fontId="136" fillId="0" borderId="0" xfId="155" applyNumberFormat="1" applyFont="1" applyAlignment="1">
      <alignment vertical="top"/>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41" fontId="136" fillId="0" borderId="151" xfId="155" applyNumberFormat="1" applyFont="1" applyBorder="1" applyAlignment="1">
      <alignment vertical="center"/>
    </xf>
    <xf numFmtId="41" fontId="136" fillId="0" borderId="0" xfId="155" applyNumberFormat="1" applyFont="1" applyAlignment="1">
      <alignmen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0" fontId="145" fillId="0" borderId="1" xfId="158" applyFont="1" applyBorder="1" applyAlignment="1">
      <alignment horizontal="center" vertical="center"/>
    </xf>
    <xf numFmtId="0" fontId="77"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77" fillId="0" borderId="1" xfId="158" applyFont="1" applyBorder="1" applyAlignment="1">
      <alignment horizontal="center" vertical="center" wrapText="1"/>
    </xf>
    <xf numFmtId="0" fontId="26" fillId="0" borderId="9" xfId="158" applyFont="1" applyBorder="1" applyAlignment="1">
      <alignment horizontal="center" vertical="center"/>
    </xf>
    <xf numFmtId="0" fontId="77" fillId="0" borderId="14" xfId="158" applyFont="1" applyBorder="1" applyAlignment="1">
      <alignment horizontal="left" vertical="center"/>
    </xf>
    <xf numFmtId="0" fontId="77" fillId="0" borderId="0" xfId="158" applyFont="1" applyAlignment="1">
      <alignment horizontal="center" vertical="center"/>
    </xf>
    <xf numFmtId="0" fontId="77" fillId="0" borderId="7" xfId="158" applyFont="1" applyBorder="1" applyAlignment="1">
      <alignment horizontal="center" vertical="center"/>
    </xf>
    <xf numFmtId="0" fontId="77" fillId="0" borderId="5" xfId="158" applyFont="1" applyBorder="1" applyAlignment="1">
      <alignment horizontal="center" vertical="center"/>
    </xf>
    <xf numFmtId="0" fontId="77" fillId="0" borderId="5" xfId="158" applyFont="1" applyBorder="1" applyAlignment="1">
      <alignment horizontal="center" vertical="center" wrapText="1"/>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70" fillId="0" borderId="0" xfId="169" applyFont="1" applyAlignment="1">
      <alignment horizontal="center"/>
    </xf>
    <xf numFmtId="0" fontId="63" fillId="0" borderId="209" xfId="169" applyFont="1" applyBorder="1" applyAlignment="1">
      <alignment horizontal="center"/>
    </xf>
    <xf numFmtId="0" fontId="63" fillId="0" borderId="209" xfId="169" applyFont="1" applyBorder="1" applyAlignment="1">
      <alignment horizontal="center"/>
    </xf>
    <xf numFmtId="0" fontId="63" fillId="0" borderId="0" xfId="169" applyFont="1" applyAlignment="1">
      <alignment horizontal="center"/>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174" xfId="169" applyFont="1" applyBorder="1"/>
    <xf numFmtId="0" fontId="18" fillId="0" borderId="3" xfId="169" applyFont="1" applyBorder="1" applyAlignment="1" applyProtection="1">
      <alignment horizontal="center" vertical="center"/>
      <protection locked="0"/>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left"/>
      <protection locked="0"/>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4" fontId="23" fillId="0" borderId="139" xfId="32" applyNumberFormat="1" applyFont="1" applyBorder="1" applyAlignment="1">
      <alignment horizontal="center" vertical="center"/>
    </xf>
    <xf numFmtId="204" fontId="23" fillId="0" borderId="0" xfId="32" applyNumberFormat="1" applyFont="1" applyAlignment="1">
      <alignment horizontal="center" vertical="center"/>
    </xf>
    <xf numFmtId="204" fontId="23" fillId="0" borderId="0" xfId="32" applyNumberFormat="1" applyFont="1" applyAlignment="1">
      <alignment vertical="center"/>
    </xf>
    <xf numFmtId="204" fontId="18" fillId="0" borderId="0" xfId="32" applyNumberFormat="1" applyFont="1" applyAlignment="1">
      <alignment vertical="center"/>
    </xf>
    <xf numFmtId="204" fontId="23" fillId="0" borderId="34" xfId="32" applyNumberFormat="1" applyFont="1" applyBorder="1" applyAlignment="1">
      <alignment horizontal="center" vertical="center"/>
    </xf>
    <xf numFmtId="204" fontId="23" fillId="0" borderId="35" xfId="32" applyNumberFormat="1" applyFont="1" applyBorder="1" applyAlignment="1">
      <alignment horizontal="center" vertical="center"/>
    </xf>
    <xf numFmtId="204" fontId="148" fillId="0" borderId="34" xfId="32" applyNumberFormat="1" applyFont="1" applyBorder="1" applyAlignment="1">
      <alignment horizontal="left" vertical="center"/>
    </xf>
    <xf numFmtId="204" fontId="148" fillId="0" borderId="35" xfId="32" applyNumberFormat="1" applyFont="1" applyBorder="1" applyAlignment="1">
      <alignment horizontal="left" vertical="center"/>
    </xf>
    <xf numFmtId="204" fontId="23" fillId="0" borderId="234" xfId="32" applyNumberFormat="1" applyFont="1" applyBorder="1" applyAlignment="1">
      <alignment horizontal="left" vertical="center"/>
    </xf>
    <xf numFmtId="204" fontId="23" fillId="0" borderId="209"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4" fontId="23" fillId="0" borderId="151" xfId="32" applyNumberFormat="1" applyFont="1" applyBorder="1" applyAlignment="1">
      <alignment horizontal="distributed" vertical="center"/>
    </xf>
    <xf numFmtId="204" fontId="18" fillId="0" borderId="151" xfId="32" applyNumberFormat="1" applyFont="1" applyBorder="1" applyAlignment="1">
      <alignment vertical="center"/>
    </xf>
    <xf numFmtId="204" fontId="185" fillId="0" borderId="151" xfId="32" quotePrefix="1" applyNumberFormat="1" applyFont="1" applyBorder="1" applyAlignment="1">
      <alignment horizontal="center" vertical="center"/>
    </xf>
    <xf numFmtId="204" fontId="84" fillId="0" borderId="151" xfId="32" quotePrefix="1" applyNumberFormat="1" applyFont="1" applyBorder="1" applyAlignment="1">
      <alignment horizontal="center" vertical="center"/>
    </xf>
    <xf numFmtId="204" fontId="20" fillId="0" borderId="0" xfId="32" applyNumberFormat="1" applyFont="1" applyAlignment="1">
      <alignment horizontal="center" vertical="center"/>
    </xf>
    <xf numFmtId="204" fontId="18" fillId="0" borderId="0" xfId="32" applyNumberFormat="1" applyFont="1" applyAlignment="1">
      <alignment horizontal="center" vertical="center"/>
    </xf>
    <xf numFmtId="204" fontId="186" fillId="0" borderId="0" xfId="32" applyNumberFormat="1" applyFont="1" applyAlignment="1">
      <alignment horizontal="left" vertical="center"/>
    </xf>
    <xf numFmtId="204" fontId="104" fillId="0" borderId="0" xfId="32" applyNumberFormat="1" applyFont="1" applyAlignment="1">
      <alignment horizontal="left" vertical="center"/>
    </xf>
    <xf numFmtId="204" fontId="23" fillId="0" borderId="209" xfId="32" applyNumberFormat="1" applyFont="1" applyBorder="1" applyAlignment="1">
      <alignment vertical="center"/>
    </xf>
    <xf numFmtId="204" fontId="18" fillId="0" borderId="209" xfId="32" applyNumberFormat="1" applyFont="1" applyBorder="1" applyAlignment="1">
      <alignment horizontal="center" vertical="center"/>
    </xf>
    <xf numFmtId="204" fontId="23" fillId="0" borderId="209" xfId="32" applyNumberFormat="1" applyFont="1" applyBorder="1" applyAlignment="1">
      <alignment horizontal="center" vertical="center"/>
    </xf>
    <xf numFmtId="204" fontId="23" fillId="0" borderId="209" xfId="32" applyNumberFormat="1" applyFont="1" applyBorder="1" applyAlignment="1">
      <alignment horizontal="center" vertical="center"/>
    </xf>
    <xf numFmtId="204" fontId="18" fillId="0" borderId="42" xfId="32" applyNumberFormat="1" applyFont="1" applyBorder="1" applyAlignment="1">
      <alignment horizontal="center" vertical="center"/>
    </xf>
    <xf numFmtId="204" fontId="18" fillId="0" borderId="41" xfId="32" applyNumberFormat="1" applyFont="1" applyBorder="1" applyAlignment="1">
      <alignment horizontal="center" vertical="center" wrapText="1"/>
    </xf>
    <xf numFmtId="204" fontId="18" fillId="0" borderId="42" xfId="32" applyNumberFormat="1" applyFont="1" applyBorder="1" applyAlignment="1">
      <alignment horizontal="center" vertical="center" wrapText="1"/>
    </xf>
    <xf numFmtId="204" fontId="63" fillId="0" borderId="43" xfId="32" applyNumberFormat="1" applyFont="1" applyBorder="1" applyAlignment="1">
      <alignment horizontal="center" vertical="center" wrapText="1"/>
    </xf>
    <xf numFmtId="204" fontId="63" fillId="0" borderId="41" xfId="32" applyNumberFormat="1" applyFont="1" applyBorder="1" applyAlignment="1">
      <alignment horizontal="center" vertical="center" wrapText="1"/>
    </xf>
    <xf numFmtId="204" fontId="18" fillId="0" borderId="61" xfId="32" applyNumberFormat="1" applyFont="1" applyBorder="1" applyAlignment="1">
      <alignment horizontal="center" vertical="center" shrinkToFit="1"/>
    </xf>
    <xf numFmtId="204" fontId="23" fillId="0" borderId="15" xfId="32" applyNumberFormat="1" applyFont="1" applyBorder="1" applyAlignment="1">
      <alignment vertical="center"/>
    </xf>
    <xf numFmtId="204" fontId="23" fillId="0" borderId="3" xfId="32" applyNumberFormat="1" applyFont="1" applyBorder="1" applyAlignment="1">
      <alignment vertical="center"/>
    </xf>
    <xf numFmtId="204" fontId="23" fillId="0" borderId="3" xfId="32" applyNumberFormat="1" applyFont="1" applyBorder="1" applyAlignment="1">
      <alignment horizontal="center" vertical="center"/>
    </xf>
    <xf numFmtId="204" fontId="23" fillId="0" borderId="10" xfId="32" applyNumberFormat="1" applyFont="1" applyBorder="1" applyAlignment="1">
      <alignment horizontal="center" vertical="center"/>
    </xf>
    <xf numFmtId="204" fontId="23" fillId="0" borderId="11" xfId="32" applyNumberFormat="1" applyFont="1" applyBorder="1" applyAlignment="1">
      <alignment horizontal="center" vertical="center"/>
    </xf>
    <xf numFmtId="0" fontId="23" fillId="0" borderId="3" xfId="32" applyFont="1" applyBorder="1" applyAlignment="1">
      <alignment horizontal="center"/>
    </xf>
    <xf numFmtId="204" fontId="23" fillId="0" borderId="3" xfId="32" applyNumberFormat="1" applyFont="1" applyBorder="1" applyAlignment="1">
      <alignment horizontal="center" vertical="center"/>
    </xf>
    <xf numFmtId="204" fontId="23" fillId="0" borderId="14" xfId="32" applyNumberFormat="1" applyFont="1" applyBorder="1" applyAlignment="1">
      <alignment horizontal="center" vertical="center"/>
    </xf>
    <xf numFmtId="204" fontId="23" fillId="0" borderId="15" xfId="32" applyNumberFormat="1" applyFont="1" applyBorder="1" applyAlignment="1">
      <alignment horizontal="center" vertic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4" fontId="23" fillId="0" borderId="231" xfId="32" applyNumberFormat="1" applyFont="1" applyBorder="1" applyAlignment="1">
      <alignment vertical="center"/>
    </xf>
    <xf numFmtId="204" fontId="23" fillId="0" borderId="231" xfId="32" applyNumberFormat="1" applyFont="1" applyBorder="1" applyAlignment="1">
      <alignment horizontal="center" vertical="center"/>
    </xf>
    <xf numFmtId="204" fontId="23" fillId="0" borderId="218" xfId="32" applyNumberFormat="1" applyFont="1" applyBorder="1" applyAlignment="1">
      <alignment horizontal="center" vertical="center"/>
    </xf>
    <xf numFmtId="204" fontId="23" fillId="0" borderId="219" xfId="32" applyNumberFormat="1" applyFont="1" applyBorder="1" applyAlignment="1">
      <alignment horizontal="center" vertical="center"/>
    </xf>
    <xf numFmtId="0" fontId="23" fillId="0" borderId="151" xfId="32" applyFont="1" applyBorder="1" applyAlignment="1">
      <alignment horizontal="center"/>
    </xf>
    <xf numFmtId="0" fontId="24" fillId="0" borderId="151" xfId="32" applyFont="1" applyBorder="1" applyAlignment="1">
      <alignment horizontal="center"/>
    </xf>
    <xf numFmtId="0" fontId="63" fillId="0" borderId="151" xfId="32" applyFont="1" applyBorder="1" applyAlignment="1">
      <alignment horizontal="right"/>
    </xf>
    <xf numFmtId="0" fontId="23" fillId="0" borderId="0" xfId="32" applyFont="1" applyAlignment="1">
      <alignment horizontal="center"/>
    </xf>
    <xf numFmtId="0" fontId="183" fillId="0" borderId="58" xfId="169" applyFont="1" applyBorder="1"/>
    <xf numFmtId="0" fontId="63" fillId="0" borderId="0" xfId="169" applyFont="1" applyBorder="1"/>
    <xf numFmtId="0" fontId="18" fillId="0" borderId="29" xfId="169" applyFont="1" applyBorder="1" applyAlignment="1">
      <alignment horizontal="center" vertical="center"/>
    </xf>
    <xf numFmtId="0" fontId="18" fillId="0" borderId="17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29" xfId="169" applyFont="1" applyBorder="1" applyAlignment="1" applyProtection="1">
      <alignment horizontal="center" vertical="center"/>
      <protection locked="0"/>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NumberFormat="1" applyFont="1" applyBorder="1" applyAlignment="1">
      <alignment horizontal="right"/>
    </xf>
    <xf numFmtId="43" fontId="18" fillId="0" borderId="3" xfId="44" applyNumberFormat="1" applyFont="1" applyBorder="1" applyAlignment="1">
      <alignment horizontal="right"/>
    </xf>
    <xf numFmtId="43" fontId="18" fillId="0" borderId="14" xfId="44" applyNumberFormat="1" applyFont="1" applyBorder="1"/>
    <xf numFmtId="43" fontId="18" fillId="0" borderId="3" xfId="44" applyNumberFormat="1" applyFont="1" applyBorder="1"/>
    <xf numFmtId="43" fontId="63" fillId="0" borderId="14" xfId="44" applyNumberFormat="1"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4" fontId="18" fillId="0" borderId="43" xfId="32" applyNumberFormat="1" applyFont="1" applyBorder="1" applyAlignment="1">
      <alignment horizontal="center" vertical="center"/>
    </xf>
    <xf numFmtId="0" fontId="18" fillId="0" borderId="0" xfId="169" applyFont="1"/>
  </cellXfs>
  <cellStyles count="170">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0.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D65" activePane="bottomRight" state="frozen"/>
      <selection pane="topRight" activeCell="C1" sqref="C1"/>
      <selection pane="bottomLeft" activeCell="A11" sqref="A11"/>
      <selection pane="bottomRight" activeCell="O69" sqref="O69"/>
    </sheetView>
  </sheetViews>
  <sheetFormatPr defaultColWidth="8.77734375" defaultRowHeight="16.2" x14ac:dyDescent="0.3"/>
  <cols>
    <col min="1" max="1" width="6.77734375" style="4" customWidth="1"/>
    <col min="2" max="2" width="12.44140625" style="2" customWidth="1"/>
    <col min="3" max="3" width="10.5546875" style="2" bestFit="1" customWidth="1"/>
    <col min="4" max="16" width="14.6640625" style="2" customWidth="1"/>
    <col min="17" max="17" width="16.6640625" style="2" customWidth="1"/>
    <col min="18" max="19" width="9.44140625" style="2" customWidth="1"/>
    <col min="20" max="16384" width="8.77734375" style="2"/>
  </cols>
  <sheetData>
    <row r="1" spans="1:17" ht="22.2" x14ac:dyDescent="0.3">
      <c r="A1" s="1361" t="s">
        <v>272</v>
      </c>
      <c r="B1" s="1362"/>
      <c r="C1" s="1362"/>
      <c r="D1" s="1362"/>
      <c r="E1" s="1362"/>
      <c r="F1" s="1362"/>
      <c r="G1" s="1362"/>
      <c r="H1" s="1362"/>
      <c r="I1" s="1362"/>
      <c r="J1" s="1362"/>
      <c r="K1" s="1362"/>
      <c r="L1" s="1362"/>
      <c r="M1" s="1362"/>
      <c r="N1" s="1362"/>
      <c r="O1" s="1362"/>
      <c r="P1" s="1363"/>
      <c r="Q1" s="1"/>
    </row>
    <row r="2" spans="1:17" ht="19.8" x14ac:dyDescent="0.3">
      <c r="A2" s="1364" t="s">
        <v>93</v>
      </c>
      <c r="B2" s="1365"/>
      <c r="C2" s="1365"/>
      <c r="D2" s="1365"/>
      <c r="E2" s="1365"/>
      <c r="F2" s="1365"/>
      <c r="G2" s="1365"/>
      <c r="H2" s="1365"/>
      <c r="I2" s="1365"/>
      <c r="J2" s="1365"/>
      <c r="K2" s="1365"/>
      <c r="L2" s="1365"/>
      <c r="M2" s="1365"/>
      <c r="N2" s="1365"/>
      <c r="O2" s="1365"/>
      <c r="P2" s="1366"/>
      <c r="Q2" s="3"/>
    </row>
    <row r="3" spans="1:17" x14ac:dyDescent="0.3">
      <c r="A3" s="1375" t="s">
        <v>273</v>
      </c>
      <c r="B3" s="1376"/>
      <c r="C3" s="1356"/>
      <c r="D3" s="1356"/>
      <c r="E3" s="230"/>
      <c r="F3" s="230"/>
      <c r="G3" s="230"/>
      <c r="H3" s="230"/>
      <c r="I3" s="230"/>
      <c r="J3" s="230"/>
      <c r="K3" s="230"/>
      <c r="L3" s="230"/>
      <c r="M3" s="230"/>
      <c r="N3" s="230"/>
      <c r="O3" s="230"/>
      <c r="P3" s="231"/>
    </row>
    <row r="4" spans="1:17" x14ac:dyDescent="0.3">
      <c r="A4" s="1357" t="s">
        <v>274</v>
      </c>
      <c r="B4" s="1358"/>
      <c r="C4" s="1359"/>
      <c r="D4" s="1359"/>
      <c r="E4" s="732"/>
      <c r="F4" s="233"/>
      <c r="G4" s="233"/>
      <c r="H4" s="233"/>
      <c r="I4" s="233"/>
      <c r="J4" s="233"/>
      <c r="K4" s="233"/>
      <c r="L4" s="233"/>
      <c r="M4" s="233"/>
      <c r="N4" s="233"/>
      <c r="O4" s="233"/>
      <c r="P4" s="234"/>
    </row>
    <row r="5" spans="1:17" x14ac:dyDescent="0.3">
      <c r="A5" s="1357" t="s">
        <v>96</v>
      </c>
      <c r="B5" s="1358"/>
      <c r="C5" s="1359"/>
      <c r="D5" s="1359"/>
      <c r="E5" s="732"/>
      <c r="F5" s="233"/>
      <c r="G5" s="233"/>
      <c r="H5" s="233"/>
      <c r="I5" s="233"/>
      <c r="J5" s="233"/>
      <c r="K5" s="233"/>
      <c r="L5" s="233"/>
      <c r="M5" s="233"/>
      <c r="N5" s="233"/>
      <c r="O5" s="233"/>
      <c r="P5" s="234"/>
    </row>
    <row r="6" spans="1:17" x14ac:dyDescent="0.3">
      <c r="A6" s="1357" t="s">
        <v>94</v>
      </c>
      <c r="B6" s="1358"/>
      <c r="C6" s="1359"/>
      <c r="D6" s="1359"/>
      <c r="E6" s="233"/>
      <c r="F6" s="233"/>
      <c r="G6" s="233"/>
      <c r="H6" s="232"/>
      <c r="I6" s="232"/>
      <c r="J6" s="232"/>
      <c r="K6" s="232"/>
      <c r="L6" s="232"/>
      <c r="M6" s="1367" t="s">
        <v>1489</v>
      </c>
      <c r="N6" s="1367"/>
      <c r="O6" s="1367"/>
      <c r="P6" s="1368"/>
    </row>
    <row r="7" spans="1:17" x14ac:dyDescent="0.3">
      <c r="A7" s="235" t="s">
        <v>95</v>
      </c>
      <c r="B7" s="236"/>
      <c r="C7" s="237"/>
      <c r="D7" s="237"/>
      <c r="E7" s="237"/>
      <c r="F7" s="238"/>
      <c r="G7" s="238"/>
      <c r="H7" s="239"/>
      <c r="I7" s="239"/>
      <c r="J7" s="239"/>
      <c r="K7" s="239"/>
      <c r="L7" s="239"/>
      <c r="M7" s="1369" t="s">
        <v>1490</v>
      </c>
      <c r="N7" s="1369"/>
      <c r="O7" s="1369"/>
      <c r="P7" s="1370"/>
    </row>
    <row r="8" spans="1:17" x14ac:dyDescent="0.3">
      <c r="A8" s="240"/>
      <c r="B8" s="241"/>
      <c r="C8" s="241"/>
      <c r="D8" s="241"/>
      <c r="E8" s="241"/>
      <c r="F8" s="241"/>
      <c r="G8" s="241"/>
      <c r="H8" s="241"/>
      <c r="I8" s="241"/>
      <c r="J8" s="241"/>
      <c r="K8" s="241"/>
      <c r="L8" s="241"/>
      <c r="M8" s="241"/>
      <c r="N8" s="241"/>
      <c r="O8" s="241"/>
      <c r="P8" s="242"/>
    </row>
    <row r="9" spans="1:17" ht="15" customHeight="1" x14ac:dyDescent="0.3">
      <c r="A9" s="1360" t="s">
        <v>3</v>
      </c>
      <c r="B9" s="1371" t="s">
        <v>0</v>
      </c>
      <c r="C9" s="1371" t="s">
        <v>58</v>
      </c>
      <c r="D9" s="1372" t="s">
        <v>2</v>
      </c>
      <c r="E9" s="1373"/>
      <c r="F9" s="1373"/>
      <c r="G9" s="1373"/>
      <c r="H9" s="1373"/>
      <c r="I9" s="1373"/>
      <c r="J9" s="1373"/>
      <c r="K9" s="1373"/>
      <c r="L9" s="1373"/>
      <c r="M9" s="1373"/>
      <c r="N9" s="1373"/>
      <c r="O9" s="1374"/>
      <c r="P9" s="243" t="s">
        <v>1</v>
      </c>
    </row>
    <row r="10" spans="1:17" ht="16.8" customHeight="1" x14ac:dyDescent="0.3">
      <c r="A10" s="1360"/>
      <c r="B10" s="1371"/>
      <c r="C10" s="1371"/>
      <c r="D10" s="244" t="s">
        <v>62</v>
      </c>
      <c r="E10" s="244" t="s">
        <v>63</v>
      </c>
      <c r="F10" s="244" t="s">
        <v>64</v>
      </c>
      <c r="G10" s="244" t="s">
        <v>65</v>
      </c>
      <c r="H10" s="246" t="s">
        <v>66</v>
      </c>
      <c r="I10" s="246" t="s">
        <v>67</v>
      </c>
      <c r="J10" s="246" t="s">
        <v>68</v>
      </c>
      <c r="K10" s="246" t="s">
        <v>69</v>
      </c>
      <c r="L10" s="246" t="s">
        <v>70</v>
      </c>
      <c r="M10" s="246" t="s">
        <v>71</v>
      </c>
      <c r="N10" s="246" t="s">
        <v>72</v>
      </c>
      <c r="O10" s="246" t="s">
        <v>73</v>
      </c>
      <c r="P10" s="245"/>
    </row>
    <row r="11" spans="1:17" ht="37.200000000000003" customHeight="1" x14ac:dyDescent="0.3">
      <c r="A11" s="1351" t="s">
        <v>7</v>
      </c>
      <c r="B11" s="1345" t="s">
        <v>440</v>
      </c>
      <c r="C11" s="1346" t="s">
        <v>61</v>
      </c>
      <c r="D11" s="20"/>
      <c r="E11" s="541" t="s">
        <v>441</v>
      </c>
      <c r="F11" s="19">
        <v>45726</v>
      </c>
      <c r="G11" s="19">
        <v>45757</v>
      </c>
      <c r="H11" s="247">
        <v>45789</v>
      </c>
      <c r="I11" s="247">
        <v>45818</v>
      </c>
      <c r="J11" s="247">
        <v>45848</v>
      </c>
      <c r="K11" s="247">
        <v>45880</v>
      </c>
      <c r="L11" s="247">
        <v>45910</v>
      </c>
      <c r="M11" s="247">
        <v>45943</v>
      </c>
      <c r="N11" s="247">
        <v>45971</v>
      </c>
      <c r="O11" s="247">
        <v>46001</v>
      </c>
      <c r="P11" s="5"/>
    </row>
    <row r="12" spans="1:17" ht="24.6" customHeight="1" x14ac:dyDescent="0.3">
      <c r="A12" s="1352"/>
      <c r="B12" s="1345"/>
      <c r="C12" s="1347"/>
      <c r="D12" s="18"/>
      <c r="E12" s="17">
        <v>0.70833333333333337</v>
      </c>
      <c r="F12" s="17">
        <v>0.70833333333333337</v>
      </c>
      <c r="G12" s="18">
        <v>0.70833333333333337</v>
      </c>
      <c r="H12" s="248">
        <v>0.70833333333333337</v>
      </c>
      <c r="I12" s="248">
        <v>0.70833333333333337</v>
      </c>
      <c r="J12" s="248">
        <v>0.70833333333333337</v>
      </c>
      <c r="K12" s="248">
        <v>0.70833333333333337</v>
      </c>
      <c r="L12" s="248">
        <v>0.70833333333333337</v>
      </c>
      <c r="M12" s="248">
        <v>0.70833333333333337</v>
      </c>
      <c r="N12" s="248">
        <v>0.70833333333333337</v>
      </c>
      <c r="O12" s="248">
        <v>0.70833333333333337</v>
      </c>
      <c r="P12" s="5"/>
    </row>
    <row r="13" spans="1:17" ht="45" x14ac:dyDescent="0.3">
      <c r="A13" s="1353"/>
      <c r="B13" s="1345"/>
      <c r="C13" s="1348"/>
      <c r="D13" s="25"/>
      <c r="E13" s="229" t="s">
        <v>853</v>
      </c>
      <c r="F13" s="229" t="s">
        <v>1144</v>
      </c>
      <c r="G13" s="229" t="s">
        <v>1340</v>
      </c>
      <c r="H13" s="249" t="s">
        <v>74</v>
      </c>
      <c r="I13" s="249" t="s">
        <v>75</v>
      </c>
      <c r="J13" s="249" t="s">
        <v>76</v>
      </c>
      <c r="K13" s="249" t="s">
        <v>77</v>
      </c>
      <c r="L13" s="249" t="s">
        <v>78</v>
      </c>
      <c r="M13" s="249" t="s">
        <v>79</v>
      </c>
      <c r="N13" s="249" t="s">
        <v>80</v>
      </c>
      <c r="O13" s="249" t="s">
        <v>81</v>
      </c>
      <c r="P13" s="6"/>
    </row>
    <row r="14" spans="1:17" ht="24.6" customHeight="1" x14ac:dyDescent="0.3">
      <c r="A14" s="1351" t="s">
        <v>6</v>
      </c>
      <c r="B14" s="1345" t="s">
        <v>5</v>
      </c>
      <c r="C14" s="1346" t="s">
        <v>57</v>
      </c>
      <c r="D14" s="21">
        <v>45677</v>
      </c>
      <c r="E14" s="21">
        <v>45708</v>
      </c>
      <c r="F14" s="21">
        <v>45736</v>
      </c>
      <c r="G14" s="21">
        <v>45768</v>
      </c>
      <c r="H14" s="250">
        <v>45797</v>
      </c>
      <c r="I14" s="250">
        <v>45828</v>
      </c>
      <c r="J14" s="250">
        <v>45859</v>
      </c>
      <c r="K14" s="250">
        <v>45889</v>
      </c>
      <c r="L14" s="250">
        <v>45922</v>
      </c>
      <c r="M14" s="250">
        <v>45950</v>
      </c>
      <c r="N14" s="250">
        <v>45981</v>
      </c>
      <c r="O14" s="250">
        <v>46013</v>
      </c>
      <c r="P14" s="7"/>
    </row>
    <row r="15" spans="1:17" ht="24.6" customHeight="1" x14ac:dyDescent="0.3">
      <c r="A15" s="1352"/>
      <c r="B15" s="1345"/>
      <c r="C15" s="1347"/>
      <c r="D15" s="17">
        <v>0.70833333333333337</v>
      </c>
      <c r="E15" s="17">
        <v>0.70833333333333337</v>
      </c>
      <c r="F15" s="17">
        <v>0.70833333333333337</v>
      </c>
      <c r="G15" s="17">
        <v>0.70833333333333337</v>
      </c>
      <c r="H15" s="248">
        <v>0.70833333333333337</v>
      </c>
      <c r="I15" s="248">
        <v>0.70833333333333337</v>
      </c>
      <c r="J15" s="248">
        <v>0.70833333333333337</v>
      </c>
      <c r="K15" s="248">
        <v>0.70833333333333337</v>
      </c>
      <c r="L15" s="248">
        <v>0.70833333333333337</v>
      </c>
      <c r="M15" s="248">
        <v>0.70833333333333337</v>
      </c>
      <c r="N15" s="248">
        <v>0.70833333333333337</v>
      </c>
      <c r="O15" s="248">
        <v>0.70833333333333337</v>
      </c>
      <c r="P15" s="8"/>
    </row>
    <row r="16" spans="1:17" ht="30" x14ac:dyDescent="0.3">
      <c r="A16" s="1353"/>
      <c r="B16" s="1345"/>
      <c r="C16" s="1348"/>
      <c r="D16" s="229" t="s">
        <v>270</v>
      </c>
      <c r="E16" s="229" t="s">
        <v>854</v>
      </c>
      <c r="F16" s="229" t="s">
        <v>1149</v>
      </c>
      <c r="G16" s="229" t="s">
        <v>1424</v>
      </c>
      <c r="H16" s="249" t="s">
        <v>74</v>
      </c>
      <c r="I16" s="249" t="s">
        <v>75</v>
      </c>
      <c r="J16" s="249" t="s">
        <v>76</v>
      </c>
      <c r="K16" s="249" t="s">
        <v>77</v>
      </c>
      <c r="L16" s="249" t="s">
        <v>78</v>
      </c>
      <c r="M16" s="249" t="s">
        <v>79</v>
      </c>
      <c r="N16" s="249" t="s">
        <v>80</v>
      </c>
      <c r="O16" s="249" t="s">
        <v>81</v>
      </c>
      <c r="P16" s="9"/>
    </row>
    <row r="17" spans="1:16" ht="24.6" customHeight="1" x14ac:dyDescent="0.3">
      <c r="A17" s="1351" t="s">
        <v>6</v>
      </c>
      <c r="B17" s="1345" t="s">
        <v>4</v>
      </c>
      <c r="C17" s="1346" t="s">
        <v>57</v>
      </c>
      <c r="D17" s="21">
        <v>45677</v>
      </c>
      <c r="E17" s="21">
        <v>45708</v>
      </c>
      <c r="F17" s="21">
        <v>45736</v>
      </c>
      <c r="G17" s="21">
        <v>45768</v>
      </c>
      <c r="H17" s="250">
        <v>45797</v>
      </c>
      <c r="I17" s="250">
        <v>45828</v>
      </c>
      <c r="J17" s="250">
        <v>45859</v>
      </c>
      <c r="K17" s="250">
        <v>45889</v>
      </c>
      <c r="L17" s="250">
        <v>45922</v>
      </c>
      <c r="M17" s="250">
        <v>45950</v>
      </c>
      <c r="N17" s="250">
        <v>45981</v>
      </c>
      <c r="O17" s="250">
        <v>46013</v>
      </c>
      <c r="P17" s="7"/>
    </row>
    <row r="18" spans="1:16" ht="24.6" customHeight="1" x14ac:dyDescent="0.3">
      <c r="A18" s="1352"/>
      <c r="B18" s="1345"/>
      <c r="C18" s="1347"/>
      <c r="D18" s="17">
        <v>0.70833333333333337</v>
      </c>
      <c r="E18" s="17">
        <v>0.70833333333333337</v>
      </c>
      <c r="F18" s="17">
        <v>0.70833333333333337</v>
      </c>
      <c r="G18" s="17">
        <v>0.70833333333333337</v>
      </c>
      <c r="H18" s="248">
        <v>0.70833333333333337</v>
      </c>
      <c r="I18" s="248">
        <v>0.70833333333333337</v>
      </c>
      <c r="J18" s="248">
        <v>0.70833333333333337</v>
      </c>
      <c r="K18" s="248">
        <v>0.70833333333333337</v>
      </c>
      <c r="L18" s="248">
        <v>0.70833333333333337</v>
      </c>
      <c r="M18" s="248">
        <v>0.70833333333333337</v>
      </c>
      <c r="N18" s="248">
        <v>0.70833333333333337</v>
      </c>
      <c r="O18" s="248">
        <v>0.70833333333333337</v>
      </c>
      <c r="P18" s="8"/>
    </row>
    <row r="19" spans="1:16" ht="45" x14ac:dyDescent="0.3">
      <c r="A19" s="1353"/>
      <c r="B19" s="1345"/>
      <c r="C19" s="1348"/>
      <c r="D19" s="229" t="s">
        <v>271</v>
      </c>
      <c r="E19" s="229" t="s">
        <v>855</v>
      </c>
      <c r="F19" s="229" t="s">
        <v>1153</v>
      </c>
      <c r="G19" s="229" t="s">
        <v>1423</v>
      </c>
      <c r="H19" s="249" t="s">
        <v>74</v>
      </c>
      <c r="I19" s="249" t="s">
        <v>75</v>
      </c>
      <c r="J19" s="249" t="s">
        <v>76</v>
      </c>
      <c r="K19" s="249" t="s">
        <v>77</v>
      </c>
      <c r="L19" s="249" t="s">
        <v>78</v>
      </c>
      <c r="M19" s="249" t="s">
        <v>79</v>
      </c>
      <c r="N19" s="249" t="s">
        <v>80</v>
      </c>
      <c r="O19" s="249" t="s">
        <v>81</v>
      </c>
      <c r="P19" s="9"/>
    </row>
    <row r="20" spans="1:16" ht="24.6" customHeight="1" x14ac:dyDescent="0.3">
      <c r="A20" s="1351" t="s">
        <v>55</v>
      </c>
      <c r="B20" s="1345" t="s">
        <v>25</v>
      </c>
      <c r="C20" s="1346" t="s">
        <v>57</v>
      </c>
      <c r="D20" s="19">
        <v>45672</v>
      </c>
      <c r="E20" s="19"/>
      <c r="F20" s="19"/>
      <c r="G20" s="19">
        <v>45762</v>
      </c>
      <c r="H20" s="247"/>
      <c r="I20" s="247"/>
      <c r="J20" s="247">
        <v>45853</v>
      </c>
      <c r="K20" s="247"/>
      <c r="L20" s="247"/>
      <c r="M20" s="247">
        <v>45945</v>
      </c>
      <c r="N20" s="247"/>
      <c r="O20" s="247"/>
      <c r="P20" s="7"/>
    </row>
    <row r="21" spans="1:16" ht="24.6" customHeight="1" x14ac:dyDescent="0.3">
      <c r="A21" s="1352"/>
      <c r="B21" s="1345"/>
      <c r="C21" s="1347"/>
      <c r="D21" s="24">
        <v>0.70833333333333337</v>
      </c>
      <c r="E21" s="24"/>
      <c r="F21" s="24"/>
      <c r="G21" s="24">
        <v>0.70833333333333337</v>
      </c>
      <c r="H21" s="251"/>
      <c r="I21" s="251"/>
      <c r="J21" s="251">
        <v>0.70833333333333337</v>
      </c>
      <c r="K21" s="251"/>
      <c r="L21" s="251"/>
      <c r="M21" s="251">
        <v>0.70833333333333337</v>
      </c>
      <c r="N21" s="251"/>
      <c r="O21" s="251"/>
      <c r="P21" s="8"/>
    </row>
    <row r="22" spans="1:16" ht="34.200000000000003" customHeight="1" x14ac:dyDescent="0.3">
      <c r="A22" s="1353"/>
      <c r="B22" s="1345"/>
      <c r="C22" s="1348"/>
      <c r="D22" s="229" t="s">
        <v>83</v>
      </c>
      <c r="E22" s="733"/>
      <c r="F22" s="733"/>
      <c r="G22" s="229" t="s">
        <v>1407</v>
      </c>
      <c r="H22" s="252"/>
      <c r="I22" s="252"/>
      <c r="J22" s="252" t="s">
        <v>86</v>
      </c>
      <c r="K22" s="252"/>
      <c r="L22" s="252"/>
      <c r="M22" s="252" t="s">
        <v>88</v>
      </c>
      <c r="N22" s="253"/>
      <c r="O22" s="253"/>
      <c r="P22" s="9"/>
    </row>
    <row r="23" spans="1:16" ht="24.6" customHeight="1" x14ac:dyDescent="0.3">
      <c r="A23" s="1351" t="s">
        <v>55</v>
      </c>
      <c r="B23" s="1345" t="s">
        <v>27</v>
      </c>
      <c r="C23" s="1346" t="s">
        <v>57</v>
      </c>
      <c r="D23" s="19">
        <v>45672</v>
      </c>
      <c r="E23" s="19"/>
      <c r="F23" s="19"/>
      <c r="G23" s="247">
        <v>45762</v>
      </c>
      <c r="H23" s="247"/>
      <c r="I23" s="247"/>
      <c r="J23" s="247">
        <v>45853</v>
      </c>
      <c r="K23" s="247"/>
      <c r="L23" s="247"/>
      <c r="M23" s="247">
        <v>45945</v>
      </c>
      <c r="N23" s="247"/>
      <c r="O23" s="247"/>
      <c r="P23" s="7"/>
    </row>
    <row r="24" spans="1:16" ht="24.6" customHeight="1" x14ac:dyDescent="0.3">
      <c r="A24" s="1352"/>
      <c r="B24" s="1345"/>
      <c r="C24" s="1347"/>
      <c r="D24" s="24">
        <v>0.70833333333333337</v>
      </c>
      <c r="E24" s="24"/>
      <c r="F24" s="24"/>
      <c r="G24" s="251">
        <v>0.70833333333333337</v>
      </c>
      <c r="H24" s="251"/>
      <c r="I24" s="251"/>
      <c r="J24" s="251">
        <v>0.70833333333333337</v>
      </c>
      <c r="K24" s="251"/>
      <c r="L24" s="251"/>
      <c r="M24" s="251">
        <v>0.70833333333333337</v>
      </c>
      <c r="N24" s="251"/>
      <c r="O24" s="251"/>
      <c r="P24" s="8"/>
    </row>
    <row r="25" spans="1:16" ht="24.6" customHeight="1" x14ac:dyDescent="0.3">
      <c r="A25" s="1353"/>
      <c r="B25" s="1345"/>
      <c r="C25" s="1348"/>
      <c r="D25" s="229" t="s">
        <v>82</v>
      </c>
      <c r="E25" s="733"/>
      <c r="F25" s="733"/>
      <c r="G25" s="252" t="s">
        <v>84</v>
      </c>
      <c r="H25" s="252"/>
      <c r="I25" s="252"/>
      <c r="J25" s="252" t="s">
        <v>85</v>
      </c>
      <c r="K25" s="252"/>
      <c r="L25" s="252"/>
      <c r="M25" s="252" t="s">
        <v>87</v>
      </c>
      <c r="N25" s="253"/>
      <c r="O25" s="253"/>
      <c r="P25" s="9"/>
    </row>
    <row r="26" spans="1:16" ht="24.6" customHeight="1" x14ac:dyDescent="0.3">
      <c r="A26" s="1351" t="s">
        <v>55</v>
      </c>
      <c r="B26" s="1345" t="s">
        <v>28</v>
      </c>
      <c r="C26" s="1346" t="s">
        <v>57</v>
      </c>
      <c r="D26" s="19">
        <v>45672</v>
      </c>
      <c r="E26" s="19"/>
      <c r="F26" s="19"/>
      <c r="G26" s="19">
        <v>45762</v>
      </c>
      <c r="H26" s="247"/>
      <c r="I26" s="247"/>
      <c r="J26" s="247">
        <v>45853</v>
      </c>
      <c r="K26" s="247"/>
      <c r="L26" s="247"/>
      <c r="M26" s="247">
        <v>45945</v>
      </c>
      <c r="N26" s="247"/>
      <c r="O26" s="247"/>
      <c r="P26" s="7"/>
    </row>
    <row r="27" spans="1:16" ht="24.6" customHeight="1" x14ac:dyDescent="0.3">
      <c r="A27" s="1352"/>
      <c r="B27" s="1345"/>
      <c r="C27" s="1347"/>
      <c r="D27" s="24">
        <v>0.70833333333333337</v>
      </c>
      <c r="E27" s="24"/>
      <c r="F27" s="24"/>
      <c r="G27" s="24">
        <v>0.70833333333333337</v>
      </c>
      <c r="H27" s="251"/>
      <c r="I27" s="251"/>
      <c r="J27" s="251">
        <v>0.70833333333333337</v>
      </c>
      <c r="K27" s="251"/>
      <c r="L27" s="251"/>
      <c r="M27" s="251">
        <v>0.70833333333333337</v>
      </c>
      <c r="N27" s="251"/>
      <c r="O27" s="251"/>
      <c r="P27" s="8"/>
    </row>
    <row r="28" spans="1:16" ht="34.200000000000003" customHeight="1" x14ac:dyDescent="0.3">
      <c r="A28" s="1353"/>
      <c r="B28" s="1345"/>
      <c r="C28" s="1348"/>
      <c r="D28" s="229" t="s">
        <v>82</v>
      </c>
      <c r="E28" s="733"/>
      <c r="F28" s="733"/>
      <c r="G28" s="229" t="s">
        <v>1409</v>
      </c>
      <c r="H28" s="252"/>
      <c r="I28" s="252"/>
      <c r="J28" s="252" t="s">
        <v>85</v>
      </c>
      <c r="K28" s="252"/>
      <c r="L28" s="252"/>
      <c r="M28" s="252" t="s">
        <v>87</v>
      </c>
      <c r="N28" s="253"/>
      <c r="O28" s="253"/>
      <c r="P28" s="9"/>
    </row>
    <row r="29" spans="1:16" ht="24.6" customHeight="1" x14ac:dyDescent="0.3">
      <c r="A29" s="1351" t="s">
        <v>55</v>
      </c>
      <c r="B29" s="1345" t="s">
        <v>29</v>
      </c>
      <c r="C29" s="1346" t="s">
        <v>57</v>
      </c>
      <c r="D29" s="19">
        <v>45672</v>
      </c>
      <c r="E29" s="19"/>
      <c r="F29" s="19"/>
      <c r="G29" s="19">
        <v>45762</v>
      </c>
      <c r="H29" s="247"/>
      <c r="I29" s="247"/>
      <c r="J29" s="247">
        <v>45853</v>
      </c>
      <c r="K29" s="247"/>
      <c r="L29" s="247"/>
      <c r="M29" s="247">
        <v>45945</v>
      </c>
      <c r="N29" s="247"/>
      <c r="O29" s="247"/>
      <c r="P29" s="7"/>
    </row>
    <row r="30" spans="1:16" ht="24.6" customHeight="1" x14ac:dyDescent="0.3">
      <c r="A30" s="1352"/>
      <c r="B30" s="1345"/>
      <c r="C30" s="1347"/>
      <c r="D30" s="24">
        <v>0.70833333333333337</v>
      </c>
      <c r="E30" s="24"/>
      <c r="F30" s="24"/>
      <c r="G30" s="24">
        <v>0.70833333333333337</v>
      </c>
      <c r="H30" s="251"/>
      <c r="I30" s="251"/>
      <c r="J30" s="251">
        <v>0.70833333333333337</v>
      </c>
      <c r="K30" s="251"/>
      <c r="L30" s="251"/>
      <c r="M30" s="251">
        <v>0.70833333333333337</v>
      </c>
      <c r="N30" s="251"/>
      <c r="O30" s="251"/>
      <c r="P30" s="8"/>
    </row>
    <row r="31" spans="1:16" ht="60" customHeight="1" x14ac:dyDescent="0.3">
      <c r="A31" s="1353"/>
      <c r="B31" s="1345"/>
      <c r="C31" s="1348"/>
      <c r="D31" s="229" t="s">
        <v>82</v>
      </c>
      <c r="E31" s="733"/>
      <c r="F31" s="733"/>
      <c r="G31" s="229" t="s">
        <v>1413</v>
      </c>
      <c r="H31" s="252"/>
      <c r="I31" s="252"/>
      <c r="J31" s="252" t="s">
        <v>85</v>
      </c>
      <c r="K31" s="252"/>
      <c r="L31" s="252"/>
      <c r="M31" s="252" t="s">
        <v>87</v>
      </c>
      <c r="N31" s="253"/>
      <c r="O31" s="253"/>
      <c r="P31" s="9"/>
    </row>
    <row r="32" spans="1:16" ht="24.6" customHeight="1" x14ac:dyDescent="0.3">
      <c r="A32" s="1351" t="s">
        <v>55</v>
      </c>
      <c r="B32" s="1345" t="s">
        <v>30</v>
      </c>
      <c r="C32" s="1346" t="s">
        <v>57</v>
      </c>
      <c r="D32" s="19">
        <v>45672</v>
      </c>
      <c r="E32" s="19"/>
      <c r="F32" s="19"/>
      <c r="G32" s="19">
        <v>45762</v>
      </c>
      <c r="H32" s="247"/>
      <c r="I32" s="247"/>
      <c r="J32" s="247">
        <v>45853</v>
      </c>
      <c r="K32" s="247"/>
      <c r="L32" s="247"/>
      <c r="M32" s="247">
        <v>45945</v>
      </c>
      <c r="N32" s="247"/>
      <c r="O32" s="247"/>
      <c r="P32" s="7"/>
    </row>
    <row r="33" spans="1:16" ht="24.6" customHeight="1" x14ac:dyDescent="0.3">
      <c r="A33" s="1352"/>
      <c r="B33" s="1345"/>
      <c r="C33" s="1347"/>
      <c r="D33" s="24">
        <v>0.70833333333333337</v>
      </c>
      <c r="E33" s="24"/>
      <c r="F33" s="24"/>
      <c r="G33" s="24">
        <v>0.70833333333333337</v>
      </c>
      <c r="H33" s="251"/>
      <c r="I33" s="251"/>
      <c r="J33" s="251">
        <v>0.70833333333333337</v>
      </c>
      <c r="K33" s="251"/>
      <c r="L33" s="251"/>
      <c r="M33" s="251">
        <v>0.70833333333333337</v>
      </c>
      <c r="N33" s="251"/>
      <c r="O33" s="251"/>
      <c r="P33" s="8"/>
    </row>
    <row r="34" spans="1:16" ht="24.6" customHeight="1" x14ac:dyDescent="0.3">
      <c r="A34" s="1353"/>
      <c r="B34" s="1345"/>
      <c r="C34" s="1348"/>
      <c r="D34" s="229" t="s">
        <v>82</v>
      </c>
      <c r="E34" s="733"/>
      <c r="F34" s="733"/>
      <c r="G34" s="733" t="s">
        <v>84</v>
      </c>
      <c r="H34" s="252"/>
      <c r="I34" s="252"/>
      <c r="J34" s="252" t="s">
        <v>85</v>
      </c>
      <c r="K34" s="252"/>
      <c r="L34" s="252"/>
      <c r="M34" s="252" t="s">
        <v>87</v>
      </c>
      <c r="N34" s="253"/>
      <c r="O34" s="253"/>
      <c r="P34" s="9"/>
    </row>
    <row r="35" spans="1:16" ht="24.6" customHeight="1" x14ac:dyDescent="0.3">
      <c r="A35" s="1351" t="s">
        <v>55</v>
      </c>
      <c r="B35" s="1345" t="s">
        <v>31</v>
      </c>
      <c r="C35" s="1346" t="s">
        <v>57</v>
      </c>
      <c r="D35" s="19">
        <v>45672</v>
      </c>
      <c r="E35" s="19"/>
      <c r="F35" s="19"/>
      <c r="G35" s="19">
        <v>45762</v>
      </c>
      <c r="H35" s="247"/>
      <c r="I35" s="247"/>
      <c r="J35" s="247">
        <v>45853</v>
      </c>
      <c r="K35" s="247"/>
      <c r="L35" s="247"/>
      <c r="M35" s="247">
        <v>45945</v>
      </c>
      <c r="N35" s="247"/>
      <c r="O35" s="247"/>
      <c r="P35" s="7"/>
    </row>
    <row r="36" spans="1:16" ht="24.6" customHeight="1" x14ac:dyDescent="0.3">
      <c r="A36" s="1352"/>
      <c r="B36" s="1345"/>
      <c r="C36" s="1347"/>
      <c r="D36" s="24">
        <v>0.70833333333333337</v>
      </c>
      <c r="E36" s="24"/>
      <c r="F36" s="24"/>
      <c r="G36" s="24">
        <v>0.70833333333333337</v>
      </c>
      <c r="H36" s="251"/>
      <c r="I36" s="251"/>
      <c r="J36" s="251">
        <v>0.70833333333333337</v>
      </c>
      <c r="K36" s="251"/>
      <c r="L36" s="251"/>
      <c r="M36" s="251">
        <v>0.70833333333333337</v>
      </c>
      <c r="N36" s="251"/>
      <c r="O36" s="251"/>
      <c r="P36" s="8"/>
    </row>
    <row r="37" spans="1:16" ht="58.8" customHeight="1" x14ac:dyDescent="0.3">
      <c r="A37" s="1353"/>
      <c r="B37" s="1345"/>
      <c r="C37" s="1348"/>
      <c r="D37" s="229" t="s">
        <v>82</v>
      </c>
      <c r="E37" s="733"/>
      <c r="F37" s="733"/>
      <c r="G37" s="229" t="s">
        <v>1414</v>
      </c>
      <c r="H37" s="252"/>
      <c r="I37" s="252"/>
      <c r="J37" s="252" t="s">
        <v>85</v>
      </c>
      <c r="K37" s="252"/>
      <c r="L37" s="252"/>
      <c r="M37" s="252" t="s">
        <v>87</v>
      </c>
      <c r="N37" s="253"/>
      <c r="O37" s="253"/>
      <c r="P37" s="9"/>
    </row>
    <row r="38" spans="1:16" ht="24.6" customHeight="1" x14ac:dyDescent="0.3">
      <c r="A38" s="1351" t="s">
        <v>55</v>
      </c>
      <c r="B38" s="1345" t="s">
        <v>32</v>
      </c>
      <c r="C38" s="1346" t="s">
        <v>57</v>
      </c>
      <c r="D38" s="22">
        <v>45672</v>
      </c>
      <c r="F38" s="22"/>
      <c r="G38" s="22">
        <v>45762</v>
      </c>
      <c r="H38" s="254"/>
      <c r="I38" s="255"/>
      <c r="J38" s="255">
        <v>45853</v>
      </c>
      <c r="K38" s="254"/>
      <c r="L38" s="255"/>
      <c r="M38" s="255">
        <v>45945</v>
      </c>
      <c r="N38" s="254"/>
      <c r="O38" s="247"/>
      <c r="P38" s="7"/>
    </row>
    <row r="39" spans="1:16" ht="24.6" customHeight="1" x14ac:dyDescent="0.3">
      <c r="A39" s="1352"/>
      <c r="B39" s="1345"/>
      <c r="C39" s="1347"/>
      <c r="D39" s="17">
        <v>0.70833333333333337</v>
      </c>
      <c r="F39" s="17"/>
      <c r="G39" s="17">
        <v>0.70833333333333337</v>
      </c>
      <c r="H39" s="254"/>
      <c r="I39" s="248"/>
      <c r="J39" s="248">
        <v>0.70833333333333337</v>
      </c>
      <c r="K39" s="254"/>
      <c r="L39" s="248"/>
      <c r="M39" s="248">
        <v>0.70833333333333337</v>
      </c>
      <c r="N39" s="254"/>
      <c r="O39" s="251"/>
      <c r="P39" s="8"/>
    </row>
    <row r="40" spans="1:16" ht="56.4" customHeight="1" x14ac:dyDescent="0.3">
      <c r="A40" s="1353"/>
      <c r="B40" s="1345"/>
      <c r="C40" s="1348"/>
      <c r="D40" s="229" t="s">
        <v>82</v>
      </c>
      <c r="E40" s="733"/>
      <c r="F40" s="733"/>
      <c r="G40" s="229" t="s">
        <v>1416</v>
      </c>
      <c r="H40" s="252"/>
      <c r="I40" s="252"/>
      <c r="J40" s="252" t="s">
        <v>85</v>
      </c>
      <c r="K40" s="252"/>
      <c r="L40" s="252"/>
      <c r="M40" s="252" t="s">
        <v>87</v>
      </c>
      <c r="N40" s="256"/>
      <c r="O40" s="253"/>
      <c r="P40" s="9"/>
    </row>
    <row r="41" spans="1:16" ht="24.6" customHeight="1" x14ac:dyDescent="0.3">
      <c r="A41" s="1351" t="s">
        <v>55</v>
      </c>
      <c r="B41" s="1345" t="s">
        <v>33</v>
      </c>
      <c r="C41" s="1346" t="s">
        <v>57</v>
      </c>
      <c r="D41" s="22">
        <v>45672</v>
      </c>
      <c r="F41" s="22"/>
      <c r="G41" s="22">
        <v>45762</v>
      </c>
      <c r="H41" s="254"/>
      <c r="I41" s="255"/>
      <c r="J41" s="255">
        <v>45853</v>
      </c>
      <c r="K41" s="254"/>
      <c r="L41" s="255"/>
      <c r="M41" s="255">
        <v>45945</v>
      </c>
      <c r="N41" s="254"/>
      <c r="O41" s="247"/>
      <c r="P41" s="7"/>
    </row>
    <row r="42" spans="1:16" ht="24.6" customHeight="1" x14ac:dyDescent="0.3">
      <c r="A42" s="1352"/>
      <c r="B42" s="1345"/>
      <c r="C42" s="1347"/>
      <c r="D42" s="17">
        <v>0.70833333333333337</v>
      </c>
      <c r="F42" s="17"/>
      <c r="G42" s="17">
        <v>0.70833333333333337</v>
      </c>
      <c r="H42" s="254"/>
      <c r="I42" s="248"/>
      <c r="J42" s="248">
        <v>0.70833333333333337</v>
      </c>
      <c r="K42" s="254"/>
      <c r="L42" s="248"/>
      <c r="M42" s="248">
        <v>0.70833333333333337</v>
      </c>
      <c r="N42" s="254"/>
      <c r="O42" s="251"/>
      <c r="P42" s="8"/>
    </row>
    <row r="43" spans="1:16" ht="61.8" customHeight="1" x14ac:dyDescent="0.3">
      <c r="A43" s="1353"/>
      <c r="B43" s="1345"/>
      <c r="C43" s="1348"/>
      <c r="D43" s="229" t="s">
        <v>82</v>
      </c>
      <c r="E43" s="734"/>
      <c r="F43" s="25"/>
      <c r="G43" s="229" t="s">
        <v>1418</v>
      </c>
      <c r="H43" s="256"/>
      <c r="I43" s="249"/>
      <c r="J43" s="249" t="s">
        <v>85</v>
      </c>
      <c r="K43" s="256"/>
      <c r="L43" s="249"/>
      <c r="M43" s="249" t="s">
        <v>87</v>
      </c>
      <c r="N43" s="256"/>
      <c r="O43" s="253"/>
      <c r="P43" s="9"/>
    </row>
    <row r="44" spans="1:16" ht="24.6" customHeight="1" x14ac:dyDescent="0.3">
      <c r="A44" s="1351" t="s">
        <v>55</v>
      </c>
      <c r="B44" s="1345" t="s">
        <v>34</v>
      </c>
      <c r="C44" s="1346" t="s">
        <v>57</v>
      </c>
      <c r="D44" s="19">
        <v>45672</v>
      </c>
      <c r="E44" s="19"/>
      <c r="F44" s="19"/>
      <c r="G44" s="19">
        <v>45762</v>
      </c>
      <c r="H44" s="247"/>
      <c r="I44" s="247"/>
      <c r="J44" s="247">
        <v>45853</v>
      </c>
      <c r="K44" s="247"/>
      <c r="L44" s="247"/>
      <c r="M44" s="247">
        <v>45945</v>
      </c>
      <c r="N44" s="247"/>
      <c r="O44" s="257"/>
      <c r="P44" s="7"/>
    </row>
    <row r="45" spans="1:16" ht="24.6" customHeight="1" x14ac:dyDescent="0.3">
      <c r="A45" s="1352"/>
      <c r="B45" s="1345"/>
      <c r="C45" s="1347"/>
      <c r="D45" s="24">
        <v>0.70833333333333337</v>
      </c>
      <c r="E45" s="24"/>
      <c r="F45" s="24"/>
      <c r="G45" s="24">
        <v>0.70833333333333337</v>
      </c>
      <c r="H45" s="251"/>
      <c r="I45" s="251"/>
      <c r="J45" s="251">
        <v>0.70833333333333337</v>
      </c>
      <c r="K45" s="251"/>
      <c r="L45" s="251"/>
      <c r="M45" s="251">
        <v>0.70833333333333337</v>
      </c>
      <c r="N45" s="251"/>
      <c r="O45" s="251"/>
      <c r="P45" s="8"/>
    </row>
    <row r="46" spans="1:16" ht="60" x14ac:dyDescent="0.3">
      <c r="A46" s="1353"/>
      <c r="B46" s="1345"/>
      <c r="C46" s="1348"/>
      <c r="D46" s="229" t="s">
        <v>82</v>
      </c>
      <c r="E46" s="733"/>
      <c r="F46" s="733"/>
      <c r="G46" s="229" t="s">
        <v>1419</v>
      </c>
      <c r="H46" s="252"/>
      <c r="I46" s="252"/>
      <c r="J46" s="252" t="s">
        <v>85</v>
      </c>
      <c r="K46" s="252"/>
      <c r="L46" s="252"/>
      <c r="M46" s="252" t="s">
        <v>87</v>
      </c>
      <c r="N46" s="253"/>
      <c r="O46" s="253"/>
      <c r="P46" s="9"/>
    </row>
    <row r="47" spans="1:16" ht="24.6" customHeight="1" x14ac:dyDescent="0.3">
      <c r="A47" s="1351" t="s">
        <v>12</v>
      </c>
      <c r="B47" s="1345" t="s">
        <v>89</v>
      </c>
      <c r="C47" s="1346" t="s">
        <v>57</v>
      </c>
      <c r="D47" s="16"/>
      <c r="E47" s="16">
        <v>45693</v>
      </c>
      <c r="F47" s="16"/>
      <c r="G47" s="16"/>
      <c r="H47" s="258">
        <v>45782</v>
      </c>
      <c r="I47" s="258"/>
      <c r="J47" s="258"/>
      <c r="K47" s="258">
        <v>45874</v>
      </c>
      <c r="L47" s="258"/>
      <c r="M47" s="258"/>
      <c r="N47" s="258">
        <v>45966</v>
      </c>
      <c r="O47" s="258"/>
      <c r="P47" s="7"/>
    </row>
    <row r="48" spans="1:16" ht="24.6" customHeight="1" x14ac:dyDescent="0.3">
      <c r="A48" s="1352"/>
      <c r="B48" s="1345"/>
      <c r="C48" s="1347"/>
      <c r="D48" s="17"/>
      <c r="E48" s="17">
        <v>0.70833333333333337</v>
      </c>
      <c r="F48" s="17"/>
      <c r="G48" s="17"/>
      <c r="H48" s="248">
        <v>0.70833333333333337</v>
      </c>
      <c r="I48" s="248"/>
      <c r="J48" s="248"/>
      <c r="K48" s="248">
        <v>0.70833333333333337</v>
      </c>
      <c r="L48" s="248"/>
      <c r="M48" s="248"/>
      <c r="N48" s="248">
        <v>0.70833333333333337</v>
      </c>
      <c r="O48" s="248"/>
      <c r="P48" s="8"/>
    </row>
    <row r="49" spans="1:16" ht="32.4" customHeight="1" x14ac:dyDescent="0.3">
      <c r="A49" s="1353"/>
      <c r="B49" s="1345"/>
      <c r="C49" s="1348"/>
      <c r="D49" s="27"/>
      <c r="E49" s="229" t="s">
        <v>705</v>
      </c>
      <c r="F49" s="25"/>
      <c r="G49" s="25"/>
      <c r="H49" s="249" t="s">
        <v>84</v>
      </c>
      <c r="I49" s="249"/>
      <c r="J49" s="249"/>
      <c r="K49" s="249" t="s">
        <v>85</v>
      </c>
      <c r="L49" s="249"/>
      <c r="M49" s="249"/>
      <c r="N49" s="249" t="s">
        <v>87</v>
      </c>
      <c r="O49" s="259"/>
      <c r="P49" s="9"/>
    </row>
    <row r="50" spans="1:16" ht="24.6" customHeight="1" x14ac:dyDescent="0.3">
      <c r="A50" s="1351" t="s">
        <v>12</v>
      </c>
      <c r="B50" s="1345" t="s">
        <v>13</v>
      </c>
      <c r="C50" s="1346" t="s">
        <v>57</v>
      </c>
      <c r="D50" s="16"/>
      <c r="F50" s="16">
        <v>45721</v>
      </c>
      <c r="G50" s="16"/>
      <c r="H50" s="258"/>
      <c r="I50" s="258"/>
      <c r="J50" s="258"/>
      <c r="K50" s="258"/>
      <c r="L50" s="258"/>
      <c r="M50" s="258"/>
      <c r="N50" s="258"/>
      <c r="O50" s="258"/>
      <c r="P50" s="7"/>
    </row>
    <row r="51" spans="1:16" ht="24.6" customHeight="1" x14ac:dyDescent="0.3">
      <c r="A51" s="1352"/>
      <c r="B51" s="1345"/>
      <c r="C51" s="1347"/>
      <c r="D51" s="17"/>
      <c r="F51" s="17">
        <v>0.70833333333333337</v>
      </c>
      <c r="G51" s="17"/>
      <c r="H51" s="248"/>
      <c r="I51" s="248"/>
      <c r="J51" s="248"/>
      <c r="K51" s="248"/>
      <c r="L51" s="248"/>
      <c r="M51" s="248"/>
      <c r="N51" s="248"/>
      <c r="O51" s="248"/>
      <c r="P51" s="8"/>
    </row>
    <row r="52" spans="1:16" ht="24.6" customHeight="1" x14ac:dyDescent="0.3">
      <c r="A52" s="1353"/>
      <c r="B52" s="1345"/>
      <c r="C52" s="1348"/>
      <c r="D52" s="27"/>
      <c r="E52" s="25"/>
      <c r="F52" s="229" t="s">
        <v>783</v>
      </c>
      <c r="G52" s="25"/>
      <c r="H52" s="249"/>
      <c r="I52" s="249"/>
      <c r="J52" s="249"/>
      <c r="K52" s="259"/>
      <c r="L52" s="259"/>
      <c r="M52" s="259"/>
      <c r="N52" s="259"/>
      <c r="O52" s="259"/>
      <c r="P52" s="9"/>
    </row>
    <row r="53" spans="1:16" ht="24.6" customHeight="1" x14ac:dyDescent="0.3">
      <c r="A53" s="1351" t="s">
        <v>6</v>
      </c>
      <c r="B53" s="1345" t="s">
        <v>14</v>
      </c>
      <c r="C53" s="1346" t="s">
        <v>57</v>
      </c>
      <c r="D53" s="16"/>
      <c r="E53" s="16">
        <v>45693</v>
      </c>
      <c r="F53" s="16"/>
      <c r="G53" s="16"/>
      <c r="H53" s="258"/>
      <c r="I53" s="258"/>
      <c r="J53" s="258"/>
      <c r="K53" s="258">
        <v>45874</v>
      </c>
      <c r="L53" s="258"/>
      <c r="M53" s="258"/>
      <c r="N53" s="258"/>
      <c r="O53" s="258"/>
      <c r="P53" s="7"/>
    </row>
    <row r="54" spans="1:16" ht="24.6" customHeight="1" x14ac:dyDescent="0.3">
      <c r="A54" s="1354"/>
      <c r="B54" s="1345"/>
      <c r="C54" s="1347"/>
      <c r="D54" s="17"/>
      <c r="E54" s="17">
        <v>0.70833333333333337</v>
      </c>
      <c r="F54" s="17"/>
      <c r="G54" s="17"/>
      <c r="H54" s="248"/>
      <c r="I54" s="248"/>
      <c r="J54" s="248"/>
      <c r="K54" s="248">
        <v>0.70833333333333337</v>
      </c>
      <c r="L54" s="248"/>
      <c r="M54" s="248"/>
      <c r="N54" s="248"/>
      <c r="O54" s="248"/>
      <c r="P54" s="8"/>
    </row>
    <row r="55" spans="1:16" ht="24.6" customHeight="1" x14ac:dyDescent="0.3">
      <c r="A55" s="1355"/>
      <c r="B55" s="1345"/>
      <c r="C55" s="1348"/>
      <c r="D55" s="27"/>
      <c r="E55" s="229" t="s">
        <v>784</v>
      </c>
      <c r="F55" s="25"/>
      <c r="G55" s="25"/>
      <c r="H55" s="249"/>
      <c r="I55" s="249"/>
      <c r="J55" s="249"/>
      <c r="K55" s="249" t="s">
        <v>92</v>
      </c>
      <c r="L55" s="249"/>
      <c r="M55" s="259"/>
      <c r="N55" s="259"/>
      <c r="O55" s="259"/>
      <c r="P55" s="9"/>
    </row>
    <row r="56" spans="1:16" ht="24.6" customHeight="1" x14ac:dyDescent="0.3">
      <c r="A56" s="1351" t="s">
        <v>6</v>
      </c>
      <c r="B56" s="1345" t="s">
        <v>24</v>
      </c>
      <c r="C56" s="1346" t="s">
        <v>57</v>
      </c>
      <c r="D56" s="16"/>
      <c r="E56" s="16">
        <v>45693</v>
      </c>
      <c r="F56" s="16"/>
      <c r="G56" s="16"/>
      <c r="H56" s="258"/>
      <c r="I56" s="258"/>
      <c r="J56" s="258"/>
      <c r="K56" s="258">
        <v>45874</v>
      </c>
      <c r="L56" s="258"/>
      <c r="M56" s="258"/>
      <c r="N56" s="258"/>
      <c r="O56" s="258"/>
      <c r="P56" s="7"/>
    </row>
    <row r="57" spans="1:16" ht="24.6" customHeight="1" x14ac:dyDescent="0.3">
      <c r="A57" s="1354"/>
      <c r="B57" s="1345"/>
      <c r="C57" s="1347"/>
      <c r="D57" s="17"/>
      <c r="E57" s="17">
        <v>0.70833333333333337</v>
      </c>
      <c r="F57" s="17"/>
      <c r="G57" s="17"/>
      <c r="H57" s="248"/>
      <c r="I57" s="248"/>
      <c r="J57" s="248"/>
      <c r="K57" s="248">
        <v>0.70833333333333337</v>
      </c>
      <c r="L57" s="248"/>
      <c r="M57" s="248"/>
      <c r="N57" s="248"/>
      <c r="O57" s="248"/>
      <c r="P57" s="8"/>
    </row>
    <row r="58" spans="1:16" ht="24.6" customHeight="1" x14ac:dyDescent="0.3">
      <c r="A58" s="1355"/>
      <c r="B58" s="1345"/>
      <c r="C58" s="1348"/>
      <c r="D58" s="27"/>
      <c r="E58" s="229" t="s">
        <v>785</v>
      </c>
      <c r="F58" s="25"/>
      <c r="G58" s="25"/>
      <c r="H58" s="249"/>
      <c r="I58" s="249"/>
      <c r="J58" s="249"/>
      <c r="K58" s="249" t="s">
        <v>91</v>
      </c>
      <c r="L58" s="249"/>
      <c r="M58" s="259"/>
      <c r="N58" s="259"/>
      <c r="O58" s="259"/>
      <c r="P58" s="9"/>
    </row>
    <row r="59" spans="1:16" ht="24.6" customHeight="1" x14ac:dyDescent="0.3">
      <c r="A59" s="1351" t="s">
        <v>6</v>
      </c>
      <c r="B59" s="1345" t="s">
        <v>22</v>
      </c>
      <c r="C59" s="1346" t="s">
        <v>57</v>
      </c>
      <c r="D59" s="16"/>
      <c r="F59" s="16">
        <v>45736</v>
      </c>
      <c r="G59" s="16"/>
      <c r="H59" s="258"/>
      <c r="I59" s="258"/>
      <c r="J59" s="258"/>
      <c r="K59" s="258"/>
      <c r="L59" s="258"/>
      <c r="M59" s="258"/>
      <c r="N59" s="258"/>
      <c r="O59" s="258"/>
      <c r="P59" s="11"/>
    </row>
    <row r="60" spans="1:16" ht="24.6" customHeight="1" x14ac:dyDescent="0.3">
      <c r="A60" s="1354"/>
      <c r="B60" s="1345"/>
      <c r="C60" s="1347"/>
      <c r="D60" s="17"/>
      <c r="F60" s="17">
        <v>0.70833333333333337</v>
      </c>
      <c r="G60" s="17"/>
      <c r="H60" s="248"/>
      <c r="I60" s="248"/>
      <c r="J60" s="248"/>
      <c r="K60" s="248"/>
      <c r="L60" s="248"/>
      <c r="M60" s="248"/>
      <c r="N60" s="248"/>
      <c r="O60" s="248"/>
      <c r="P60" s="8"/>
    </row>
    <row r="61" spans="1:16" ht="24.6" customHeight="1" x14ac:dyDescent="0.3">
      <c r="A61" s="1355"/>
      <c r="B61" s="1345"/>
      <c r="C61" s="1348"/>
      <c r="D61" s="27"/>
      <c r="E61" s="10"/>
      <c r="F61" s="229" t="s">
        <v>1188</v>
      </c>
      <c r="G61" s="25"/>
      <c r="H61" s="249"/>
      <c r="I61" s="249"/>
      <c r="J61" s="249"/>
      <c r="K61" s="249"/>
      <c r="L61" s="259"/>
      <c r="M61" s="259"/>
      <c r="N61" s="259"/>
      <c r="O61" s="259"/>
      <c r="P61" s="12"/>
    </row>
    <row r="62" spans="1:16" ht="24.6" customHeight="1" x14ac:dyDescent="0.3">
      <c r="A62" s="1351" t="s">
        <v>6</v>
      </c>
      <c r="B62" s="1345" t="s">
        <v>23</v>
      </c>
      <c r="C62" s="1346" t="s">
        <v>57</v>
      </c>
      <c r="D62" s="16"/>
      <c r="F62" s="16"/>
      <c r="G62" s="16"/>
      <c r="H62" s="258">
        <v>45797</v>
      </c>
      <c r="I62" s="258"/>
      <c r="J62" s="258"/>
      <c r="K62" s="258"/>
      <c r="L62" s="258"/>
      <c r="M62" s="258"/>
      <c r="N62" s="258"/>
      <c r="O62" s="258"/>
      <c r="P62" s="11"/>
    </row>
    <row r="63" spans="1:16" ht="24.6" customHeight="1" x14ac:dyDescent="0.3">
      <c r="A63" s="1354"/>
      <c r="B63" s="1345"/>
      <c r="C63" s="1347"/>
      <c r="D63" s="17"/>
      <c r="F63" s="17"/>
      <c r="G63" s="17"/>
      <c r="H63" s="248">
        <v>0.70833333333333337</v>
      </c>
      <c r="I63" s="248"/>
      <c r="J63" s="248"/>
      <c r="K63" s="248"/>
      <c r="L63" s="248"/>
      <c r="M63" s="248"/>
      <c r="N63" s="248"/>
      <c r="O63" s="248"/>
      <c r="P63" s="8"/>
    </row>
    <row r="64" spans="1:16" ht="24.6" customHeight="1" x14ac:dyDescent="0.3">
      <c r="A64" s="1354"/>
      <c r="B64" s="1345"/>
      <c r="C64" s="1347"/>
      <c r="D64" s="28"/>
      <c r="F64" s="29"/>
      <c r="G64" s="29"/>
      <c r="H64" s="261" t="s">
        <v>90</v>
      </c>
      <c r="I64" s="261"/>
      <c r="J64" s="261"/>
      <c r="K64" s="261"/>
      <c r="L64" s="262"/>
      <c r="M64" s="262"/>
      <c r="N64" s="262"/>
      <c r="O64" s="262"/>
      <c r="P64" s="15"/>
    </row>
    <row r="65" spans="1:16" ht="24.6" customHeight="1" x14ac:dyDescent="0.3">
      <c r="A65" s="1351" t="s">
        <v>6</v>
      </c>
      <c r="B65" s="1345" t="s">
        <v>60</v>
      </c>
      <c r="C65" s="1346" t="s">
        <v>57</v>
      </c>
      <c r="D65" s="30"/>
      <c r="E65" s="735"/>
      <c r="F65" s="16">
        <v>45721</v>
      </c>
      <c r="G65" s="1231"/>
      <c r="H65" s="264"/>
      <c r="I65" s="264"/>
      <c r="J65" s="264"/>
      <c r="K65" s="264"/>
      <c r="L65" s="265"/>
      <c r="M65" s="265"/>
      <c r="N65" s="265"/>
      <c r="O65" s="265"/>
      <c r="P65" s="11"/>
    </row>
    <row r="66" spans="1:16" ht="24.6" customHeight="1" x14ac:dyDescent="0.3">
      <c r="A66" s="1354"/>
      <c r="B66" s="1345"/>
      <c r="C66" s="1347"/>
      <c r="D66" s="28"/>
      <c r="F66" s="17">
        <v>0.70833333333333337</v>
      </c>
      <c r="G66" s="29"/>
      <c r="H66" s="261"/>
      <c r="I66" s="261"/>
      <c r="J66" s="261"/>
      <c r="K66" s="261"/>
      <c r="L66" s="262"/>
      <c r="M66" s="262"/>
      <c r="N66" s="262"/>
      <c r="O66" s="262"/>
      <c r="P66" s="15"/>
    </row>
    <row r="67" spans="1:16" ht="31.8" customHeight="1" x14ac:dyDescent="0.3">
      <c r="A67" s="1355"/>
      <c r="B67" s="1345"/>
      <c r="C67" s="1347"/>
      <c r="D67" s="28"/>
      <c r="F67" s="229" t="s">
        <v>988</v>
      </c>
      <c r="G67" s="29"/>
      <c r="H67" s="261"/>
      <c r="I67" s="261"/>
      <c r="J67" s="261"/>
      <c r="K67" s="261"/>
      <c r="L67" s="262"/>
      <c r="M67" s="262"/>
      <c r="N67" s="262"/>
      <c r="O67" s="262"/>
      <c r="P67" s="15"/>
    </row>
    <row r="68" spans="1:16" ht="24.6" customHeight="1" x14ac:dyDescent="0.3">
      <c r="A68" s="1351" t="s">
        <v>45</v>
      </c>
      <c r="B68" s="1345" t="s">
        <v>9</v>
      </c>
      <c r="C68" s="1346" t="s">
        <v>57</v>
      </c>
      <c r="D68" s="19"/>
      <c r="E68" s="19">
        <v>45693</v>
      </c>
      <c r="F68" s="19"/>
      <c r="G68" s="19"/>
      <c r="H68" s="247"/>
      <c r="I68" s="247"/>
      <c r="J68" s="247"/>
      <c r="K68" s="258"/>
      <c r="L68" s="258"/>
      <c r="M68" s="258"/>
      <c r="N68" s="258"/>
      <c r="O68" s="258"/>
      <c r="P68" s="7"/>
    </row>
    <row r="69" spans="1:16" ht="24.6" customHeight="1" x14ac:dyDescent="0.3">
      <c r="A69" s="1352"/>
      <c r="B69" s="1345"/>
      <c r="C69" s="1347"/>
      <c r="D69" s="24"/>
      <c r="E69" s="24">
        <v>0.70833333333333337</v>
      </c>
      <c r="F69" s="24"/>
      <c r="G69" s="24"/>
      <c r="H69" s="251"/>
      <c r="I69" s="251"/>
      <c r="J69" s="251"/>
      <c r="K69" s="248"/>
      <c r="L69" s="248"/>
      <c r="M69" s="248"/>
      <c r="N69" s="248"/>
      <c r="O69" s="248"/>
      <c r="P69" s="8"/>
    </row>
    <row r="70" spans="1:16" ht="24.6" customHeight="1" x14ac:dyDescent="0.3">
      <c r="A70" s="1353"/>
      <c r="B70" s="1345"/>
      <c r="C70" s="1348"/>
      <c r="D70" s="26"/>
      <c r="E70" s="229" t="s">
        <v>842</v>
      </c>
      <c r="F70" s="733"/>
      <c r="G70" s="733"/>
      <c r="H70" s="252"/>
      <c r="I70" s="252"/>
      <c r="J70" s="252"/>
      <c r="K70" s="249"/>
      <c r="L70" s="259"/>
      <c r="M70" s="259"/>
      <c r="N70" s="259"/>
      <c r="O70" s="259"/>
      <c r="P70" s="9"/>
    </row>
    <row r="71" spans="1:16" ht="24.6" customHeight="1" x14ac:dyDescent="0.3">
      <c r="A71" s="1351" t="s">
        <v>45</v>
      </c>
      <c r="B71" s="1345" t="s">
        <v>10</v>
      </c>
      <c r="C71" s="1346" t="s">
        <v>57</v>
      </c>
      <c r="D71" s="19"/>
      <c r="E71" s="19">
        <v>45693</v>
      </c>
      <c r="F71" s="19"/>
      <c r="G71" s="19"/>
      <c r="H71" s="247"/>
      <c r="I71" s="247"/>
      <c r="J71" s="247"/>
      <c r="K71" s="258"/>
      <c r="L71" s="258"/>
      <c r="M71" s="258"/>
      <c r="N71" s="258"/>
      <c r="O71" s="258"/>
      <c r="P71" s="7"/>
    </row>
    <row r="72" spans="1:16" ht="24.6" customHeight="1" x14ac:dyDescent="0.3">
      <c r="A72" s="1352"/>
      <c r="B72" s="1345"/>
      <c r="C72" s="1347"/>
      <c r="D72" s="24"/>
      <c r="E72" s="24">
        <v>0.70833333333333337</v>
      </c>
      <c r="F72" s="24"/>
      <c r="G72" s="24"/>
      <c r="H72" s="251"/>
      <c r="I72" s="251"/>
      <c r="J72" s="251"/>
      <c r="K72" s="248"/>
      <c r="L72" s="248"/>
      <c r="M72" s="248"/>
      <c r="N72" s="248"/>
      <c r="O72" s="248"/>
      <c r="P72" s="8"/>
    </row>
    <row r="73" spans="1:16" ht="24.6" customHeight="1" x14ac:dyDescent="0.3">
      <c r="A73" s="1353"/>
      <c r="B73" s="1345"/>
      <c r="C73" s="1348"/>
      <c r="D73" s="26"/>
      <c r="E73" s="229" t="s">
        <v>843</v>
      </c>
      <c r="F73" s="733"/>
      <c r="G73" s="733"/>
      <c r="H73" s="252"/>
      <c r="I73" s="252"/>
      <c r="J73" s="252"/>
      <c r="K73" s="249"/>
      <c r="L73" s="259"/>
      <c r="M73" s="259"/>
      <c r="N73" s="259"/>
      <c r="O73" s="259"/>
      <c r="P73" s="9"/>
    </row>
    <row r="74" spans="1:16" ht="24.6" customHeight="1" x14ac:dyDescent="0.3">
      <c r="A74" s="1351" t="s">
        <v>45</v>
      </c>
      <c r="B74" s="1345" t="s">
        <v>11</v>
      </c>
      <c r="C74" s="1346" t="s">
        <v>57</v>
      </c>
      <c r="D74" s="19"/>
      <c r="E74" s="19">
        <v>45693</v>
      </c>
      <c r="F74" s="19"/>
      <c r="G74" s="19"/>
      <c r="H74" s="247"/>
      <c r="I74" s="247"/>
      <c r="J74" s="247"/>
      <c r="K74" s="258"/>
      <c r="L74" s="258"/>
      <c r="M74" s="258"/>
      <c r="N74" s="258"/>
      <c r="O74" s="258"/>
      <c r="P74" s="7"/>
    </row>
    <row r="75" spans="1:16" ht="24.6" customHeight="1" x14ac:dyDescent="0.3">
      <c r="A75" s="1352"/>
      <c r="B75" s="1345"/>
      <c r="C75" s="1347"/>
      <c r="D75" s="24"/>
      <c r="E75" s="24">
        <v>0.70833333333333337</v>
      </c>
      <c r="F75" s="24"/>
      <c r="G75" s="24"/>
      <c r="H75" s="251"/>
      <c r="I75" s="251"/>
      <c r="J75" s="251"/>
      <c r="K75" s="248"/>
      <c r="L75" s="248"/>
      <c r="M75" s="248"/>
      <c r="N75" s="248"/>
      <c r="O75" s="248"/>
      <c r="P75" s="8"/>
    </row>
    <row r="76" spans="1:16" ht="24.6" customHeight="1" x14ac:dyDescent="0.3">
      <c r="A76" s="1353"/>
      <c r="B76" s="1345"/>
      <c r="C76" s="1348"/>
      <c r="D76" s="26"/>
      <c r="E76" s="229" t="s">
        <v>844</v>
      </c>
      <c r="F76" s="733"/>
      <c r="G76" s="733"/>
      <c r="H76" s="252"/>
      <c r="I76" s="252"/>
      <c r="J76" s="252"/>
      <c r="K76" s="249"/>
      <c r="L76" s="259"/>
      <c r="M76" s="259"/>
      <c r="N76" s="259"/>
      <c r="O76" s="259"/>
      <c r="P76" s="9"/>
    </row>
    <row r="77" spans="1:16" ht="24.6" customHeight="1" x14ac:dyDescent="0.3">
      <c r="A77" s="1342" t="s">
        <v>46</v>
      </c>
      <c r="B77" s="1345" t="s">
        <v>39</v>
      </c>
      <c r="C77" s="1346" t="s">
        <v>57</v>
      </c>
      <c r="D77" s="19"/>
      <c r="E77" s="19"/>
      <c r="F77" s="16">
        <v>45721</v>
      </c>
      <c r="G77" s="19"/>
      <c r="H77" s="247"/>
      <c r="I77" s="247"/>
      <c r="J77" s="247"/>
      <c r="K77" s="258"/>
      <c r="L77" s="258"/>
      <c r="M77" s="258"/>
      <c r="N77" s="258"/>
      <c r="O77" s="258"/>
      <c r="P77" s="7"/>
    </row>
    <row r="78" spans="1:16" ht="24.6" customHeight="1" x14ac:dyDescent="0.3">
      <c r="A78" s="1349"/>
      <c r="B78" s="1345"/>
      <c r="C78" s="1347"/>
      <c r="D78" s="24"/>
      <c r="E78" s="24"/>
      <c r="F78" s="17">
        <v>0.70833333333333337</v>
      </c>
      <c r="G78" s="24"/>
      <c r="H78" s="251"/>
      <c r="I78" s="251"/>
      <c r="J78" s="251"/>
      <c r="K78" s="248"/>
      <c r="L78" s="248"/>
      <c r="M78" s="248"/>
      <c r="N78" s="248"/>
      <c r="O78" s="248"/>
      <c r="P78" s="8"/>
    </row>
    <row r="79" spans="1:16" ht="30" customHeight="1" x14ac:dyDescent="0.3">
      <c r="A79" s="1350"/>
      <c r="B79" s="1345"/>
      <c r="C79" s="1348"/>
      <c r="D79" s="26"/>
      <c r="E79" s="26"/>
      <c r="F79" s="229" t="s">
        <v>1334</v>
      </c>
      <c r="G79" s="733"/>
      <c r="H79" s="252"/>
      <c r="I79" s="252"/>
      <c r="J79" s="252"/>
      <c r="K79" s="249"/>
      <c r="L79" s="259"/>
      <c r="M79" s="259"/>
      <c r="N79" s="259"/>
      <c r="O79" s="259"/>
      <c r="P79" s="9"/>
    </row>
    <row r="80" spans="1:16" ht="24.6" customHeight="1" x14ac:dyDescent="0.3">
      <c r="A80" s="1342" t="s">
        <v>46</v>
      </c>
      <c r="B80" s="1345" t="s">
        <v>40</v>
      </c>
      <c r="C80" s="1346" t="s">
        <v>57</v>
      </c>
      <c r="D80" s="19"/>
      <c r="E80" s="19"/>
      <c r="F80" s="19"/>
      <c r="G80" s="19">
        <v>45754</v>
      </c>
      <c r="H80" s="247"/>
      <c r="I80" s="247"/>
      <c r="J80" s="247"/>
      <c r="K80" s="258"/>
      <c r="L80" s="258"/>
      <c r="M80" s="258"/>
      <c r="N80" s="258"/>
      <c r="O80" s="258"/>
      <c r="P80" s="7"/>
    </row>
    <row r="81" spans="1:16" ht="24.6" customHeight="1" x14ac:dyDescent="0.3">
      <c r="A81" s="1349"/>
      <c r="B81" s="1345"/>
      <c r="C81" s="1347"/>
      <c r="D81" s="24"/>
      <c r="E81" s="24"/>
      <c r="F81" s="24"/>
      <c r="G81" s="24">
        <v>0.70833333333333337</v>
      </c>
      <c r="H81" s="251"/>
      <c r="I81" s="251"/>
      <c r="J81" s="251"/>
      <c r="K81" s="248"/>
      <c r="L81" s="248"/>
      <c r="M81" s="248"/>
      <c r="N81" s="248"/>
      <c r="O81" s="248"/>
      <c r="P81" s="8"/>
    </row>
    <row r="82" spans="1:16" ht="29.4" customHeight="1" x14ac:dyDescent="0.3">
      <c r="A82" s="1350"/>
      <c r="B82" s="1345"/>
      <c r="C82" s="1348"/>
      <c r="D82" s="26"/>
      <c r="E82" s="26"/>
      <c r="F82" s="733"/>
      <c r="G82" s="229" t="s">
        <v>1335</v>
      </c>
      <c r="H82" s="252"/>
      <c r="I82" s="252"/>
      <c r="J82" s="252"/>
      <c r="K82" s="249"/>
      <c r="L82" s="259"/>
      <c r="M82" s="259"/>
      <c r="N82" s="259"/>
      <c r="O82" s="259"/>
      <c r="P82" s="9"/>
    </row>
    <row r="83" spans="1:16" ht="24.6" customHeight="1" x14ac:dyDescent="0.3">
      <c r="A83" s="1342" t="s">
        <v>46</v>
      </c>
      <c r="B83" s="1345" t="s">
        <v>41</v>
      </c>
      <c r="C83" s="1346" t="s">
        <v>57</v>
      </c>
      <c r="D83" s="19"/>
      <c r="E83" s="19"/>
      <c r="F83" s="16">
        <v>45721</v>
      </c>
      <c r="G83" s="19"/>
      <c r="H83" s="247"/>
      <c r="I83" s="247"/>
      <c r="J83" s="247"/>
      <c r="K83" s="258"/>
      <c r="L83" s="258"/>
      <c r="M83" s="258"/>
      <c r="N83" s="258"/>
      <c r="O83" s="258"/>
      <c r="P83" s="7"/>
    </row>
    <row r="84" spans="1:16" ht="24.6" customHeight="1" x14ac:dyDescent="0.3">
      <c r="A84" s="1349"/>
      <c r="B84" s="1345"/>
      <c r="C84" s="1347"/>
      <c r="D84" s="24"/>
      <c r="E84" s="24"/>
      <c r="F84" s="17">
        <v>0.70833333333333337</v>
      </c>
      <c r="G84" s="24"/>
      <c r="H84" s="251"/>
      <c r="I84" s="251"/>
      <c r="J84" s="251"/>
      <c r="K84" s="248"/>
      <c r="L84" s="248"/>
      <c r="M84" s="248"/>
      <c r="N84" s="248"/>
      <c r="O84" s="248"/>
      <c r="P84" s="8"/>
    </row>
    <row r="85" spans="1:16" ht="30" x14ac:dyDescent="0.3">
      <c r="A85" s="1350"/>
      <c r="B85" s="1345"/>
      <c r="C85" s="1348"/>
      <c r="D85" s="26"/>
      <c r="E85" s="26"/>
      <c r="F85" s="229" t="s">
        <v>1336</v>
      </c>
      <c r="G85" s="733"/>
      <c r="H85" s="252"/>
      <c r="I85" s="252"/>
      <c r="J85" s="252"/>
      <c r="K85" s="249"/>
      <c r="L85" s="259"/>
      <c r="M85" s="259"/>
      <c r="N85" s="259"/>
      <c r="O85" s="259"/>
      <c r="P85" s="9"/>
    </row>
    <row r="86" spans="1:16" ht="24.6" customHeight="1" x14ac:dyDescent="0.3">
      <c r="A86" s="1342" t="s">
        <v>46</v>
      </c>
      <c r="B86" s="1345" t="s">
        <v>42</v>
      </c>
      <c r="C86" s="1346" t="s">
        <v>57</v>
      </c>
      <c r="D86" s="19"/>
      <c r="E86" s="19"/>
      <c r="F86" s="19"/>
      <c r="G86" s="19">
        <v>45754</v>
      </c>
      <c r="H86" s="247"/>
      <c r="I86" s="247"/>
      <c r="J86" s="247"/>
      <c r="K86" s="258"/>
      <c r="L86" s="258"/>
      <c r="M86" s="258"/>
      <c r="N86" s="258"/>
      <c r="O86" s="258"/>
      <c r="P86" s="7"/>
    </row>
    <row r="87" spans="1:16" ht="24.6" customHeight="1" x14ac:dyDescent="0.3">
      <c r="A87" s="1349"/>
      <c r="B87" s="1345"/>
      <c r="C87" s="1347"/>
      <c r="D87" s="24"/>
      <c r="E87" s="24"/>
      <c r="F87" s="24"/>
      <c r="G87" s="24">
        <v>0.70833333333333337</v>
      </c>
      <c r="H87" s="251"/>
      <c r="I87" s="251"/>
      <c r="J87" s="251"/>
      <c r="K87" s="248"/>
      <c r="L87" s="248"/>
      <c r="M87" s="248"/>
      <c r="N87" s="248"/>
      <c r="O87" s="248"/>
      <c r="P87" s="8"/>
    </row>
    <row r="88" spans="1:16" ht="60" x14ac:dyDescent="0.3">
      <c r="A88" s="1350"/>
      <c r="B88" s="1345"/>
      <c r="C88" s="1348"/>
      <c r="D88" s="26"/>
      <c r="E88" s="26"/>
      <c r="F88" s="733"/>
      <c r="G88" s="229" t="s">
        <v>1337</v>
      </c>
      <c r="H88" s="252"/>
      <c r="I88" s="252"/>
      <c r="J88" s="252"/>
      <c r="K88" s="249"/>
      <c r="L88" s="259"/>
      <c r="M88" s="259"/>
      <c r="N88" s="259"/>
      <c r="O88" s="259"/>
      <c r="P88" s="9"/>
    </row>
    <row r="89" spans="1:16" ht="24.6" customHeight="1" x14ac:dyDescent="0.3">
      <c r="A89" s="1351" t="s">
        <v>8</v>
      </c>
      <c r="B89" s="1345" t="s">
        <v>15</v>
      </c>
      <c r="C89" s="1346" t="s">
        <v>57</v>
      </c>
      <c r="D89" s="19"/>
      <c r="E89" s="19"/>
      <c r="F89" s="19">
        <v>45736</v>
      </c>
      <c r="G89" s="19"/>
      <c r="H89" s="247"/>
      <c r="I89" s="247"/>
      <c r="J89" s="247"/>
      <c r="K89" s="258"/>
      <c r="L89" s="258"/>
      <c r="M89" s="258"/>
      <c r="N89" s="258"/>
      <c r="O89" s="258"/>
      <c r="P89" s="7"/>
    </row>
    <row r="90" spans="1:16" ht="24.6" customHeight="1" x14ac:dyDescent="0.3">
      <c r="A90" s="1352"/>
      <c r="B90" s="1345"/>
      <c r="C90" s="1347"/>
      <c r="D90" s="24"/>
      <c r="E90" s="24"/>
      <c r="F90" s="24">
        <v>0.70833333333333337</v>
      </c>
      <c r="G90" s="24"/>
      <c r="H90" s="251"/>
      <c r="I90" s="251"/>
      <c r="J90" s="251"/>
      <c r="K90" s="248"/>
      <c r="L90" s="248"/>
      <c r="M90" s="248"/>
      <c r="N90" s="248"/>
      <c r="O90" s="248"/>
      <c r="P90" s="8"/>
    </row>
    <row r="91" spans="1:16" ht="24.6" customHeight="1" x14ac:dyDescent="0.3">
      <c r="A91" s="1353"/>
      <c r="B91" s="1345"/>
      <c r="C91" s="1348"/>
      <c r="D91" s="26"/>
      <c r="E91" s="26"/>
      <c r="F91" s="229" t="s">
        <v>1133</v>
      </c>
      <c r="G91" s="26"/>
      <c r="H91" s="252"/>
      <c r="I91" s="252"/>
      <c r="J91" s="252"/>
      <c r="K91" s="249"/>
      <c r="L91" s="249"/>
      <c r="M91" s="249"/>
      <c r="N91" s="259"/>
      <c r="O91" s="259"/>
      <c r="P91" s="9"/>
    </row>
    <row r="92" spans="1:16" ht="24.6" customHeight="1" x14ac:dyDescent="0.3">
      <c r="A92" s="1351" t="s">
        <v>16</v>
      </c>
      <c r="B92" s="1345" t="s">
        <v>17</v>
      </c>
      <c r="C92" s="1346" t="s">
        <v>57</v>
      </c>
      <c r="D92" s="19"/>
      <c r="E92" s="19"/>
      <c r="F92" s="19">
        <v>45736</v>
      </c>
      <c r="G92" s="19"/>
      <c r="H92" s="247"/>
      <c r="I92" s="247"/>
      <c r="J92" s="247"/>
      <c r="K92" s="258"/>
      <c r="L92" s="258"/>
      <c r="M92" s="258"/>
      <c r="N92" s="258"/>
      <c r="O92" s="258"/>
      <c r="P92" s="7"/>
    </row>
    <row r="93" spans="1:16" ht="24.6" customHeight="1" x14ac:dyDescent="0.3">
      <c r="A93" s="1352"/>
      <c r="B93" s="1345"/>
      <c r="C93" s="1347"/>
      <c r="D93" s="24"/>
      <c r="E93" s="24"/>
      <c r="F93" s="24">
        <v>0.70833333333333337</v>
      </c>
      <c r="G93" s="24"/>
      <c r="H93" s="251"/>
      <c r="I93" s="251"/>
      <c r="J93" s="251"/>
      <c r="K93" s="248"/>
      <c r="L93" s="248"/>
      <c r="M93" s="248"/>
      <c r="N93" s="248"/>
      <c r="O93" s="248"/>
      <c r="P93" s="8"/>
    </row>
    <row r="94" spans="1:16" ht="24.6" customHeight="1" x14ac:dyDescent="0.3">
      <c r="A94" s="1353"/>
      <c r="B94" s="1345"/>
      <c r="C94" s="1348"/>
      <c r="D94" s="26"/>
      <c r="E94" s="26"/>
      <c r="F94" s="229" t="s">
        <v>1136</v>
      </c>
      <c r="G94" s="26"/>
      <c r="H94" s="253"/>
      <c r="I94" s="253"/>
      <c r="J94" s="253"/>
      <c r="K94" s="259"/>
      <c r="L94" s="259"/>
      <c r="M94" s="259"/>
      <c r="N94" s="259"/>
      <c r="O94" s="259"/>
      <c r="P94" s="9"/>
    </row>
    <row r="95" spans="1:16" ht="24.6" customHeight="1" x14ac:dyDescent="0.3">
      <c r="A95" s="1351" t="s">
        <v>16</v>
      </c>
      <c r="B95" s="1345" t="s">
        <v>18</v>
      </c>
      <c r="C95" s="1346" t="s">
        <v>57</v>
      </c>
      <c r="D95" s="19"/>
      <c r="E95" s="19"/>
      <c r="F95" s="19">
        <v>45736</v>
      </c>
      <c r="G95" s="19"/>
      <c r="H95" s="247"/>
      <c r="I95" s="247"/>
      <c r="J95" s="247"/>
      <c r="K95" s="258"/>
      <c r="L95" s="258"/>
      <c r="M95" s="258"/>
      <c r="N95" s="258"/>
      <c r="O95" s="258"/>
      <c r="P95" s="7"/>
    </row>
    <row r="96" spans="1:16" ht="24.6" customHeight="1" x14ac:dyDescent="0.3">
      <c r="A96" s="1352"/>
      <c r="B96" s="1345"/>
      <c r="C96" s="1347"/>
      <c r="D96" s="24"/>
      <c r="E96" s="24"/>
      <c r="F96" s="24">
        <v>0.70833333333333337</v>
      </c>
      <c r="G96" s="24"/>
      <c r="H96" s="251"/>
      <c r="I96" s="251"/>
      <c r="J96" s="251"/>
      <c r="K96" s="248"/>
      <c r="L96" s="248"/>
      <c r="M96" s="248"/>
      <c r="N96" s="248"/>
      <c r="O96" s="248"/>
      <c r="P96" s="8"/>
    </row>
    <row r="97" spans="1:16" ht="24.6" customHeight="1" x14ac:dyDescent="0.3">
      <c r="A97" s="1353"/>
      <c r="B97" s="1345"/>
      <c r="C97" s="1348"/>
      <c r="D97" s="26"/>
      <c r="E97" s="26"/>
      <c r="F97" s="229" t="s">
        <v>1137</v>
      </c>
      <c r="G97" s="26"/>
      <c r="H97" s="253"/>
      <c r="I97" s="253"/>
      <c r="J97" s="253"/>
      <c r="K97" s="259"/>
      <c r="L97" s="259"/>
      <c r="M97" s="259"/>
      <c r="N97" s="259"/>
      <c r="O97" s="259"/>
      <c r="P97" s="9"/>
    </row>
    <row r="98" spans="1:16" ht="24.6" customHeight="1" x14ac:dyDescent="0.3">
      <c r="A98" s="1351" t="s">
        <v>16</v>
      </c>
      <c r="B98" s="1345" t="s">
        <v>19</v>
      </c>
      <c r="C98" s="1346" t="s">
        <v>57</v>
      </c>
      <c r="D98" s="19"/>
      <c r="E98" s="19"/>
      <c r="F98" s="19">
        <v>45736</v>
      </c>
      <c r="G98" s="19"/>
      <c r="H98" s="247"/>
      <c r="I98" s="247"/>
      <c r="J98" s="247"/>
      <c r="K98" s="258"/>
      <c r="L98" s="258"/>
      <c r="M98" s="258"/>
      <c r="N98" s="258"/>
      <c r="O98" s="258"/>
      <c r="P98" s="7"/>
    </row>
    <row r="99" spans="1:16" ht="24.6" customHeight="1" x14ac:dyDescent="0.3">
      <c r="A99" s="1352"/>
      <c r="B99" s="1345"/>
      <c r="C99" s="1347"/>
      <c r="D99" s="24"/>
      <c r="E99" s="24"/>
      <c r="F99" s="24">
        <v>0.70833333333333337</v>
      </c>
      <c r="G99" s="24"/>
      <c r="H99" s="251"/>
      <c r="I99" s="251"/>
      <c r="J99" s="251"/>
      <c r="K99" s="248"/>
      <c r="L99" s="248"/>
      <c r="M99" s="248"/>
      <c r="N99" s="248"/>
      <c r="O99" s="248"/>
      <c r="P99" s="8"/>
    </row>
    <row r="100" spans="1:16" ht="24.6" customHeight="1" x14ac:dyDescent="0.3">
      <c r="A100" s="1353"/>
      <c r="B100" s="1345"/>
      <c r="C100" s="1348"/>
      <c r="D100" s="26"/>
      <c r="E100" s="26"/>
      <c r="F100" s="229" t="s">
        <v>1138</v>
      </c>
      <c r="G100" s="26"/>
      <c r="H100" s="253"/>
      <c r="I100" s="253"/>
      <c r="J100" s="253"/>
      <c r="K100" s="259"/>
      <c r="L100" s="259"/>
      <c r="M100" s="259"/>
      <c r="N100" s="259"/>
      <c r="O100" s="259"/>
      <c r="P100" s="9"/>
    </row>
    <row r="101" spans="1:16" ht="24.6" customHeight="1" x14ac:dyDescent="0.3">
      <c r="A101" s="1351" t="s">
        <v>16</v>
      </c>
      <c r="B101" s="1345" t="s">
        <v>20</v>
      </c>
      <c r="C101" s="1346" t="s">
        <v>57</v>
      </c>
      <c r="D101" s="19"/>
      <c r="E101" s="19"/>
      <c r="F101" s="19"/>
      <c r="G101" s="19"/>
      <c r="H101" s="247">
        <v>45782</v>
      </c>
      <c r="I101" s="247"/>
      <c r="J101" s="247"/>
      <c r="K101" s="258"/>
      <c r="L101" s="258"/>
      <c r="M101" s="258"/>
      <c r="N101" s="258"/>
      <c r="O101" s="258"/>
      <c r="P101" s="7"/>
    </row>
    <row r="102" spans="1:16" ht="24.6" customHeight="1" x14ac:dyDescent="0.3">
      <c r="A102" s="1352"/>
      <c r="B102" s="1345"/>
      <c r="C102" s="1347"/>
      <c r="D102" s="24"/>
      <c r="E102" s="24"/>
      <c r="F102" s="24"/>
      <c r="G102" s="24"/>
      <c r="H102" s="251">
        <v>0.70833333333333337</v>
      </c>
      <c r="I102" s="251"/>
      <c r="J102" s="251"/>
      <c r="K102" s="248"/>
      <c r="L102" s="248"/>
      <c r="M102" s="248"/>
      <c r="N102" s="248"/>
      <c r="O102" s="248"/>
      <c r="P102" s="8"/>
    </row>
    <row r="103" spans="1:16" ht="24.6" customHeight="1" x14ac:dyDescent="0.3">
      <c r="A103" s="1353"/>
      <c r="B103" s="1345"/>
      <c r="C103" s="1348"/>
      <c r="D103" s="26"/>
      <c r="E103" s="26"/>
      <c r="F103" s="26"/>
      <c r="G103" s="26"/>
      <c r="H103" s="542" t="s">
        <v>1139</v>
      </c>
      <c r="I103" s="253"/>
      <c r="J103" s="253"/>
      <c r="K103" s="259"/>
      <c r="L103" s="259"/>
      <c r="M103" s="259"/>
      <c r="N103" s="259"/>
      <c r="O103" s="259"/>
      <c r="P103" s="9"/>
    </row>
    <row r="104" spans="1:16" ht="24.6" customHeight="1" x14ac:dyDescent="0.3">
      <c r="A104" s="1351" t="s">
        <v>8</v>
      </c>
      <c r="B104" s="1345" t="s">
        <v>59</v>
      </c>
      <c r="C104" s="1346" t="s">
        <v>57</v>
      </c>
      <c r="D104" s="28"/>
      <c r="E104" s="736"/>
      <c r="F104" s="19">
        <v>45741</v>
      </c>
      <c r="G104" s="28"/>
      <c r="H104" s="267"/>
      <c r="I104" s="262"/>
      <c r="J104" s="262"/>
      <c r="K104" s="266"/>
      <c r="L104" s="262"/>
      <c r="M104" s="262"/>
      <c r="N104" s="266"/>
      <c r="O104" s="262"/>
      <c r="P104" s="13"/>
    </row>
    <row r="105" spans="1:16" ht="24.6" customHeight="1" x14ac:dyDescent="0.3">
      <c r="A105" s="1352"/>
      <c r="B105" s="1345"/>
      <c r="C105" s="1347"/>
      <c r="D105" s="28"/>
      <c r="E105" s="736"/>
      <c r="F105" s="24">
        <v>0.70833333333333337</v>
      </c>
      <c r="G105" s="28"/>
      <c r="H105" s="267"/>
      <c r="I105" s="262"/>
      <c r="J105" s="262"/>
      <c r="K105" s="266"/>
      <c r="L105" s="262"/>
      <c r="M105" s="262"/>
      <c r="N105" s="266"/>
      <c r="O105" s="262"/>
      <c r="P105" s="13"/>
    </row>
    <row r="106" spans="1:16" ht="24.6" customHeight="1" x14ac:dyDescent="0.3">
      <c r="A106" s="1353"/>
      <c r="B106" s="1345"/>
      <c r="C106" s="1348"/>
      <c r="D106" s="28"/>
      <c r="E106" s="736"/>
      <c r="F106" s="229" t="s">
        <v>1140</v>
      </c>
      <c r="G106" s="28"/>
      <c r="H106" s="267"/>
      <c r="I106" s="262"/>
      <c r="J106" s="262"/>
      <c r="K106" s="266"/>
      <c r="L106" s="262"/>
      <c r="M106" s="262"/>
      <c r="N106" s="266"/>
      <c r="O106" s="262"/>
      <c r="P106" s="13"/>
    </row>
    <row r="107" spans="1:16" ht="24.6" customHeight="1" x14ac:dyDescent="0.3">
      <c r="A107" s="1342" t="s">
        <v>43</v>
      </c>
      <c r="B107" s="1345" t="s">
        <v>983</v>
      </c>
      <c r="C107" s="1346" t="s">
        <v>57</v>
      </c>
      <c r="D107" s="16"/>
      <c r="E107" s="735"/>
      <c r="F107" s="19">
        <v>45721</v>
      </c>
      <c r="G107" s="16"/>
      <c r="H107" s="263"/>
      <c r="I107" s="258"/>
      <c r="J107" s="258"/>
      <c r="K107" s="263"/>
      <c r="L107" s="258"/>
      <c r="M107" s="258"/>
      <c r="N107" s="263"/>
      <c r="O107" s="258"/>
      <c r="P107" s="7"/>
    </row>
    <row r="108" spans="1:16" ht="24.6" customHeight="1" x14ac:dyDescent="0.3">
      <c r="A108" s="1343"/>
      <c r="B108" s="1345"/>
      <c r="C108" s="1347"/>
      <c r="D108" s="17"/>
      <c r="F108" s="24">
        <v>0.70833333333333337</v>
      </c>
      <c r="G108" s="17"/>
      <c r="H108" s="254"/>
      <c r="I108" s="248"/>
      <c r="J108" s="248"/>
      <c r="K108" s="254"/>
      <c r="L108" s="248"/>
      <c r="M108" s="248"/>
      <c r="N108" s="254"/>
      <c r="O108" s="248"/>
      <c r="P108" s="8"/>
    </row>
    <row r="109" spans="1:16" ht="30.6" customHeight="1" x14ac:dyDescent="0.3">
      <c r="A109" s="1344"/>
      <c r="B109" s="1345"/>
      <c r="C109" s="1348"/>
      <c r="D109" s="25"/>
      <c r="E109" s="734"/>
      <c r="F109" s="229" t="s">
        <v>984</v>
      </c>
      <c r="G109" s="25"/>
      <c r="H109" s="256"/>
      <c r="I109" s="249"/>
      <c r="J109" s="249"/>
      <c r="K109" s="256"/>
      <c r="L109" s="249"/>
      <c r="M109" s="249"/>
      <c r="N109" s="256"/>
      <c r="O109" s="259"/>
      <c r="P109" s="9"/>
    </row>
    <row r="110" spans="1:16" ht="24.6" customHeight="1" x14ac:dyDescent="0.3">
      <c r="A110" s="1342" t="s">
        <v>44</v>
      </c>
      <c r="B110" s="1345" t="s">
        <v>35</v>
      </c>
      <c r="C110" s="1346" t="s">
        <v>57</v>
      </c>
      <c r="D110" s="23"/>
      <c r="E110" s="16">
        <v>45708</v>
      </c>
      <c r="G110" s="23"/>
      <c r="H110" s="254"/>
      <c r="I110" s="268"/>
      <c r="J110" s="268"/>
      <c r="K110" s="254"/>
      <c r="L110" s="268"/>
      <c r="M110" s="268"/>
      <c r="N110" s="254"/>
      <c r="O110" s="268"/>
      <c r="P110" s="7"/>
    </row>
    <row r="111" spans="1:16" ht="24.6" customHeight="1" x14ac:dyDescent="0.3">
      <c r="A111" s="1343"/>
      <c r="B111" s="1345"/>
      <c r="C111" s="1347"/>
      <c r="D111" s="17"/>
      <c r="E111" s="17">
        <v>0.70833333333333337</v>
      </c>
      <c r="G111" s="17"/>
      <c r="H111" s="254"/>
      <c r="I111" s="248"/>
      <c r="J111" s="248"/>
      <c r="K111" s="254"/>
      <c r="L111" s="248"/>
      <c r="M111" s="248"/>
      <c r="N111" s="254"/>
      <c r="O111" s="248"/>
      <c r="P111" s="8"/>
    </row>
    <row r="112" spans="1:16" ht="52.2" customHeight="1" x14ac:dyDescent="0.3">
      <c r="A112" s="1344"/>
      <c r="B112" s="1345"/>
      <c r="C112" s="1348"/>
      <c r="D112" s="25"/>
      <c r="E112" s="950" t="s">
        <v>786</v>
      </c>
      <c r="G112" s="25"/>
      <c r="H112" s="256"/>
      <c r="I112" s="249"/>
      <c r="J112" s="249"/>
      <c r="K112" s="256"/>
      <c r="L112" s="249"/>
      <c r="M112" s="249"/>
      <c r="N112" s="256"/>
      <c r="O112" s="259"/>
      <c r="P112" s="9"/>
    </row>
    <row r="113" spans="1:16" ht="24.6" customHeight="1" x14ac:dyDescent="0.3">
      <c r="A113" s="1342" t="s">
        <v>44</v>
      </c>
      <c r="B113" s="1345" t="s">
        <v>36</v>
      </c>
      <c r="C113" s="1346" t="s">
        <v>57</v>
      </c>
      <c r="D113" s="23"/>
      <c r="E113" s="16">
        <v>45708</v>
      </c>
      <c r="F113" s="16"/>
      <c r="G113" s="23"/>
      <c r="H113" s="254"/>
      <c r="I113" s="268"/>
      <c r="J113" s="268"/>
      <c r="K113" s="254"/>
      <c r="L113" s="268"/>
      <c r="M113" s="268"/>
      <c r="N113" s="254"/>
      <c r="O113" s="268"/>
      <c r="P113" s="7"/>
    </row>
    <row r="114" spans="1:16" ht="24.6" customHeight="1" x14ac:dyDescent="0.3">
      <c r="A114" s="1343"/>
      <c r="B114" s="1345"/>
      <c r="C114" s="1347"/>
      <c r="D114" s="17"/>
      <c r="E114" s="17">
        <v>0.70833333333333337</v>
      </c>
      <c r="F114" s="17"/>
      <c r="G114" s="17"/>
      <c r="H114" s="254"/>
      <c r="I114" s="248"/>
      <c r="J114" s="248"/>
      <c r="K114" s="254"/>
      <c r="L114" s="248"/>
      <c r="M114" s="248"/>
      <c r="N114" s="254"/>
      <c r="O114" s="248"/>
      <c r="P114" s="8"/>
    </row>
    <row r="115" spans="1:16" ht="34.200000000000003" customHeight="1" x14ac:dyDescent="0.3">
      <c r="A115" s="1344"/>
      <c r="B115" s="1345"/>
      <c r="C115" s="1348"/>
      <c r="D115" s="25"/>
      <c r="E115" s="950" t="s">
        <v>845</v>
      </c>
      <c r="F115" s="25"/>
      <c r="G115" s="25"/>
      <c r="H115" s="256"/>
      <c r="I115" s="249"/>
      <c r="J115" s="249"/>
      <c r="K115" s="256"/>
      <c r="L115" s="249"/>
      <c r="M115" s="249"/>
      <c r="N115" s="256"/>
      <c r="O115" s="259"/>
      <c r="P115" s="9"/>
    </row>
    <row r="116" spans="1:16" ht="24.6" customHeight="1" x14ac:dyDescent="0.3">
      <c r="A116" s="1342" t="s">
        <v>44</v>
      </c>
      <c r="B116" s="1345" t="s">
        <v>37</v>
      </c>
      <c r="C116" s="1346" t="s">
        <v>57</v>
      </c>
      <c r="D116" s="23"/>
      <c r="E116" s="16">
        <v>45708</v>
      </c>
      <c r="F116" s="16"/>
      <c r="G116" s="23"/>
      <c r="H116" s="254"/>
      <c r="I116" s="268"/>
      <c r="J116" s="268"/>
      <c r="K116" s="254"/>
      <c r="L116" s="268"/>
      <c r="M116" s="268"/>
      <c r="N116" s="254"/>
      <c r="O116" s="268"/>
      <c r="P116" s="7"/>
    </row>
    <row r="117" spans="1:16" ht="24.6" customHeight="1" x14ac:dyDescent="0.3">
      <c r="A117" s="1343"/>
      <c r="B117" s="1345"/>
      <c r="C117" s="1347"/>
      <c r="D117" s="17"/>
      <c r="E117" s="17">
        <v>0.70833333333333337</v>
      </c>
      <c r="F117" s="17"/>
      <c r="G117" s="17"/>
      <c r="H117" s="254"/>
      <c r="I117" s="248"/>
      <c r="J117" s="248"/>
      <c r="K117" s="254"/>
      <c r="L117" s="248"/>
      <c r="M117" s="248"/>
      <c r="N117" s="254"/>
      <c r="O117" s="248"/>
      <c r="P117" s="8"/>
    </row>
    <row r="118" spans="1:16" ht="24.6" customHeight="1" x14ac:dyDescent="0.3">
      <c r="A118" s="1344"/>
      <c r="B118" s="1345"/>
      <c r="C118" s="1348"/>
      <c r="D118" s="29"/>
      <c r="E118" s="950" t="s">
        <v>846</v>
      </c>
      <c r="F118" s="29"/>
      <c r="G118" s="29"/>
      <c r="H118" s="254"/>
      <c r="I118" s="261"/>
      <c r="J118" s="261"/>
      <c r="K118" s="254"/>
      <c r="L118" s="261"/>
      <c r="M118" s="261"/>
      <c r="N118" s="254"/>
      <c r="O118" s="262"/>
      <c r="P118" s="13"/>
    </row>
    <row r="119" spans="1:16" ht="24.6" customHeight="1" x14ac:dyDescent="0.3">
      <c r="A119" s="1380" t="s">
        <v>26</v>
      </c>
      <c r="B119" s="1381" t="s">
        <v>38</v>
      </c>
      <c r="C119" s="1382" t="s">
        <v>56</v>
      </c>
      <c r="D119" s="16"/>
      <c r="E119" s="737">
        <v>45708</v>
      </c>
      <c r="F119" s="1083"/>
      <c r="G119" s="16"/>
      <c r="H119" s="258"/>
      <c r="I119" s="258"/>
      <c r="J119" s="258"/>
      <c r="K119" s="258"/>
      <c r="L119" s="258"/>
      <c r="M119" s="258"/>
      <c r="N119" s="258"/>
      <c r="O119" s="258"/>
      <c r="P119" s="1377"/>
    </row>
    <row r="120" spans="1:16" ht="24.6" customHeight="1" x14ac:dyDescent="0.3">
      <c r="A120" s="1380"/>
      <c r="B120" s="1349"/>
      <c r="C120" s="1382"/>
      <c r="D120" s="17"/>
      <c r="E120" s="17">
        <v>0.70833333333333337</v>
      </c>
      <c r="F120" s="23"/>
      <c r="G120" s="17"/>
      <c r="H120" s="248"/>
      <c r="I120" s="248"/>
      <c r="J120" s="248"/>
      <c r="K120" s="248"/>
      <c r="L120" s="248"/>
      <c r="M120" s="248"/>
      <c r="N120" s="248"/>
      <c r="O120" s="248"/>
      <c r="P120" s="1378"/>
    </row>
    <row r="121" spans="1:16" ht="24.6" customHeight="1" x14ac:dyDescent="0.3">
      <c r="A121" s="1380"/>
      <c r="B121" s="1349"/>
      <c r="C121" s="1382"/>
      <c r="D121" s="29"/>
      <c r="E121" s="1340" t="s">
        <v>787</v>
      </c>
      <c r="F121" s="17"/>
      <c r="G121" s="29"/>
      <c r="H121" s="261"/>
      <c r="I121" s="261"/>
      <c r="J121" s="261"/>
      <c r="K121" s="261"/>
      <c r="L121" s="261"/>
      <c r="M121" s="261"/>
      <c r="N121" s="261"/>
      <c r="O121" s="261"/>
      <c r="P121" s="1378"/>
    </row>
    <row r="122" spans="1:16" ht="24.6" customHeight="1" x14ac:dyDescent="0.3">
      <c r="A122" s="1380"/>
      <c r="B122" s="1349"/>
      <c r="C122" s="1382"/>
      <c r="D122" s="14"/>
      <c r="E122" s="1340"/>
      <c r="F122" s="29"/>
      <c r="G122" s="14"/>
      <c r="H122" s="269"/>
      <c r="I122" s="269"/>
      <c r="J122" s="269"/>
      <c r="K122" s="269"/>
      <c r="L122" s="269"/>
      <c r="M122" s="269"/>
      <c r="N122" s="269"/>
      <c r="O122" s="269"/>
      <c r="P122" s="1378"/>
    </row>
    <row r="123" spans="1:16" ht="24.6" customHeight="1" x14ac:dyDescent="0.3">
      <c r="A123" s="1380"/>
      <c r="B123" s="1350"/>
      <c r="C123" s="1382"/>
      <c r="D123" s="10"/>
      <c r="E123" s="1341"/>
      <c r="F123" s="10"/>
      <c r="G123" s="10"/>
      <c r="H123" s="260"/>
      <c r="I123" s="260"/>
      <c r="J123" s="260"/>
      <c r="K123" s="260"/>
      <c r="L123" s="260"/>
      <c r="M123" s="260"/>
      <c r="N123" s="260"/>
      <c r="O123" s="260"/>
      <c r="P123" s="1379"/>
    </row>
    <row r="124" spans="1:16" ht="24.6" customHeight="1" x14ac:dyDescent="0.3">
      <c r="A124" s="1342" t="s">
        <v>47</v>
      </c>
      <c r="B124" s="1345" t="s">
        <v>48</v>
      </c>
      <c r="C124" s="1346" t="s">
        <v>57</v>
      </c>
      <c r="D124" s="23"/>
      <c r="F124" s="23"/>
      <c r="G124" s="19">
        <v>45754</v>
      </c>
      <c r="H124" s="254"/>
      <c r="I124" s="268"/>
      <c r="J124" s="268"/>
      <c r="K124" s="254"/>
      <c r="L124" s="268"/>
      <c r="M124" s="268"/>
      <c r="N124" s="254"/>
      <c r="O124" s="268"/>
      <c r="P124" s="7"/>
    </row>
    <row r="125" spans="1:16" ht="24.6" customHeight="1" x14ac:dyDescent="0.3">
      <c r="A125" s="1343"/>
      <c r="B125" s="1345"/>
      <c r="C125" s="1347"/>
      <c r="D125" s="17"/>
      <c r="F125" s="17"/>
      <c r="G125" s="24">
        <v>0.70833333333333337</v>
      </c>
      <c r="H125" s="254"/>
      <c r="I125" s="248"/>
      <c r="J125" s="248"/>
      <c r="K125" s="254"/>
      <c r="L125" s="248"/>
      <c r="M125" s="248"/>
      <c r="N125" s="254"/>
      <c r="O125" s="248"/>
      <c r="P125" s="8"/>
    </row>
    <row r="126" spans="1:16" ht="30" x14ac:dyDescent="0.3">
      <c r="A126" s="1344"/>
      <c r="B126" s="1345"/>
      <c r="C126" s="1348"/>
      <c r="D126" s="25"/>
      <c r="E126" s="734"/>
      <c r="F126" s="25"/>
      <c r="G126" s="229" t="s">
        <v>1487</v>
      </c>
      <c r="H126" s="256"/>
      <c r="I126" s="249"/>
      <c r="J126" s="249"/>
      <c r="K126" s="256"/>
      <c r="L126" s="249"/>
      <c r="M126" s="249"/>
      <c r="N126" s="256"/>
      <c r="O126" s="259"/>
      <c r="P126" s="9"/>
    </row>
    <row r="127" spans="1:16" ht="24.6" customHeight="1" x14ac:dyDescent="0.3">
      <c r="A127" s="1342" t="s">
        <v>43</v>
      </c>
      <c r="B127" s="1345" t="s">
        <v>49</v>
      </c>
      <c r="C127" s="1346" t="s">
        <v>57</v>
      </c>
      <c r="D127" s="23"/>
      <c r="F127" s="23"/>
      <c r="G127" s="19">
        <v>45754</v>
      </c>
      <c r="H127" s="254"/>
      <c r="I127" s="268"/>
      <c r="J127" s="268"/>
      <c r="K127" s="254"/>
      <c r="L127" s="268"/>
      <c r="M127" s="268"/>
      <c r="N127" s="254"/>
      <c r="O127" s="268"/>
      <c r="P127" s="7"/>
    </row>
    <row r="128" spans="1:16" ht="24.6" customHeight="1" x14ac:dyDescent="0.3">
      <c r="A128" s="1343"/>
      <c r="B128" s="1345"/>
      <c r="C128" s="1347"/>
      <c r="D128" s="17"/>
      <c r="F128" s="17"/>
      <c r="G128" s="24">
        <v>0.70833333333333337</v>
      </c>
      <c r="H128" s="254"/>
      <c r="I128" s="248"/>
      <c r="J128" s="248"/>
      <c r="K128" s="254"/>
      <c r="L128" s="248"/>
      <c r="M128" s="248"/>
      <c r="N128" s="254"/>
      <c r="O128" s="248"/>
      <c r="P128" s="8"/>
    </row>
    <row r="129" spans="1:16" ht="24.6" customHeight="1" x14ac:dyDescent="0.3">
      <c r="A129" s="1344"/>
      <c r="B129" s="1345"/>
      <c r="C129" s="1348"/>
      <c r="D129" s="25"/>
      <c r="E129" s="734"/>
      <c r="F129" s="25"/>
      <c r="G129" s="229" t="s">
        <v>1488</v>
      </c>
      <c r="H129" s="256"/>
      <c r="I129" s="249"/>
      <c r="J129" s="249"/>
      <c r="K129" s="256"/>
      <c r="L129" s="249"/>
      <c r="M129" s="249"/>
      <c r="N129" s="256"/>
      <c r="O129" s="259"/>
      <c r="P129" s="9"/>
    </row>
    <row r="130" spans="1:16" ht="24.6" customHeight="1" x14ac:dyDescent="0.3">
      <c r="A130" s="1342" t="s">
        <v>51</v>
      </c>
      <c r="B130" s="1345" t="s">
        <v>50</v>
      </c>
      <c r="C130" s="1346" t="s">
        <v>57</v>
      </c>
      <c r="D130" s="23"/>
      <c r="F130" s="22">
        <v>45721</v>
      </c>
      <c r="G130" s="23"/>
      <c r="H130" s="254"/>
      <c r="I130" s="268"/>
      <c r="J130" s="268"/>
      <c r="K130" s="254"/>
      <c r="L130" s="268"/>
      <c r="M130" s="268"/>
      <c r="N130" s="254"/>
      <c r="O130" s="268"/>
      <c r="P130" s="7"/>
    </row>
    <row r="131" spans="1:16" ht="24.6" customHeight="1" x14ac:dyDescent="0.3">
      <c r="A131" s="1343"/>
      <c r="B131" s="1345"/>
      <c r="C131" s="1347"/>
      <c r="D131" s="17"/>
      <c r="F131" s="17">
        <v>0.70833333333333337</v>
      </c>
      <c r="G131" s="17"/>
      <c r="H131" s="254"/>
      <c r="I131" s="248"/>
      <c r="J131" s="248"/>
      <c r="K131" s="254"/>
      <c r="L131" s="248"/>
      <c r="M131" s="248"/>
      <c r="N131" s="254"/>
      <c r="O131" s="248"/>
      <c r="P131" s="8"/>
    </row>
    <row r="132" spans="1:16" ht="46.2" customHeight="1" x14ac:dyDescent="0.3">
      <c r="A132" s="1344"/>
      <c r="B132" s="1345"/>
      <c r="C132" s="1348"/>
      <c r="D132" s="25"/>
      <c r="E132" s="734"/>
      <c r="F132" s="229" t="s">
        <v>985</v>
      </c>
      <c r="G132" s="25"/>
      <c r="H132" s="256"/>
      <c r="I132" s="249"/>
      <c r="J132" s="249"/>
      <c r="K132" s="256"/>
      <c r="L132" s="249"/>
      <c r="M132" s="249"/>
      <c r="N132" s="256"/>
      <c r="O132" s="259"/>
      <c r="P132" s="9"/>
    </row>
    <row r="133" spans="1:16" ht="24.6" customHeight="1" x14ac:dyDescent="0.3">
      <c r="A133" s="1342" t="s">
        <v>52</v>
      </c>
      <c r="B133" s="1345" t="s">
        <v>53</v>
      </c>
      <c r="C133" s="1346" t="s">
        <v>57</v>
      </c>
      <c r="D133" s="23"/>
      <c r="F133" s="22">
        <v>45721</v>
      </c>
      <c r="G133" s="23"/>
      <c r="H133" s="254"/>
      <c r="I133" s="268"/>
      <c r="J133" s="268"/>
      <c r="K133" s="254"/>
      <c r="L133" s="268"/>
      <c r="M133" s="268"/>
      <c r="N133" s="254"/>
      <c r="O133" s="268"/>
      <c r="P133" s="7"/>
    </row>
    <row r="134" spans="1:16" ht="24.6" customHeight="1" x14ac:dyDescent="0.3">
      <c r="A134" s="1343"/>
      <c r="B134" s="1345"/>
      <c r="C134" s="1347"/>
      <c r="D134" s="17"/>
      <c r="F134" s="17">
        <v>0.70833333333333337</v>
      </c>
      <c r="G134" s="17"/>
      <c r="H134" s="254"/>
      <c r="I134" s="248"/>
      <c r="J134" s="248"/>
      <c r="K134" s="254"/>
      <c r="L134" s="248"/>
      <c r="M134" s="248"/>
      <c r="N134" s="254"/>
      <c r="O134" s="248"/>
      <c r="P134" s="8"/>
    </row>
    <row r="135" spans="1:16" ht="28.8" customHeight="1" x14ac:dyDescent="0.3">
      <c r="A135" s="1344"/>
      <c r="B135" s="1345"/>
      <c r="C135" s="1348"/>
      <c r="D135" s="25"/>
      <c r="E135" s="734"/>
      <c r="F135" s="229" t="s">
        <v>986</v>
      </c>
      <c r="G135" s="25"/>
      <c r="H135" s="256"/>
      <c r="I135" s="249"/>
      <c r="J135" s="249"/>
      <c r="K135" s="256"/>
      <c r="L135" s="249"/>
      <c r="M135" s="249"/>
      <c r="N135" s="256"/>
      <c r="O135" s="259"/>
      <c r="P135" s="9"/>
    </row>
    <row r="136" spans="1:16" ht="24.6" customHeight="1" x14ac:dyDescent="0.3">
      <c r="A136" s="1342" t="s">
        <v>52</v>
      </c>
      <c r="B136" s="1345" t="s">
        <v>54</v>
      </c>
      <c r="C136" s="1346" t="s">
        <v>57</v>
      </c>
      <c r="D136" s="23"/>
      <c r="F136" s="22">
        <v>45721</v>
      </c>
      <c r="G136" s="23"/>
      <c r="H136" s="254"/>
      <c r="I136" s="268"/>
      <c r="J136" s="268"/>
      <c r="K136" s="254"/>
      <c r="L136" s="268"/>
      <c r="M136" s="268"/>
      <c r="N136" s="254"/>
      <c r="O136" s="268"/>
      <c r="P136" s="7"/>
    </row>
    <row r="137" spans="1:16" ht="24.6" customHeight="1" x14ac:dyDescent="0.3">
      <c r="A137" s="1343"/>
      <c r="B137" s="1345"/>
      <c r="C137" s="1347"/>
      <c r="D137" s="17"/>
      <c r="F137" s="17">
        <v>0.70833333333333337</v>
      </c>
      <c r="G137" s="17"/>
      <c r="H137" s="254"/>
      <c r="I137" s="248"/>
      <c r="J137" s="248"/>
      <c r="K137" s="254"/>
      <c r="L137" s="248"/>
      <c r="M137" s="248"/>
      <c r="N137" s="254"/>
      <c r="O137" s="248"/>
      <c r="P137" s="8"/>
    </row>
    <row r="138" spans="1:16" ht="34.799999999999997" customHeight="1" x14ac:dyDescent="0.3">
      <c r="A138" s="1344"/>
      <c r="B138" s="1345"/>
      <c r="C138" s="1348"/>
      <c r="D138" s="25"/>
      <c r="E138" s="734"/>
      <c r="F138" s="229" t="s">
        <v>987</v>
      </c>
      <c r="G138" s="25"/>
      <c r="H138" s="256"/>
      <c r="I138" s="249"/>
      <c r="J138" s="249"/>
      <c r="K138" s="256"/>
      <c r="L138" s="249"/>
      <c r="M138" s="249"/>
      <c r="N138" s="256"/>
      <c r="O138" s="259"/>
      <c r="P138" s="9"/>
    </row>
    <row r="290" spans="5:5" ht="97.2" x14ac:dyDescent="0.3">
      <c r="E290" s="738" t="s">
        <v>21</v>
      </c>
    </row>
  </sheetData>
  <sheetProtection selectLockedCells="1" selectUnlockedCells="1"/>
  <mergeCells count="141">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E121:E123"/>
    <mergeCell ref="A133:A135"/>
    <mergeCell ref="B133:B135"/>
    <mergeCell ref="C133:C135"/>
    <mergeCell ref="A130:A132"/>
    <mergeCell ref="B130:B132"/>
    <mergeCell ref="C130:C132"/>
    <mergeCell ref="A136:A138"/>
    <mergeCell ref="B136:B138"/>
    <mergeCell ref="C136:C138"/>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09" location="農路改善!A1" display="農路改善及維護工程(113年)" xr:uid="{5D727955-714C-45A2-93F4-1C8B5C129D7C}"/>
    <hyperlink ref="F67" location="治山防災!A1" display="治山防災整體治理工程(113年)" xr:uid="{667A55DF-791F-4C17-9E4C-1B2D830421B1}"/>
    <hyperlink ref="F132" location="天然災害!A1" display="天然災害水土保持設施損失情形(113年)" xr:uid="{83E28AFA-1F7C-4D32-BFA6-6251CAE199E7}"/>
    <hyperlink ref="F135" location="漁業從業人數.!A1" display="漁業從業人數(113年)" xr:uid="{BCC26262-2C2A-4477-8D3A-7AFB0D14856E}"/>
    <hyperlink ref="F138" location="漁戶數及漁戶人口數.!A1" display="漁戶數及漁戶人口數(113年)" xr:uid="{FD1E0AE4-86F1-47AE-9660-D1FC7BDFC899}"/>
    <hyperlink ref="F91" location="公墓設施概況!A1" display="公墓設施使用概況(113年)" xr:uid="{5415CB94-98A0-4E7F-939C-C04A72083FFA}"/>
    <hyperlink ref="F94" location="'骨灰(骸)存放設施概況'!A1" display="骨灰(骸)存放設施使用概況(113年)" xr:uid="{347729FF-2F3C-4C20-9E9A-774946BBFECC}"/>
    <hyperlink ref="F97" location="殯葬管理業務概況!A1" display="殯葬管理業務概況(113年)" xr:uid="{DF0732BD-0BB6-4D9A-80EC-DDB0AD112625}"/>
    <hyperlink ref="F100" location="殯儀館設施概況!A1" display="殯儀館設施概況(113年)" xr:uid="{03FDB697-2ED9-4FF6-8E23-283C3C6192AA}"/>
    <hyperlink ref="H103" location="火化場設施概況!A1" display="火化場設施概況(113年)" xr:uid="{208A5613-3432-4E24-A2D6-6FDAF980757F}"/>
    <hyperlink ref="F106"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1" location="環境保護預算概況!A1" display="環境保護預算概況(114年)" xr:uid="{B3F8110B-A2D8-48F8-B8E2-F20FFAE41151}"/>
    <hyperlink ref="F79" location="'宗教財團法人概況 '!A1" display="宗教財團法人概況(113年)" xr:uid="{DB3D13E4-E538-4F3C-A606-3BF9AA2EF240}"/>
    <hyperlink ref="G82" location="寺廟登記概況!A1" display="寺廟登記概況(113年)" xr:uid="{8E8B94D7-0A1A-46AF-ABB9-863377E620B3}"/>
    <hyperlink ref="F85" location="'教會(堂)概況'!A1" display="教會（堂）概況(113年)" xr:uid="{DA832F38-A086-4A05-A9AD-758F2D6A5F9A}"/>
    <hyperlink ref="G88"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28" location="'20623-05-02-3路邊停車位概況'!A1" display="路邊停車位概況(114年第一季)" xr:uid="{89996577-61DF-49D7-8552-37D7CC705B28}"/>
    <hyperlink ref="G31" location="'20623-05-03-3路外停車位概況-身心障礙'!A1" display="路外停車位概況－身心障礙者專用停車位(114年第一季)" xr:uid="{22584BDC-29EE-4F9B-ADED-2A388B1DA731}"/>
    <hyperlink ref="G37" location="'20623-05-04-3路邊停車位概況-身心障礙'!A1" display="路邊停車位概況－身心障礙者專用停車位(114年第一季)" xr:uid="{B3984681-DBE6-4A64-BA0B-4D76F7B92863}"/>
    <hyperlink ref="G40" location="'20623-05-05-3路外停車位概況-電動汽車'!A1" display="路外停車位概況－電動汽車充電專用停車位(114年第一季)" xr:uid="{CB49F548-C714-4F8E-BCD5-9358767CE75B}"/>
    <hyperlink ref="G43" location="'20623-05-06-3路邊停車位概況-電動汽車'!A1" display="路邊停車位概況－電動汽車充電專用停車位(114年第一季)" xr:uid="{24154E1B-9AA9-430A-9D2A-F9F1A4F5504F}"/>
    <hyperlink ref="G46" location="'20623-05-07-3孕婦及育有六歲以下兒童者'!A1" display="孕婦及育有六歲以下兒童者停車位概況(114年第一季)" xr:uid="{67C3DBCC-58B0-414C-B1F7-1065C7A4C9E6}"/>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6" location="農耕土地面積.!A1" display="農耕土地面積(113年)" xr:uid="{835690E3-345E-4BAC-B9B0-C5B1BDBB53FA}"/>
    <hyperlink ref="G129" location="有效農機使用證之農機數量.!A1" display="有效農機使用證之農機數量(113年)" xr:uid="{C9CEE1E6-61EA-4805-BD36-074A512D4A29}"/>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9" customWidth="1"/>
    <col min="4" max="4" width="17.44140625" style="329" customWidth="1"/>
    <col min="5" max="5" width="17.33203125" style="329" customWidth="1"/>
    <col min="6" max="6" width="18" style="375" customWidth="1"/>
    <col min="7" max="7" width="22.109375" style="375" customWidth="1"/>
    <col min="8" max="8" width="18" style="375" customWidth="1"/>
    <col min="9" max="9" width="22.109375" style="375" customWidth="1"/>
    <col min="10" max="10" width="17.88671875" style="375" customWidth="1"/>
    <col min="11" max="11" width="26.109375" style="375" customWidth="1"/>
    <col min="12" max="256" width="9" style="329"/>
    <col min="257" max="259" width="3" style="329" customWidth="1"/>
    <col min="260" max="260" width="17.44140625" style="329" customWidth="1"/>
    <col min="261" max="261" width="17.33203125" style="329" customWidth="1"/>
    <col min="262" max="262" width="18" style="329" customWidth="1"/>
    <col min="263" max="263" width="22.109375" style="329" customWidth="1"/>
    <col min="264" max="264" width="18" style="329" customWidth="1"/>
    <col min="265" max="265" width="22.109375" style="329" customWidth="1"/>
    <col min="266" max="266" width="17.88671875" style="329" customWidth="1"/>
    <col min="267" max="267" width="26.109375" style="329" customWidth="1"/>
    <col min="268" max="512" width="9" style="329"/>
    <col min="513" max="515" width="3" style="329" customWidth="1"/>
    <col min="516" max="516" width="17.44140625" style="329" customWidth="1"/>
    <col min="517" max="517" width="17.33203125" style="329" customWidth="1"/>
    <col min="518" max="518" width="18" style="329" customWidth="1"/>
    <col min="519" max="519" width="22.109375" style="329" customWidth="1"/>
    <col min="520" max="520" width="18" style="329" customWidth="1"/>
    <col min="521" max="521" width="22.109375" style="329" customWidth="1"/>
    <col min="522" max="522" width="17.88671875" style="329" customWidth="1"/>
    <col min="523" max="523" width="26.109375" style="329" customWidth="1"/>
    <col min="524" max="768" width="9" style="329"/>
    <col min="769" max="771" width="3" style="329" customWidth="1"/>
    <col min="772" max="772" width="17.44140625" style="329" customWidth="1"/>
    <col min="773" max="773" width="17.33203125" style="329" customWidth="1"/>
    <col min="774" max="774" width="18" style="329" customWidth="1"/>
    <col min="775" max="775" width="22.109375" style="329" customWidth="1"/>
    <col min="776" max="776" width="18" style="329" customWidth="1"/>
    <col min="777" max="777" width="22.109375" style="329" customWidth="1"/>
    <col min="778" max="778" width="17.88671875" style="329" customWidth="1"/>
    <col min="779" max="779" width="26.109375" style="329" customWidth="1"/>
    <col min="780" max="1024" width="9" style="329"/>
    <col min="1025" max="1027" width="3" style="329" customWidth="1"/>
    <col min="1028" max="1028" width="17.44140625" style="329" customWidth="1"/>
    <col min="1029" max="1029" width="17.33203125" style="329" customWidth="1"/>
    <col min="1030" max="1030" width="18" style="329" customWidth="1"/>
    <col min="1031" max="1031" width="22.109375" style="329" customWidth="1"/>
    <col min="1032" max="1032" width="18" style="329" customWidth="1"/>
    <col min="1033" max="1033" width="22.109375" style="329" customWidth="1"/>
    <col min="1034" max="1034" width="17.88671875" style="329" customWidth="1"/>
    <col min="1035" max="1035" width="26.109375" style="329" customWidth="1"/>
    <col min="1036" max="1280" width="9" style="329"/>
    <col min="1281" max="1283" width="3" style="329" customWidth="1"/>
    <col min="1284" max="1284" width="17.44140625" style="329" customWidth="1"/>
    <col min="1285" max="1285" width="17.33203125" style="329" customWidth="1"/>
    <col min="1286" max="1286" width="18" style="329" customWidth="1"/>
    <col min="1287" max="1287" width="22.109375" style="329" customWidth="1"/>
    <col min="1288" max="1288" width="18" style="329" customWidth="1"/>
    <col min="1289" max="1289" width="22.109375" style="329" customWidth="1"/>
    <col min="1290" max="1290" width="17.88671875" style="329" customWidth="1"/>
    <col min="1291" max="1291" width="26.109375" style="329" customWidth="1"/>
    <col min="1292" max="1536" width="9" style="329"/>
    <col min="1537" max="1539" width="3" style="329" customWidth="1"/>
    <col min="1540" max="1540" width="17.44140625" style="329" customWidth="1"/>
    <col min="1541" max="1541" width="17.33203125" style="329" customWidth="1"/>
    <col min="1542" max="1542" width="18" style="329" customWidth="1"/>
    <col min="1543" max="1543" width="22.109375" style="329" customWidth="1"/>
    <col min="1544" max="1544" width="18" style="329" customWidth="1"/>
    <col min="1545" max="1545" width="22.109375" style="329" customWidth="1"/>
    <col min="1546" max="1546" width="17.88671875" style="329" customWidth="1"/>
    <col min="1547" max="1547" width="26.109375" style="329" customWidth="1"/>
    <col min="1548" max="1792" width="9" style="329"/>
    <col min="1793" max="1795" width="3" style="329" customWidth="1"/>
    <col min="1796" max="1796" width="17.44140625" style="329" customWidth="1"/>
    <col min="1797" max="1797" width="17.33203125" style="329" customWidth="1"/>
    <col min="1798" max="1798" width="18" style="329" customWidth="1"/>
    <col min="1799" max="1799" width="22.109375" style="329" customWidth="1"/>
    <col min="1800" max="1800" width="18" style="329" customWidth="1"/>
    <col min="1801" max="1801" width="22.109375" style="329" customWidth="1"/>
    <col min="1802" max="1802" width="17.88671875" style="329" customWidth="1"/>
    <col min="1803" max="1803" width="26.109375" style="329" customWidth="1"/>
    <col min="1804" max="2048" width="9" style="329"/>
    <col min="2049" max="2051" width="3" style="329" customWidth="1"/>
    <col min="2052" max="2052" width="17.44140625" style="329" customWidth="1"/>
    <col min="2053" max="2053" width="17.33203125" style="329" customWidth="1"/>
    <col min="2054" max="2054" width="18" style="329" customWidth="1"/>
    <col min="2055" max="2055" width="22.109375" style="329" customWidth="1"/>
    <col min="2056" max="2056" width="18" style="329" customWidth="1"/>
    <col min="2057" max="2057" width="22.109375" style="329" customWidth="1"/>
    <col min="2058" max="2058" width="17.88671875" style="329" customWidth="1"/>
    <col min="2059" max="2059" width="26.109375" style="329" customWidth="1"/>
    <col min="2060" max="2304" width="9" style="329"/>
    <col min="2305" max="2307" width="3" style="329" customWidth="1"/>
    <col min="2308" max="2308" width="17.44140625" style="329" customWidth="1"/>
    <col min="2309" max="2309" width="17.33203125" style="329" customWidth="1"/>
    <col min="2310" max="2310" width="18" style="329" customWidth="1"/>
    <col min="2311" max="2311" width="22.109375" style="329" customWidth="1"/>
    <col min="2312" max="2312" width="18" style="329" customWidth="1"/>
    <col min="2313" max="2313" width="22.109375" style="329" customWidth="1"/>
    <col min="2314" max="2314" width="17.88671875" style="329" customWidth="1"/>
    <col min="2315" max="2315" width="26.109375" style="329" customWidth="1"/>
    <col min="2316" max="2560" width="9" style="329"/>
    <col min="2561" max="2563" width="3" style="329" customWidth="1"/>
    <col min="2564" max="2564" width="17.44140625" style="329" customWidth="1"/>
    <col min="2565" max="2565" width="17.33203125" style="329" customWidth="1"/>
    <col min="2566" max="2566" width="18" style="329" customWidth="1"/>
    <col min="2567" max="2567" width="22.109375" style="329" customWidth="1"/>
    <col min="2568" max="2568" width="18" style="329" customWidth="1"/>
    <col min="2569" max="2569" width="22.109375" style="329" customWidth="1"/>
    <col min="2570" max="2570" width="17.88671875" style="329" customWidth="1"/>
    <col min="2571" max="2571" width="26.109375" style="329" customWidth="1"/>
    <col min="2572" max="2816" width="9" style="329"/>
    <col min="2817" max="2819" width="3" style="329" customWidth="1"/>
    <col min="2820" max="2820" width="17.44140625" style="329" customWidth="1"/>
    <col min="2821" max="2821" width="17.33203125" style="329" customWidth="1"/>
    <col min="2822" max="2822" width="18" style="329" customWidth="1"/>
    <col min="2823" max="2823" width="22.109375" style="329" customWidth="1"/>
    <col min="2824" max="2824" width="18" style="329" customWidth="1"/>
    <col min="2825" max="2825" width="22.109375" style="329" customWidth="1"/>
    <col min="2826" max="2826" width="17.88671875" style="329" customWidth="1"/>
    <col min="2827" max="2827" width="26.109375" style="329" customWidth="1"/>
    <col min="2828" max="3072" width="9" style="329"/>
    <col min="3073" max="3075" width="3" style="329" customWidth="1"/>
    <col min="3076" max="3076" width="17.44140625" style="329" customWidth="1"/>
    <col min="3077" max="3077" width="17.33203125" style="329" customWidth="1"/>
    <col min="3078" max="3078" width="18" style="329" customWidth="1"/>
    <col min="3079" max="3079" width="22.109375" style="329" customWidth="1"/>
    <col min="3080" max="3080" width="18" style="329" customWidth="1"/>
    <col min="3081" max="3081" width="22.109375" style="329" customWidth="1"/>
    <col min="3082" max="3082" width="17.88671875" style="329" customWidth="1"/>
    <col min="3083" max="3083" width="26.109375" style="329" customWidth="1"/>
    <col min="3084" max="3328" width="9" style="329"/>
    <col min="3329" max="3331" width="3" style="329" customWidth="1"/>
    <col min="3332" max="3332" width="17.44140625" style="329" customWidth="1"/>
    <col min="3333" max="3333" width="17.33203125" style="329" customWidth="1"/>
    <col min="3334" max="3334" width="18" style="329" customWidth="1"/>
    <col min="3335" max="3335" width="22.109375" style="329" customWidth="1"/>
    <col min="3336" max="3336" width="18" style="329" customWidth="1"/>
    <col min="3337" max="3337" width="22.109375" style="329" customWidth="1"/>
    <col min="3338" max="3338" width="17.88671875" style="329" customWidth="1"/>
    <col min="3339" max="3339" width="26.109375" style="329" customWidth="1"/>
    <col min="3340" max="3584" width="9" style="329"/>
    <col min="3585" max="3587" width="3" style="329" customWidth="1"/>
    <col min="3588" max="3588" width="17.44140625" style="329" customWidth="1"/>
    <col min="3589" max="3589" width="17.33203125" style="329" customWidth="1"/>
    <col min="3590" max="3590" width="18" style="329" customWidth="1"/>
    <col min="3591" max="3591" width="22.109375" style="329" customWidth="1"/>
    <col min="3592" max="3592" width="18" style="329" customWidth="1"/>
    <col min="3593" max="3593" width="22.109375" style="329" customWidth="1"/>
    <col min="3594" max="3594" width="17.88671875" style="329" customWidth="1"/>
    <col min="3595" max="3595" width="26.109375" style="329" customWidth="1"/>
    <col min="3596" max="3840" width="9" style="329"/>
    <col min="3841" max="3843" width="3" style="329" customWidth="1"/>
    <col min="3844" max="3844" width="17.44140625" style="329" customWidth="1"/>
    <col min="3845" max="3845" width="17.33203125" style="329" customWidth="1"/>
    <col min="3846" max="3846" width="18" style="329" customWidth="1"/>
    <col min="3847" max="3847" width="22.109375" style="329" customWidth="1"/>
    <col min="3848" max="3848" width="18" style="329" customWidth="1"/>
    <col min="3849" max="3849" width="22.109375" style="329" customWidth="1"/>
    <col min="3850" max="3850" width="17.88671875" style="329" customWidth="1"/>
    <col min="3851" max="3851" width="26.109375" style="329" customWidth="1"/>
    <col min="3852" max="4096" width="9" style="329"/>
    <col min="4097" max="4099" width="3" style="329" customWidth="1"/>
    <col min="4100" max="4100" width="17.44140625" style="329" customWidth="1"/>
    <col min="4101" max="4101" width="17.33203125" style="329" customWidth="1"/>
    <col min="4102" max="4102" width="18" style="329" customWidth="1"/>
    <col min="4103" max="4103" width="22.109375" style="329" customWidth="1"/>
    <col min="4104" max="4104" width="18" style="329" customWidth="1"/>
    <col min="4105" max="4105" width="22.109375" style="329" customWidth="1"/>
    <col min="4106" max="4106" width="17.88671875" style="329" customWidth="1"/>
    <col min="4107" max="4107" width="26.109375" style="329" customWidth="1"/>
    <col min="4108" max="4352" width="9" style="329"/>
    <col min="4353" max="4355" width="3" style="329" customWidth="1"/>
    <col min="4356" max="4356" width="17.44140625" style="329" customWidth="1"/>
    <col min="4357" max="4357" width="17.33203125" style="329" customWidth="1"/>
    <col min="4358" max="4358" width="18" style="329" customWidth="1"/>
    <col min="4359" max="4359" width="22.109375" style="329" customWidth="1"/>
    <col min="4360" max="4360" width="18" style="329" customWidth="1"/>
    <col min="4361" max="4361" width="22.109375" style="329" customWidth="1"/>
    <col min="4362" max="4362" width="17.88671875" style="329" customWidth="1"/>
    <col min="4363" max="4363" width="26.109375" style="329" customWidth="1"/>
    <col min="4364" max="4608" width="9" style="329"/>
    <col min="4609" max="4611" width="3" style="329" customWidth="1"/>
    <col min="4612" max="4612" width="17.44140625" style="329" customWidth="1"/>
    <col min="4613" max="4613" width="17.33203125" style="329" customWidth="1"/>
    <col min="4614" max="4614" width="18" style="329" customWidth="1"/>
    <col min="4615" max="4615" width="22.109375" style="329" customWidth="1"/>
    <col min="4616" max="4616" width="18" style="329" customWidth="1"/>
    <col min="4617" max="4617" width="22.109375" style="329" customWidth="1"/>
    <col min="4618" max="4618" width="17.88671875" style="329" customWidth="1"/>
    <col min="4619" max="4619" width="26.109375" style="329" customWidth="1"/>
    <col min="4620" max="4864" width="9" style="329"/>
    <col min="4865" max="4867" width="3" style="329" customWidth="1"/>
    <col min="4868" max="4868" width="17.44140625" style="329" customWidth="1"/>
    <col min="4869" max="4869" width="17.33203125" style="329" customWidth="1"/>
    <col min="4870" max="4870" width="18" style="329" customWidth="1"/>
    <col min="4871" max="4871" width="22.109375" style="329" customWidth="1"/>
    <col min="4872" max="4872" width="18" style="329" customWidth="1"/>
    <col min="4873" max="4873" width="22.109375" style="329" customWidth="1"/>
    <col min="4874" max="4874" width="17.88671875" style="329" customWidth="1"/>
    <col min="4875" max="4875" width="26.109375" style="329" customWidth="1"/>
    <col min="4876" max="5120" width="9" style="329"/>
    <col min="5121" max="5123" width="3" style="329" customWidth="1"/>
    <col min="5124" max="5124" width="17.44140625" style="329" customWidth="1"/>
    <col min="5125" max="5125" width="17.33203125" style="329" customWidth="1"/>
    <col min="5126" max="5126" width="18" style="329" customWidth="1"/>
    <col min="5127" max="5127" width="22.109375" style="329" customWidth="1"/>
    <col min="5128" max="5128" width="18" style="329" customWidth="1"/>
    <col min="5129" max="5129" width="22.109375" style="329" customWidth="1"/>
    <col min="5130" max="5130" width="17.88671875" style="329" customWidth="1"/>
    <col min="5131" max="5131" width="26.109375" style="329" customWidth="1"/>
    <col min="5132" max="5376" width="9" style="329"/>
    <col min="5377" max="5379" width="3" style="329" customWidth="1"/>
    <col min="5380" max="5380" width="17.44140625" style="329" customWidth="1"/>
    <col min="5381" max="5381" width="17.33203125" style="329" customWidth="1"/>
    <col min="5382" max="5382" width="18" style="329" customWidth="1"/>
    <col min="5383" max="5383" width="22.109375" style="329" customWidth="1"/>
    <col min="5384" max="5384" width="18" style="329" customWidth="1"/>
    <col min="5385" max="5385" width="22.109375" style="329" customWidth="1"/>
    <col min="5386" max="5386" width="17.88671875" style="329" customWidth="1"/>
    <col min="5387" max="5387" width="26.109375" style="329" customWidth="1"/>
    <col min="5388" max="5632" width="9" style="329"/>
    <col min="5633" max="5635" width="3" style="329" customWidth="1"/>
    <col min="5636" max="5636" width="17.44140625" style="329" customWidth="1"/>
    <col min="5637" max="5637" width="17.33203125" style="329" customWidth="1"/>
    <col min="5638" max="5638" width="18" style="329" customWidth="1"/>
    <col min="5639" max="5639" width="22.109375" style="329" customWidth="1"/>
    <col min="5640" max="5640" width="18" style="329" customWidth="1"/>
    <col min="5641" max="5641" width="22.109375" style="329" customWidth="1"/>
    <col min="5642" max="5642" width="17.88671875" style="329" customWidth="1"/>
    <col min="5643" max="5643" width="26.109375" style="329" customWidth="1"/>
    <col min="5644" max="5888" width="9" style="329"/>
    <col min="5889" max="5891" width="3" style="329" customWidth="1"/>
    <col min="5892" max="5892" width="17.44140625" style="329" customWidth="1"/>
    <col min="5893" max="5893" width="17.33203125" style="329" customWidth="1"/>
    <col min="5894" max="5894" width="18" style="329" customWidth="1"/>
    <col min="5895" max="5895" width="22.109375" style="329" customWidth="1"/>
    <col min="5896" max="5896" width="18" style="329" customWidth="1"/>
    <col min="5897" max="5897" width="22.109375" style="329" customWidth="1"/>
    <col min="5898" max="5898" width="17.88671875" style="329" customWidth="1"/>
    <col min="5899" max="5899" width="26.109375" style="329" customWidth="1"/>
    <col min="5900" max="6144" width="9" style="329"/>
    <col min="6145" max="6147" width="3" style="329" customWidth="1"/>
    <col min="6148" max="6148" width="17.44140625" style="329" customWidth="1"/>
    <col min="6149" max="6149" width="17.33203125" style="329" customWidth="1"/>
    <col min="6150" max="6150" width="18" style="329" customWidth="1"/>
    <col min="6151" max="6151" width="22.109375" style="329" customWidth="1"/>
    <col min="6152" max="6152" width="18" style="329" customWidth="1"/>
    <col min="6153" max="6153" width="22.109375" style="329" customWidth="1"/>
    <col min="6154" max="6154" width="17.88671875" style="329" customWidth="1"/>
    <col min="6155" max="6155" width="26.109375" style="329" customWidth="1"/>
    <col min="6156" max="6400" width="9" style="329"/>
    <col min="6401" max="6403" width="3" style="329" customWidth="1"/>
    <col min="6404" max="6404" width="17.44140625" style="329" customWidth="1"/>
    <col min="6405" max="6405" width="17.33203125" style="329" customWidth="1"/>
    <col min="6406" max="6406" width="18" style="329" customWidth="1"/>
    <col min="6407" max="6407" width="22.109375" style="329" customWidth="1"/>
    <col min="6408" max="6408" width="18" style="329" customWidth="1"/>
    <col min="6409" max="6409" width="22.109375" style="329" customWidth="1"/>
    <col min="6410" max="6410" width="17.88671875" style="329" customWidth="1"/>
    <col min="6411" max="6411" width="26.109375" style="329" customWidth="1"/>
    <col min="6412" max="6656" width="9" style="329"/>
    <col min="6657" max="6659" width="3" style="329" customWidth="1"/>
    <col min="6660" max="6660" width="17.44140625" style="329" customWidth="1"/>
    <col min="6661" max="6661" width="17.33203125" style="329" customWidth="1"/>
    <col min="6662" max="6662" width="18" style="329" customWidth="1"/>
    <col min="6663" max="6663" width="22.109375" style="329" customWidth="1"/>
    <col min="6664" max="6664" width="18" style="329" customWidth="1"/>
    <col min="6665" max="6665" width="22.109375" style="329" customWidth="1"/>
    <col min="6666" max="6666" width="17.88671875" style="329" customWidth="1"/>
    <col min="6667" max="6667" width="26.109375" style="329" customWidth="1"/>
    <col min="6668" max="6912" width="9" style="329"/>
    <col min="6913" max="6915" width="3" style="329" customWidth="1"/>
    <col min="6916" max="6916" width="17.44140625" style="329" customWidth="1"/>
    <col min="6917" max="6917" width="17.33203125" style="329" customWidth="1"/>
    <col min="6918" max="6918" width="18" style="329" customWidth="1"/>
    <col min="6919" max="6919" width="22.109375" style="329" customWidth="1"/>
    <col min="6920" max="6920" width="18" style="329" customWidth="1"/>
    <col min="6921" max="6921" width="22.109375" style="329" customWidth="1"/>
    <col min="6922" max="6922" width="17.88671875" style="329" customWidth="1"/>
    <col min="6923" max="6923" width="26.109375" style="329" customWidth="1"/>
    <col min="6924" max="7168" width="9" style="329"/>
    <col min="7169" max="7171" width="3" style="329" customWidth="1"/>
    <col min="7172" max="7172" width="17.44140625" style="329" customWidth="1"/>
    <col min="7173" max="7173" width="17.33203125" style="329" customWidth="1"/>
    <col min="7174" max="7174" width="18" style="329" customWidth="1"/>
    <col min="7175" max="7175" width="22.109375" style="329" customWidth="1"/>
    <col min="7176" max="7176" width="18" style="329" customWidth="1"/>
    <col min="7177" max="7177" width="22.109375" style="329" customWidth="1"/>
    <col min="7178" max="7178" width="17.88671875" style="329" customWidth="1"/>
    <col min="7179" max="7179" width="26.109375" style="329" customWidth="1"/>
    <col min="7180" max="7424" width="9" style="329"/>
    <col min="7425" max="7427" width="3" style="329" customWidth="1"/>
    <col min="7428" max="7428" width="17.44140625" style="329" customWidth="1"/>
    <col min="7429" max="7429" width="17.33203125" style="329" customWidth="1"/>
    <col min="7430" max="7430" width="18" style="329" customWidth="1"/>
    <col min="7431" max="7431" width="22.109375" style="329" customWidth="1"/>
    <col min="7432" max="7432" width="18" style="329" customWidth="1"/>
    <col min="7433" max="7433" width="22.109375" style="329" customWidth="1"/>
    <col min="7434" max="7434" width="17.88671875" style="329" customWidth="1"/>
    <col min="7435" max="7435" width="26.109375" style="329" customWidth="1"/>
    <col min="7436" max="7680" width="9" style="329"/>
    <col min="7681" max="7683" width="3" style="329" customWidth="1"/>
    <col min="7684" max="7684" width="17.44140625" style="329" customWidth="1"/>
    <col min="7685" max="7685" width="17.33203125" style="329" customWidth="1"/>
    <col min="7686" max="7686" width="18" style="329" customWidth="1"/>
    <col min="7687" max="7687" width="22.109375" style="329" customWidth="1"/>
    <col min="7688" max="7688" width="18" style="329" customWidth="1"/>
    <col min="7689" max="7689" width="22.109375" style="329" customWidth="1"/>
    <col min="7690" max="7690" width="17.88671875" style="329" customWidth="1"/>
    <col min="7691" max="7691" width="26.109375" style="329" customWidth="1"/>
    <col min="7692" max="7936" width="9" style="329"/>
    <col min="7937" max="7939" width="3" style="329" customWidth="1"/>
    <col min="7940" max="7940" width="17.44140625" style="329" customWidth="1"/>
    <col min="7941" max="7941" width="17.33203125" style="329" customWidth="1"/>
    <col min="7942" max="7942" width="18" style="329" customWidth="1"/>
    <col min="7943" max="7943" width="22.109375" style="329" customWidth="1"/>
    <col min="7944" max="7944" width="18" style="329" customWidth="1"/>
    <col min="7945" max="7945" width="22.109375" style="329" customWidth="1"/>
    <col min="7946" max="7946" width="17.88671875" style="329" customWidth="1"/>
    <col min="7947" max="7947" width="26.109375" style="329" customWidth="1"/>
    <col min="7948" max="8192" width="9" style="329"/>
    <col min="8193" max="8195" width="3" style="329" customWidth="1"/>
    <col min="8196" max="8196" width="17.44140625" style="329" customWidth="1"/>
    <col min="8197" max="8197" width="17.33203125" style="329" customWidth="1"/>
    <col min="8198" max="8198" width="18" style="329" customWidth="1"/>
    <col min="8199" max="8199" width="22.109375" style="329" customWidth="1"/>
    <col min="8200" max="8200" width="18" style="329" customWidth="1"/>
    <col min="8201" max="8201" width="22.109375" style="329" customWidth="1"/>
    <col min="8202" max="8202" width="17.88671875" style="329" customWidth="1"/>
    <col min="8203" max="8203" width="26.109375" style="329" customWidth="1"/>
    <col min="8204" max="8448" width="9" style="329"/>
    <col min="8449" max="8451" width="3" style="329" customWidth="1"/>
    <col min="8452" max="8452" width="17.44140625" style="329" customWidth="1"/>
    <col min="8453" max="8453" width="17.33203125" style="329" customWidth="1"/>
    <col min="8454" max="8454" width="18" style="329" customWidth="1"/>
    <col min="8455" max="8455" width="22.109375" style="329" customWidth="1"/>
    <col min="8456" max="8456" width="18" style="329" customWidth="1"/>
    <col min="8457" max="8457" width="22.109375" style="329" customWidth="1"/>
    <col min="8458" max="8458" width="17.88671875" style="329" customWidth="1"/>
    <col min="8459" max="8459" width="26.109375" style="329" customWidth="1"/>
    <col min="8460" max="8704" width="9" style="329"/>
    <col min="8705" max="8707" width="3" style="329" customWidth="1"/>
    <col min="8708" max="8708" width="17.44140625" style="329" customWidth="1"/>
    <col min="8709" max="8709" width="17.33203125" style="329" customWidth="1"/>
    <col min="8710" max="8710" width="18" style="329" customWidth="1"/>
    <col min="8711" max="8711" width="22.109375" style="329" customWidth="1"/>
    <col min="8712" max="8712" width="18" style="329" customWidth="1"/>
    <col min="8713" max="8713" width="22.109375" style="329" customWidth="1"/>
    <col min="8714" max="8714" width="17.88671875" style="329" customWidth="1"/>
    <col min="8715" max="8715" width="26.109375" style="329" customWidth="1"/>
    <col min="8716" max="8960" width="9" style="329"/>
    <col min="8961" max="8963" width="3" style="329" customWidth="1"/>
    <col min="8964" max="8964" width="17.44140625" style="329" customWidth="1"/>
    <col min="8965" max="8965" width="17.33203125" style="329" customWidth="1"/>
    <col min="8966" max="8966" width="18" style="329" customWidth="1"/>
    <col min="8967" max="8967" width="22.109375" style="329" customWidth="1"/>
    <col min="8968" max="8968" width="18" style="329" customWidth="1"/>
    <col min="8969" max="8969" width="22.109375" style="329" customWidth="1"/>
    <col min="8970" max="8970" width="17.88671875" style="329" customWidth="1"/>
    <col min="8971" max="8971" width="26.109375" style="329" customWidth="1"/>
    <col min="8972" max="9216" width="9" style="329"/>
    <col min="9217" max="9219" width="3" style="329" customWidth="1"/>
    <col min="9220" max="9220" width="17.44140625" style="329" customWidth="1"/>
    <col min="9221" max="9221" width="17.33203125" style="329" customWidth="1"/>
    <col min="9222" max="9222" width="18" style="329" customWidth="1"/>
    <col min="9223" max="9223" width="22.109375" style="329" customWidth="1"/>
    <col min="9224" max="9224" width="18" style="329" customWidth="1"/>
    <col min="9225" max="9225" width="22.109375" style="329" customWidth="1"/>
    <col min="9226" max="9226" width="17.88671875" style="329" customWidth="1"/>
    <col min="9227" max="9227" width="26.109375" style="329" customWidth="1"/>
    <col min="9228" max="9472" width="9" style="329"/>
    <col min="9473" max="9475" width="3" style="329" customWidth="1"/>
    <col min="9476" max="9476" width="17.44140625" style="329" customWidth="1"/>
    <col min="9477" max="9477" width="17.33203125" style="329" customWidth="1"/>
    <col min="9478" max="9478" width="18" style="329" customWidth="1"/>
    <col min="9479" max="9479" width="22.109375" style="329" customWidth="1"/>
    <col min="9480" max="9480" width="18" style="329" customWidth="1"/>
    <col min="9481" max="9481" width="22.109375" style="329" customWidth="1"/>
    <col min="9482" max="9482" width="17.88671875" style="329" customWidth="1"/>
    <col min="9483" max="9483" width="26.109375" style="329" customWidth="1"/>
    <col min="9484" max="9728" width="9" style="329"/>
    <col min="9729" max="9731" width="3" style="329" customWidth="1"/>
    <col min="9732" max="9732" width="17.44140625" style="329" customWidth="1"/>
    <col min="9733" max="9733" width="17.33203125" style="329" customWidth="1"/>
    <col min="9734" max="9734" width="18" style="329" customWidth="1"/>
    <col min="9735" max="9735" width="22.109375" style="329" customWidth="1"/>
    <col min="9736" max="9736" width="18" style="329" customWidth="1"/>
    <col min="9737" max="9737" width="22.109375" style="329" customWidth="1"/>
    <col min="9738" max="9738" width="17.88671875" style="329" customWidth="1"/>
    <col min="9739" max="9739" width="26.109375" style="329" customWidth="1"/>
    <col min="9740" max="9984" width="9" style="329"/>
    <col min="9985" max="9987" width="3" style="329" customWidth="1"/>
    <col min="9988" max="9988" width="17.44140625" style="329" customWidth="1"/>
    <col min="9989" max="9989" width="17.33203125" style="329" customWidth="1"/>
    <col min="9990" max="9990" width="18" style="329" customWidth="1"/>
    <col min="9991" max="9991" width="22.109375" style="329" customWidth="1"/>
    <col min="9992" max="9992" width="18" style="329" customWidth="1"/>
    <col min="9993" max="9993" width="22.109375" style="329" customWidth="1"/>
    <col min="9994" max="9994" width="17.88671875" style="329" customWidth="1"/>
    <col min="9995" max="9995" width="26.109375" style="329" customWidth="1"/>
    <col min="9996" max="10240" width="9" style="329"/>
    <col min="10241" max="10243" width="3" style="329" customWidth="1"/>
    <col min="10244" max="10244" width="17.44140625" style="329" customWidth="1"/>
    <col min="10245" max="10245" width="17.33203125" style="329" customWidth="1"/>
    <col min="10246" max="10246" width="18" style="329" customWidth="1"/>
    <col min="10247" max="10247" width="22.109375" style="329" customWidth="1"/>
    <col min="10248" max="10248" width="18" style="329" customWidth="1"/>
    <col min="10249" max="10249" width="22.109375" style="329" customWidth="1"/>
    <col min="10250" max="10250" width="17.88671875" style="329" customWidth="1"/>
    <col min="10251" max="10251" width="26.109375" style="329" customWidth="1"/>
    <col min="10252" max="10496" width="9" style="329"/>
    <col min="10497" max="10499" width="3" style="329" customWidth="1"/>
    <col min="10500" max="10500" width="17.44140625" style="329" customWidth="1"/>
    <col min="10501" max="10501" width="17.33203125" style="329" customWidth="1"/>
    <col min="10502" max="10502" width="18" style="329" customWidth="1"/>
    <col min="10503" max="10503" width="22.109375" style="329" customWidth="1"/>
    <col min="10504" max="10504" width="18" style="329" customWidth="1"/>
    <col min="10505" max="10505" width="22.109375" style="329" customWidth="1"/>
    <col min="10506" max="10506" width="17.88671875" style="329" customWidth="1"/>
    <col min="10507" max="10507" width="26.109375" style="329" customWidth="1"/>
    <col min="10508" max="10752" width="9" style="329"/>
    <col min="10753" max="10755" width="3" style="329" customWidth="1"/>
    <col min="10756" max="10756" width="17.44140625" style="329" customWidth="1"/>
    <col min="10757" max="10757" width="17.33203125" style="329" customWidth="1"/>
    <col min="10758" max="10758" width="18" style="329" customWidth="1"/>
    <col min="10759" max="10759" width="22.109375" style="329" customWidth="1"/>
    <col min="10760" max="10760" width="18" style="329" customWidth="1"/>
    <col min="10761" max="10761" width="22.109375" style="329" customWidth="1"/>
    <col min="10762" max="10762" width="17.88671875" style="329" customWidth="1"/>
    <col min="10763" max="10763" width="26.109375" style="329" customWidth="1"/>
    <col min="10764" max="11008" width="9" style="329"/>
    <col min="11009" max="11011" width="3" style="329" customWidth="1"/>
    <col min="11012" max="11012" width="17.44140625" style="329" customWidth="1"/>
    <col min="11013" max="11013" width="17.33203125" style="329" customWidth="1"/>
    <col min="11014" max="11014" width="18" style="329" customWidth="1"/>
    <col min="11015" max="11015" width="22.109375" style="329" customWidth="1"/>
    <col min="11016" max="11016" width="18" style="329" customWidth="1"/>
    <col min="11017" max="11017" width="22.109375" style="329" customWidth="1"/>
    <col min="11018" max="11018" width="17.88671875" style="329" customWidth="1"/>
    <col min="11019" max="11019" width="26.109375" style="329" customWidth="1"/>
    <col min="11020" max="11264" width="9" style="329"/>
    <col min="11265" max="11267" width="3" style="329" customWidth="1"/>
    <col min="11268" max="11268" width="17.44140625" style="329" customWidth="1"/>
    <col min="11269" max="11269" width="17.33203125" style="329" customWidth="1"/>
    <col min="11270" max="11270" width="18" style="329" customWidth="1"/>
    <col min="11271" max="11271" width="22.109375" style="329" customWidth="1"/>
    <col min="11272" max="11272" width="18" style="329" customWidth="1"/>
    <col min="11273" max="11273" width="22.109375" style="329" customWidth="1"/>
    <col min="11274" max="11274" width="17.88671875" style="329" customWidth="1"/>
    <col min="11275" max="11275" width="26.109375" style="329" customWidth="1"/>
    <col min="11276" max="11520" width="9" style="329"/>
    <col min="11521" max="11523" width="3" style="329" customWidth="1"/>
    <col min="11524" max="11524" width="17.44140625" style="329" customWidth="1"/>
    <col min="11525" max="11525" width="17.33203125" style="329" customWidth="1"/>
    <col min="11526" max="11526" width="18" style="329" customWidth="1"/>
    <col min="11527" max="11527" width="22.109375" style="329" customWidth="1"/>
    <col min="11528" max="11528" width="18" style="329" customWidth="1"/>
    <col min="11529" max="11529" width="22.109375" style="329" customWidth="1"/>
    <col min="11530" max="11530" width="17.88671875" style="329" customWidth="1"/>
    <col min="11531" max="11531" width="26.109375" style="329" customWidth="1"/>
    <col min="11532" max="11776" width="9" style="329"/>
    <col min="11777" max="11779" width="3" style="329" customWidth="1"/>
    <col min="11780" max="11780" width="17.44140625" style="329" customWidth="1"/>
    <col min="11781" max="11781" width="17.33203125" style="329" customWidth="1"/>
    <col min="11782" max="11782" width="18" style="329" customWidth="1"/>
    <col min="11783" max="11783" width="22.109375" style="329" customWidth="1"/>
    <col min="11784" max="11784" width="18" style="329" customWidth="1"/>
    <col min="11785" max="11785" width="22.109375" style="329" customWidth="1"/>
    <col min="11786" max="11786" width="17.88671875" style="329" customWidth="1"/>
    <col min="11787" max="11787" width="26.109375" style="329" customWidth="1"/>
    <col min="11788" max="12032" width="9" style="329"/>
    <col min="12033" max="12035" width="3" style="329" customWidth="1"/>
    <col min="12036" max="12036" width="17.44140625" style="329" customWidth="1"/>
    <col min="12037" max="12037" width="17.33203125" style="329" customWidth="1"/>
    <col min="12038" max="12038" width="18" style="329" customWidth="1"/>
    <col min="12039" max="12039" width="22.109375" style="329" customWidth="1"/>
    <col min="12040" max="12040" width="18" style="329" customWidth="1"/>
    <col min="12041" max="12041" width="22.109375" style="329" customWidth="1"/>
    <col min="12042" max="12042" width="17.88671875" style="329" customWidth="1"/>
    <col min="12043" max="12043" width="26.109375" style="329" customWidth="1"/>
    <col min="12044" max="12288" width="9" style="329"/>
    <col min="12289" max="12291" width="3" style="329" customWidth="1"/>
    <col min="12292" max="12292" width="17.44140625" style="329" customWidth="1"/>
    <col min="12293" max="12293" width="17.33203125" style="329" customWidth="1"/>
    <col min="12294" max="12294" width="18" style="329" customWidth="1"/>
    <col min="12295" max="12295" width="22.109375" style="329" customWidth="1"/>
    <col min="12296" max="12296" width="18" style="329" customWidth="1"/>
    <col min="12297" max="12297" width="22.109375" style="329" customWidth="1"/>
    <col min="12298" max="12298" width="17.88671875" style="329" customWidth="1"/>
    <col min="12299" max="12299" width="26.109375" style="329" customWidth="1"/>
    <col min="12300" max="12544" width="9" style="329"/>
    <col min="12545" max="12547" width="3" style="329" customWidth="1"/>
    <col min="12548" max="12548" width="17.44140625" style="329" customWidth="1"/>
    <col min="12549" max="12549" width="17.33203125" style="329" customWidth="1"/>
    <col min="12550" max="12550" width="18" style="329" customWidth="1"/>
    <col min="12551" max="12551" width="22.109375" style="329" customWidth="1"/>
    <col min="12552" max="12552" width="18" style="329" customWidth="1"/>
    <col min="12553" max="12553" width="22.109375" style="329" customWidth="1"/>
    <col min="12554" max="12554" width="17.88671875" style="329" customWidth="1"/>
    <col min="12555" max="12555" width="26.109375" style="329" customWidth="1"/>
    <col min="12556" max="12800" width="9" style="329"/>
    <col min="12801" max="12803" width="3" style="329" customWidth="1"/>
    <col min="12804" max="12804" width="17.44140625" style="329" customWidth="1"/>
    <col min="12805" max="12805" width="17.33203125" style="329" customWidth="1"/>
    <col min="12806" max="12806" width="18" style="329" customWidth="1"/>
    <col min="12807" max="12807" width="22.109375" style="329" customWidth="1"/>
    <col min="12808" max="12808" width="18" style="329" customWidth="1"/>
    <col min="12809" max="12809" width="22.109375" style="329" customWidth="1"/>
    <col min="12810" max="12810" width="17.88671875" style="329" customWidth="1"/>
    <col min="12811" max="12811" width="26.109375" style="329" customWidth="1"/>
    <col min="12812" max="13056" width="9" style="329"/>
    <col min="13057" max="13059" width="3" style="329" customWidth="1"/>
    <col min="13060" max="13060" width="17.44140625" style="329" customWidth="1"/>
    <col min="13061" max="13061" width="17.33203125" style="329" customWidth="1"/>
    <col min="13062" max="13062" width="18" style="329" customWidth="1"/>
    <col min="13063" max="13063" width="22.109375" style="329" customWidth="1"/>
    <col min="13064" max="13064" width="18" style="329" customWidth="1"/>
    <col min="13065" max="13065" width="22.109375" style="329" customWidth="1"/>
    <col min="13066" max="13066" width="17.88671875" style="329" customWidth="1"/>
    <col min="13067" max="13067" width="26.109375" style="329" customWidth="1"/>
    <col min="13068" max="13312" width="9" style="329"/>
    <col min="13313" max="13315" width="3" style="329" customWidth="1"/>
    <col min="13316" max="13316" width="17.44140625" style="329" customWidth="1"/>
    <col min="13317" max="13317" width="17.33203125" style="329" customWidth="1"/>
    <col min="13318" max="13318" width="18" style="329" customWidth="1"/>
    <col min="13319" max="13319" width="22.109375" style="329" customWidth="1"/>
    <col min="13320" max="13320" width="18" style="329" customWidth="1"/>
    <col min="13321" max="13321" width="22.109375" style="329" customWidth="1"/>
    <col min="13322" max="13322" width="17.88671875" style="329" customWidth="1"/>
    <col min="13323" max="13323" width="26.109375" style="329" customWidth="1"/>
    <col min="13324" max="13568" width="9" style="329"/>
    <col min="13569" max="13571" width="3" style="329" customWidth="1"/>
    <col min="13572" max="13572" width="17.44140625" style="329" customWidth="1"/>
    <col min="13573" max="13573" width="17.33203125" style="329" customWidth="1"/>
    <col min="13574" max="13574" width="18" style="329" customWidth="1"/>
    <col min="13575" max="13575" width="22.109375" style="329" customWidth="1"/>
    <col min="13576" max="13576" width="18" style="329" customWidth="1"/>
    <col min="13577" max="13577" width="22.109375" style="329" customWidth="1"/>
    <col min="13578" max="13578" width="17.88671875" style="329" customWidth="1"/>
    <col min="13579" max="13579" width="26.109375" style="329" customWidth="1"/>
    <col min="13580" max="13824" width="9" style="329"/>
    <col min="13825" max="13827" width="3" style="329" customWidth="1"/>
    <col min="13828" max="13828" width="17.44140625" style="329" customWidth="1"/>
    <col min="13829" max="13829" width="17.33203125" style="329" customWidth="1"/>
    <col min="13830" max="13830" width="18" style="329" customWidth="1"/>
    <col min="13831" max="13831" width="22.109375" style="329" customWidth="1"/>
    <col min="13832" max="13832" width="18" style="329" customWidth="1"/>
    <col min="13833" max="13833" width="22.109375" style="329" customWidth="1"/>
    <col min="13834" max="13834" width="17.88671875" style="329" customWidth="1"/>
    <col min="13835" max="13835" width="26.109375" style="329" customWidth="1"/>
    <col min="13836" max="14080" width="9" style="329"/>
    <col min="14081" max="14083" width="3" style="329" customWidth="1"/>
    <col min="14084" max="14084" width="17.44140625" style="329" customWidth="1"/>
    <col min="14085" max="14085" width="17.33203125" style="329" customWidth="1"/>
    <col min="14086" max="14086" width="18" style="329" customWidth="1"/>
    <col min="14087" max="14087" width="22.109375" style="329" customWidth="1"/>
    <col min="14088" max="14088" width="18" style="329" customWidth="1"/>
    <col min="14089" max="14089" width="22.109375" style="329" customWidth="1"/>
    <col min="14090" max="14090" width="17.88671875" style="329" customWidth="1"/>
    <col min="14091" max="14091" width="26.109375" style="329" customWidth="1"/>
    <col min="14092" max="14336" width="9" style="329"/>
    <col min="14337" max="14339" width="3" style="329" customWidth="1"/>
    <col min="14340" max="14340" width="17.44140625" style="329" customWidth="1"/>
    <col min="14341" max="14341" width="17.33203125" style="329" customWidth="1"/>
    <col min="14342" max="14342" width="18" style="329" customWidth="1"/>
    <col min="14343" max="14343" width="22.109375" style="329" customWidth="1"/>
    <col min="14344" max="14344" width="18" style="329" customWidth="1"/>
    <col min="14345" max="14345" width="22.109375" style="329" customWidth="1"/>
    <col min="14346" max="14346" width="17.88671875" style="329" customWidth="1"/>
    <col min="14347" max="14347" width="26.109375" style="329" customWidth="1"/>
    <col min="14348" max="14592" width="9" style="329"/>
    <col min="14593" max="14595" width="3" style="329" customWidth="1"/>
    <col min="14596" max="14596" width="17.44140625" style="329" customWidth="1"/>
    <col min="14597" max="14597" width="17.33203125" style="329" customWidth="1"/>
    <col min="14598" max="14598" width="18" style="329" customWidth="1"/>
    <col min="14599" max="14599" width="22.109375" style="329" customWidth="1"/>
    <col min="14600" max="14600" width="18" style="329" customWidth="1"/>
    <col min="14601" max="14601" width="22.109375" style="329" customWidth="1"/>
    <col min="14602" max="14602" width="17.88671875" style="329" customWidth="1"/>
    <col min="14603" max="14603" width="26.109375" style="329" customWidth="1"/>
    <col min="14604" max="14848" width="9" style="329"/>
    <col min="14849" max="14851" width="3" style="329" customWidth="1"/>
    <col min="14852" max="14852" width="17.44140625" style="329" customWidth="1"/>
    <col min="14853" max="14853" width="17.33203125" style="329" customWidth="1"/>
    <col min="14854" max="14854" width="18" style="329" customWidth="1"/>
    <col min="14855" max="14855" width="22.109375" style="329" customWidth="1"/>
    <col min="14856" max="14856" width="18" style="329" customWidth="1"/>
    <col min="14857" max="14857" width="22.109375" style="329" customWidth="1"/>
    <col min="14858" max="14858" width="17.88671875" style="329" customWidth="1"/>
    <col min="14859" max="14859" width="26.109375" style="329" customWidth="1"/>
    <col min="14860" max="15104" width="9" style="329"/>
    <col min="15105" max="15107" width="3" style="329" customWidth="1"/>
    <col min="15108" max="15108" width="17.44140625" style="329" customWidth="1"/>
    <col min="15109" max="15109" width="17.33203125" style="329" customWidth="1"/>
    <col min="15110" max="15110" width="18" style="329" customWidth="1"/>
    <col min="15111" max="15111" width="22.109375" style="329" customWidth="1"/>
    <col min="15112" max="15112" width="18" style="329" customWidth="1"/>
    <col min="15113" max="15113" width="22.109375" style="329" customWidth="1"/>
    <col min="15114" max="15114" width="17.88671875" style="329" customWidth="1"/>
    <col min="15115" max="15115" width="26.109375" style="329" customWidth="1"/>
    <col min="15116" max="15360" width="9" style="329"/>
    <col min="15361" max="15363" width="3" style="329" customWidth="1"/>
    <col min="15364" max="15364" width="17.44140625" style="329" customWidth="1"/>
    <col min="15365" max="15365" width="17.33203125" style="329" customWidth="1"/>
    <col min="15366" max="15366" width="18" style="329" customWidth="1"/>
    <col min="15367" max="15367" width="22.109375" style="329" customWidth="1"/>
    <col min="15368" max="15368" width="18" style="329" customWidth="1"/>
    <col min="15369" max="15369" width="22.109375" style="329" customWidth="1"/>
    <col min="15370" max="15370" width="17.88671875" style="329" customWidth="1"/>
    <col min="15371" max="15371" width="26.109375" style="329" customWidth="1"/>
    <col min="15372" max="15616" width="9" style="329"/>
    <col min="15617" max="15619" width="3" style="329" customWidth="1"/>
    <col min="15620" max="15620" width="17.44140625" style="329" customWidth="1"/>
    <col min="15621" max="15621" width="17.33203125" style="329" customWidth="1"/>
    <col min="15622" max="15622" width="18" style="329" customWidth="1"/>
    <col min="15623" max="15623" width="22.109375" style="329" customWidth="1"/>
    <col min="15624" max="15624" width="18" style="329" customWidth="1"/>
    <col min="15625" max="15625" width="22.109375" style="329" customWidth="1"/>
    <col min="15626" max="15626" width="17.88671875" style="329" customWidth="1"/>
    <col min="15627" max="15627" width="26.109375" style="329" customWidth="1"/>
    <col min="15628" max="15872" width="9" style="329"/>
    <col min="15873" max="15875" width="3" style="329" customWidth="1"/>
    <col min="15876" max="15876" width="17.44140625" style="329" customWidth="1"/>
    <col min="15877" max="15877" width="17.33203125" style="329" customWidth="1"/>
    <col min="15878" max="15878" width="18" style="329" customWidth="1"/>
    <col min="15879" max="15879" width="22.109375" style="329" customWidth="1"/>
    <col min="15880" max="15880" width="18" style="329" customWidth="1"/>
    <col min="15881" max="15881" width="22.109375" style="329" customWidth="1"/>
    <col min="15882" max="15882" width="17.88671875" style="329" customWidth="1"/>
    <col min="15883" max="15883" width="26.109375" style="329" customWidth="1"/>
    <col min="15884" max="16128" width="9" style="329"/>
    <col min="16129" max="16131" width="3" style="329" customWidth="1"/>
    <col min="16132" max="16132" width="17.44140625" style="329" customWidth="1"/>
    <col min="16133" max="16133" width="17.33203125" style="329" customWidth="1"/>
    <col min="16134" max="16134" width="18" style="329" customWidth="1"/>
    <col min="16135" max="16135" width="22.109375" style="329" customWidth="1"/>
    <col min="16136" max="16136" width="18" style="329" customWidth="1"/>
    <col min="16137" max="16137" width="22.109375" style="329" customWidth="1"/>
    <col min="16138" max="16138" width="17.88671875" style="329" customWidth="1"/>
    <col min="16139" max="16139" width="26.109375" style="329" customWidth="1"/>
    <col min="16140" max="16384" width="9" style="329"/>
  </cols>
  <sheetData>
    <row r="1" spans="1:12" ht="21" customHeight="1" x14ac:dyDescent="0.4">
      <c r="A1" s="1389" t="s">
        <v>322</v>
      </c>
      <c r="B1" s="1389"/>
      <c r="C1" s="1389"/>
      <c r="D1" s="1389"/>
      <c r="E1" s="324"/>
      <c r="F1" s="325"/>
      <c r="G1" s="325"/>
      <c r="H1" s="325"/>
      <c r="I1" s="325"/>
      <c r="J1" s="326" t="s">
        <v>98</v>
      </c>
      <c r="K1" s="327" t="s">
        <v>323</v>
      </c>
      <c r="L1" s="328" t="s">
        <v>100</v>
      </c>
    </row>
    <row r="2" spans="1:12" ht="21" customHeight="1" x14ac:dyDescent="0.4">
      <c r="A2" s="1390" t="s">
        <v>324</v>
      </c>
      <c r="B2" s="1390"/>
      <c r="C2" s="1390"/>
      <c r="D2" s="1390"/>
      <c r="E2" s="330" t="s">
        <v>325</v>
      </c>
      <c r="F2" s="331"/>
      <c r="G2" s="331"/>
      <c r="H2" s="331"/>
      <c r="I2" s="331"/>
      <c r="J2" s="326" t="s">
        <v>326</v>
      </c>
      <c r="K2" s="332" t="s">
        <v>327</v>
      </c>
    </row>
    <row r="3" spans="1:12" ht="33" x14ac:dyDescent="0.3">
      <c r="A3" s="1391" t="s">
        <v>328</v>
      </c>
      <c r="B3" s="1391"/>
      <c r="C3" s="1391"/>
      <c r="D3" s="1391"/>
      <c r="E3" s="1391"/>
      <c r="F3" s="1391"/>
      <c r="G3" s="1391"/>
      <c r="H3" s="1391"/>
      <c r="I3" s="1391"/>
      <c r="J3" s="1391"/>
      <c r="K3" s="1391"/>
    </row>
    <row r="4" spans="1:12" ht="27" customHeight="1" x14ac:dyDescent="0.3">
      <c r="A4" s="333"/>
      <c r="B4" s="333"/>
      <c r="C4" s="333"/>
      <c r="D4" s="333"/>
      <c r="E4" s="333" t="s">
        <v>329</v>
      </c>
      <c r="F4" s="334"/>
      <c r="G4" s="335" t="s">
        <v>439</v>
      </c>
      <c r="H4" s="325"/>
      <c r="I4" s="334"/>
      <c r="J4" s="334"/>
      <c r="K4" s="336" t="s">
        <v>331</v>
      </c>
    </row>
    <row r="5" spans="1:12" ht="23.25" customHeight="1" x14ac:dyDescent="0.4">
      <c r="A5" s="1383" t="s">
        <v>332</v>
      </c>
      <c r="B5" s="1383"/>
      <c r="C5" s="1383"/>
      <c r="D5" s="1383"/>
      <c r="E5" s="1384"/>
      <c r="F5" s="1387" t="s">
        <v>333</v>
      </c>
      <c r="G5" s="1388"/>
      <c r="H5" s="338" t="s">
        <v>334</v>
      </c>
      <c r="I5" s="339" t="s">
        <v>335</v>
      </c>
      <c r="J5" s="338" t="s">
        <v>336</v>
      </c>
      <c r="K5" s="340" t="s">
        <v>337</v>
      </c>
    </row>
    <row r="6" spans="1:12" ht="23.25" customHeight="1" x14ac:dyDescent="0.4">
      <c r="A6" s="1385"/>
      <c r="B6" s="1385"/>
      <c r="C6" s="1385"/>
      <c r="D6" s="1385"/>
      <c r="E6" s="1386"/>
      <c r="F6" s="326" t="s">
        <v>338</v>
      </c>
      <c r="G6" s="326" t="s">
        <v>339</v>
      </c>
      <c r="H6" s="326" t="s">
        <v>338</v>
      </c>
      <c r="I6" s="326" t="s">
        <v>339</v>
      </c>
      <c r="J6" s="326" t="s">
        <v>338</v>
      </c>
      <c r="K6" s="337" t="s">
        <v>339</v>
      </c>
    </row>
    <row r="7" spans="1:12" ht="19.5" customHeight="1" x14ac:dyDescent="0.3">
      <c r="A7" s="324"/>
      <c r="B7" s="341" t="s">
        <v>340</v>
      </c>
      <c r="C7" s="324"/>
      <c r="D7" s="324"/>
      <c r="E7" s="324"/>
      <c r="F7" s="342">
        <f t="shared" ref="F7:G7" si="0">F8+F18+F19+F20+F21+F22+F25+F31+F34+F35+F36</f>
        <v>68606467</v>
      </c>
      <c r="G7" s="342">
        <f t="shared" si="0"/>
        <v>383742516</v>
      </c>
      <c r="H7" s="342">
        <f>H8+H18+H19+H20+H21+H22+H25+H31+H34+H35+H36</f>
        <v>66609689</v>
      </c>
      <c r="I7" s="342">
        <f t="shared" ref="I7:K7" si="1">I8+I18+I19+I20+I21+I22+I25+I31+I34+I35+I36</f>
        <v>301745590</v>
      </c>
      <c r="J7" s="342">
        <f t="shared" si="1"/>
        <v>1996778</v>
      </c>
      <c r="K7" s="343">
        <f t="shared" si="1"/>
        <v>81996926</v>
      </c>
    </row>
    <row r="8" spans="1:12" ht="19.5" customHeight="1" x14ac:dyDescent="0.3">
      <c r="A8" s="344"/>
      <c r="B8" s="344"/>
      <c r="C8" s="345" t="s">
        <v>341</v>
      </c>
      <c r="D8" s="344"/>
      <c r="E8" s="344"/>
      <c r="F8" s="342">
        <f t="shared" ref="F8:G8" si="2">F9+F10+F11+F12+F13+F16+F17</f>
        <v>14035463</v>
      </c>
      <c r="G8" s="342">
        <f t="shared" si="2"/>
        <v>183415330</v>
      </c>
      <c r="H8" s="342">
        <f>H9+H10+H11+H12+H13+H16+H17</f>
        <v>14035463</v>
      </c>
      <c r="I8" s="342">
        <f t="shared" ref="I8:K8" si="3">I9+I10+I11+I12+I13+I16+I17</f>
        <v>183415330</v>
      </c>
      <c r="J8" s="342">
        <f t="shared" si="3"/>
        <v>0</v>
      </c>
      <c r="K8" s="343">
        <f t="shared" si="3"/>
        <v>0</v>
      </c>
    </row>
    <row r="9" spans="1:12" ht="19.5" customHeight="1" x14ac:dyDescent="0.3">
      <c r="A9" s="344"/>
      <c r="B9" s="344"/>
      <c r="C9" s="345"/>
      <c r="D9" s="344" t="s">
        <v>342</v>
      </c>
      <c r="E9" s="324"/>
      <c r="F9" s="342">
        <f>H9+J9</f>
        <v>8235</v>
      </c>
      <c r="G9" s="342">
        <f>I9+K9</f>
        <v>2921654</v>
      </c>
      <c r="H9" s="346">
        <v>8235</v>
      </c>
      <c r="I9" s="346">
        <f>'鄉庫收支月報表(113年11月)'!I9+'鄉庫收支月報表(113年12月)'!H9</f>
        <v>2921654</v>
      </c>
      <c r="J9" s="346">
        <v>0</v>
      </c>
      <c r="K9" s="347">
        <f>'鄉庫收支月報表(113年11月)'!K9+'鄉庫收支月報表(113年12月)'!J9</f>
        <v>0</v>
      </c>
    </row>
    <row r="10" spans="1:12" ht="19.5" customHeight="1" x14ac:dyDescent="0.3">
      <c r="A10" s="344"/>
      <c r="B10" s="344"/>
      <c r="C10" s="345"/>
      <c r="D10" s="344" t="s">
        <v>343</v>
      </c>
      <c r="E10" s="344"/>
      <c r="F10" s="342">
        <f t="shared" ref="F10:G12" si="4">H10+J10</f>
        <v>10572</v>
      </c>
      <c r="G10" s="342">
        <f t="shared" si="4"/>
        <v>509456</v>
      </c>
      <c r="H10" s="346">
        <v>10572</v>
      </c>
      <c r="I10" s="346">
        <f>'鄉庫收支月報表(113年11月)'!I10+'鄉庫收支月報表(113年12月)'!H10</f>
        <v>509456</v>
      </c>
      <c r="J10" s="346">
        <v>0</v>
      </c>
      <c r="K10" s="347">
        <f>'鄉庫收支月報表(113年11月)'!K10+'鄉庫收支月報表(113年12月)'!J10</f>
        <v>0</v>
      </c>
    </row>
    <row r="11" spans="1:12" ht="19.5" customHeight="1" x14ac:dyDescent="0.3">
      <c r="A11" s="344"/>
      <c r="B11" s="344"/>
      <c r="C11" s="345"/>
      <c r="D11" s="344" t="s">
        <v>344</v>
      </c>
      <c r="E11" s="344"/>
      <c r="F11" s="342">
        <f t="shared" si="4"/>
        <v>1735</v>
      </c>
      <c r="G11" s="342">
        <f t="shared" si="4"/>
        <v>21589</v>
      </c>
      <c r="H11" s="346">
        <v>1735</v>
      </c>
      <c r="I11" s="346">
        <f>'鄉庫收支月報表(113年11月)'!I11+'鄉庫收支月報表(113年12月)'!H11</f>
        <v>21589</v>
      </c>
      <c r="J11" s="346">
        <v>0</v>
      </c>
      <c r="K11" s="347">
        <f>'鄉庫收支月報表(113年11月)'!K11+'鄉庫收支月報表(113年12月)'!J11</f>
        <v>0</v>
      </c>
    </row>
    <row r="12" spans="1:12" ht="19.5" customHeight="1" x14ac:dyDescent="0.3">
      <c r="A12" s="344"/>
      <c r="B12" s="344"/>
      <c r="C12" s="345"/>
      <c r="D12" s="344" t="s">
        <v>345</v>
      </c>
      <c r="E12" s="344"/>
      <c r="F12" s="342">
        <f t="shared" si="4"/>
        <v>78784</v>
      </c>
      <c r="G12" s="342">
        <f t="shared" si="4"/>
        <v>762156</v>
      </c>
      <c r="H12" s="346">
        <v>78784</v>
      </c>
      <c r="I12" s="346">
        <f>'鄉庫收支月報表(113年11月)'!I12+'鄉庫收支月報表(113年12月)'!H12</f>
        <v>762156</v>
      </c>
      <c r="J12" s="346">
        <v>0</v>
      </c>
      <c r="K12" s="347">
        <f>'鄉庫收支月報表(113年11月)'!K12+'鄉庫收支月報表(113年12月)'!J12</f>
        <v>0</v>
      </c>
    </row>
    <row r="13" spans="1:12" ht="19.5" customHeight="1" x14ac:dyDescent="0.3">
      <c r="A13" s="344"/>
      <c r="B13" s="344"/>
      <c r="C13" s="345"/>
      <c r="D13" s="344" t="s">
        <v>346</v>
      </c>
      <c r="E13" s="344"/>
      <c r="F13" s="342">
        <f>H13+J13</f>
        <v>551532</v>
      </c>
      <c r="G13" s="342">
        <f>I13+K13</f>
        <v>1503411</v>
      </c>
      <c r="H13" s="342">
        <f>SUM(H14:H15)</f>
        <v>551532</v>
      </c>
      <c r="I13" s="342">
        <f t="shared" ref="I13:K13" si="5">SUM(I14:I15)</f>
        <v>1503411</v>
      </c>
      <c r="J13" s="342">
        <f t="shared" si="5"/>
        <v>0</v>
      </c>
      <c r="K13" s="343">
        <f t="shared" si="5"/>
        <v>0</v>
      </c>
    </row>
    <row r="14" spans="1:12" ht="19.5" customHeight="1" x14ac:dyDescent="0.3">
      <c r="A14" s="344"/>
      <c r="B14" s="344"/>
      <c r="C14" s="345"/>
      <c r="D14" s="344"/>
      <c r="E14" s="344" t="s">
        <v>347</v>
      </c>
      <c r="F14" s="342">
        <f t="shared" ref="F14:G28" si="6">H14+J14</f>
        <v>0</v>
      </c>
      <c r="G14" s="342">
        <f t="shared" si="6"/>
        <v>0</v>
      </c>
      <c r="H14" s="346">
        <v>0</v>
      </c>
      <c r="I14" s="346">
        <f>'鄉庫收支月報表(113年11月)'!I14+'鄉庫收支月報表(113年12月)'!H14</f>
        <v>0</v>
      </c>
      <c r="J14" s="346">
        <v>0</v>
      </c>
      <c r="K14" s="347">
        <f>'鄉庫收支月報表(113年11月)'!K14+'鄉庫收支月報表(113年12月)'!J14</f>
        <v>0</v>
      </c>
    </row>
    <row r="15" spans="1:12" ht="19.5" customHeight="1" x14ac:dyDescent="0.3">
      <c r="A15" s="344"/>
      <c r="B15" s="344"/>
      <c r="C15" s="345"/>
      <c r="D15" s="344"/>
      <c r="E15" s="344" t="s">
        <v>348</v>
      </c>
      <c r="F15" s="342">
        <f t="shared" si="6"/>
        <v>551532</v>
      </c>
      <c r="G15" s="342">
        <f t="shared" si="6"/>
        <v>1503411</v>
      </c>
      <c r="H15" s="346">
        <v>551532</v>
      </c>
      <c r="I15" s="346">
        <f>'鄉庫收支月報表(113年11月)'!I15+'鄉庫收支月報表(113年12月)'!H15</f>
        <v>1503411</v>
      </c>
      <c r="J15" s="346">
        <v>0</v>
      </c>
      <c r="K15" s="347">
        <f>'鄉庫收支月報表(113年11月)'!K15+'鄉庫收支月報表(113年12月)'!J15</f>
        <v>0</v>
      </c>
    </row>
    <row r="16" spans="1:12" ht="19.5" customHeight="1" x14ac:dyDescent="0.3">
      <c r="A16" s="344"/>
      <c r="B16" s="344"/>
      <c r="C16" s="345"/>
      <c r="D16" s="344" t="s">
        <v>349</v>
      </c>
      <c r="E16" s="344"/>
      <c r="F16" s="342">
        <f t="shared" si="6"/>
        <v>13384605</v>
      </c>
      <c r="G16" s="342">
        <f t="shared" si="6"/>
        <v>177697064</v>
      </c>
      <c r="H16" s="346">
        <v>13384605</v>
      </c>
      <c r="I16" s="346">
        <f>'鄉庫收支月報表(113年11月)'!I16+'鄉庫收支月報表(113年12月)'!H16</f>
        <v>177697064</v>
      </c>
      <c r="J16" s="346">
        <v>0</v>
      </c>
      <c r="K16" s="347">
        <f>'鄉庫收支月報表(113年11月)'!K16+'鄉庫收支月報表(113年12月)'!J16</f>
        <v>0</v>
      </c>
    </row>
    <row r="17" spans="1:11" ht="19.5" customHeight="1" x14ac:dyDescent="0.3">
      <c r="A17" s="344"/>
      <c r="B17" s="344"/>
      <c r="C17" s="345"/>
      <c r="D17" s="344" t="s">
        <v>350</v>
      </c>
      <c r="E17" s="344"/>
      <c r="F17" s="342">
        <f t="shared" si="6"/>
        <v>0</v>
      </c>
      <c r="G17" s="342">
        <f t="shared" si="6"/>
        <v>0</v>
      </c>
      <c r="H17" s="346">
        <v>0</v>
      </c>
      <c r="I17" s="346">
        <f>'鄉庫收支月報表(113年11月)'!I17+'鄉庫收支月報表(113年12月)'!H17</f>
        <v>0</v>
      </c>
      <c r="J17" s="346">
        <v>0</v>
      </c>
      <c r="K17" s="347">
        <f>'鄉庫收支月報表(113年11月)'!K17+'鄉庫收支月報表(113年12月)'!J17</f>
        <v>0</v>
      </c>
    </row>
    <row r="18" spans="1:11" ht="19.5" customHeight="1" x14ac:dyDescent="0.3">
      <c r="A18" s="344"/>
      <c r="B18" s="344"/>
      <c r="C18" s="348" t="s">
        <v>351</v>
      </c>
      <c r="D18" s="344"/>
      <c r="E18" s="344"/>
      <c r="F18" s="342">
        <f t="shared" si="6"/>
        <v>0</v>
      </c>
      <c r="G18" s="342">
        <f t="shared" si="6"/>
        <v>0</v>
      </c>
      <c r="H18" s="346">
        <v>0</v>
      </c>
      <c r="I18" s="346">
        <f>'鄉庫收支月報表(113年11月)'!I18+'鄉庫收支月報表(113年12月)'!H18</f>
        <v>0</v>
      </c>
      <c r="J18" s="346">
        <v>0</v>
      </c>
      <c r="K18" s="347">
        <f>'鄉庫收支月報表(113年11月)'!K18+'鄉庫收支月報表(113年12月)'!J18</f>
        <v>0</v>
      </c>
    </row>
    <row r="19" spans="1:11" ht="19.5" customHeight="1" x14ac:dyDescent="0.3">
      <c r="A19" s="344"/>
      <c r="B19" s="344"/>
      <c r="C19" s="348" t="s">
        <v>352</v>
      </c>
      <c r="D19" s="344"/>
      <c r="E19" s="344"/>
      <c r="F19" s="342">
        <f t="shared" si="6"/>
        <v>73145</v>
      </c>
      <c r="G19" s="342">
        <f t="shared" si="6"/>
        <v>259030</v>
      </c>
      <c r="H19" s="346">
        <v>73145</v>
      </c>
      <c r="I19" s="346">
        <f>'鄉庫收支月報表(113年11月)'!I19+'鄉庫收支月報表(113年12月)'!H19</f>
        <v>259030</v>
      </c>
      <c r="J19" s="346">
        <v>0</v>
      </c>
      <c r="K19" s="347">
        <f>'鄉庫收支月報表(113年11月)'!K19+'鄉庫收支月報表(113年12月)'!J19</f>
        <v>0</v>
      </c>
    </row>
    <row r="20" spans="1:11" ht="19.5" customHeight="1" x14ac:dyDescent="0.3">
      <c r="A20" s="344"/>
      <c r="B20" s="344"/>
      <c r="C20" s="348" t="s">
        <v>353</v>
      </c>
      <c r="D20" s="344"/>
      <c r="E20" s="344"/>
      <c r="F20" s="342">
        <f t="shared" si="6"/>
        <v>673920</v>
      </c>
      <c r="G20" s="342">
        <f t="shared" si="6"/>
        <v>8468383</v>
      </c>
      <c r="H20" s="346">
        <v>673920</v>
      </c>
      <c r="I20" s="346">
        <f>'鄉庫收支月報表(113年11月)'!I20+'鄉庫收支月報表(113年12月)'!H20</f>
        <v>8468383</v>
      </c>
      <c r="J20" s="346">
        <v>0</v>
      </c>
      <c r="K20" s="347">
        <f>'鄉庫收支月報表(113年11月)'!K20+'鄉庫收支月報表(113年12月)'!J20</f>
        <v>0</v>
      </c>
    </row>
    <row r="21" spans="1:11" ht="19.5" customHeight="1" x14ac:dyDescent="0.3">
      <c r="A21" s="344"/>
      <c r="B21" s="344"/>
      <c r="C21" s="348" t="s">
        <v>354</v>
      </c>
      <c r="D21" s="344"/>
      <c r="E21" s="344"/>
      <c r="F21" s="342">
        <f t="shared" si="6"/>
        <v>0</v>
      </c>
      <c r="G21" s="342">
        <f t="shared" si="6"/>
        <v>0</v>
      </c>
      <c r="H21" s="346">
        <v>0</v>
      </c>
      <c r="I21" s="346">
        <f>'鄉庫收支月報表(113年11月)'!I21+'鄉庫收支月報表(113年12月)'!H21</f>
        <v>0</v>
      </c>
      <c r="J21" s="346">
        <v>0</v>
      </c>
      <c r="K21" s="347">
        <f>'鄉庫收支月報表(113年11月)'!K21+'鄉庫收支月報表(113年12月)'!J21</f>
        <v>0</v>
      </c>
    </row>
    <row r="22" spans="1:11" ht="19.5" customHeight="1" x14ac:dyDescent="0.3">
      <c r="A22" s="344"/>
      <c r="B22" s="344"/>
      <c r="C22" s="348" t="s">
        <v>355</v>
      </c>
      <c r="D22" s="344"/>
      <c r="E22" s="344"/>
      <c r="F22" s="342">
        <f t="shared" si="6"/>
        <v>111384</v>
      </c>
      <c r="G22" s="342">
        <f t="shared" si="6"/>
        <v>871244</v>
      </c>
      <c r="H22" s="342">
        <f>SUM(H23:H24)</f>
        <v>111384</v>
      </c>
      <c r="I22" s="342">
        <f t="shared" ref="I22:K22" si="7">SUM(I23:I24)</f>
        <v>871244</v>
      </c>
      <c r="J22" s="342">
        <f t="shared" si="7"/>
        <v>0</v>
      </c>
      <c r="K22" s="343">
        <f t="shared" si="7"/>
        <v>0</v>
      </c>
    </row>
    <row r="23" spans="1:11" ht="19.5" customHeight="1" x14ac:dyDescent="0.3">
      <c r="A23" s="344"/>
      <c r="B23" s="344"/>
      <c r="C23" s="324"/>
      <c r="D23" s="348" t="s">
        <v>356</v>
      </c>
      <c r="E23" s="344"/>
      <c r="F23" s="342">
        <f t="shared" si="6"/>
        <v>111384</v>
      </c>
      <c r="G23" s="342">
        <f t="shared" si="6"/>
        <v>856244</v>
      </c>
      <c r="H23" s="346">
        <v>111384</v>
      </c>
      <c r="I23" s="346">
        <f>'鄉庫收支月報表(113年11月)'!I23+'鄉庫收支月報表(113年12月)'!H23</f>
        <v>856244</v>
      </c>
      <c r="J23" s="346">
        <v>0</v>
      </c>
      <c r="K23" s="347">
        <f>'鄉庫收支月報表(113年11月)'!K23+'鄉庫收支月報表(113年12月)'!J23</f>
        <v>0</v>
      </c>
    </row>
    <row r="24" spans="1:11" ht="19.5" customHeight="1" x14ac:dyDescent="0.3">
      <c r="A24" s="344"/>
      <c r="B24" s="344"/>
      <c r="C24" s="344"/>
      <c r="D24" s="344" t="s">
        <v>357</v>
      </c>
      <c r="E24" s="344"/>
      <c r="F24" s="342">
        <f t="shared" si="6"/>
        <v>0</v>
      </c>
      <c r="G24" s="342">
        <f t="shared" si="6"/>
        <v>15000</v>
      </c>
      <c r="H24" s="346">
        <v>0</v>
      </c>
      <c r="I24" s="346">
        <f>'鄉庫收支月報表(113年11月)'!I24+'鄉庫收支月報表(113年12月)'!H24</f>
        <v>15000</v>
      </c>
      <c r="J24" s="346">
        <v>0</v>
      </c>
      <c r="K24" s="347">
        <f>'鄉庫收支月報表(113年11月)'!K24+'鄉庫收支月報表(113年12月)'!J24</f>
        <v>0</v>
      </c>
    </row>
    <row r="25" spans="1:11" ht="19.5" customHeight="1" x14ac:dyDescent="0.3">
      <c r="A25" s="344"/>
      <c r="B25" s="344"/>
      <c r="C25" s="344" t="s">
        <v>358</v>
      </c>
      <c r="D25" s="344"/>
      <c r="E25" s="344"/>
      <c r="F25" s="342">
        <f t="shared" si="6"/>
        <v>0</v>
      </c>
      <c r="G25" s="342">
        <f t="shared" si="6"/>
        <v>0</v>
      </c>
      <c r="H25" s="342">
        <f>SUM(H26:H28)</f>
        <v>0</v>
      </c>
      <c r="I25" s="342">
        <v>0</v>
      </c>
      <c r="J25" s="342">
        <v>0</v>
      </c>
      <c r="K25" s="343">
        <v>0</v>
      </c>
    </row>
    <row r="26" spans="1:11" ht="19.5" customHeight="1" x14ac:dyDescent="0.3">
      <c r="A26" s="344"/>
      <c r="B26" s="344"/>
      <c r="C26" s="344"/>
      <c r="D26" s="344" t="s">
        <v>359</v>
      </c>
      <c r="E26" s="344"/>
      <c r="F26" s="342">
        <f t="shared" si="6"/>
        <v>0</v>
      </c>
      <c r="G26" s="342">
        <f t="shared" si="6"/>
        <v>0</v>
      </c>
      <c r="H26" s="346">
        <v>0</v>
      </c>
      <c r="I26" s="346">
        <f>'鄉庫收支月報表(113年11月)'!I26+'鄉庫收支月報表(113年12月)'!H26</f>
        <v>0</v>
      </c>
      <c r="J26" s="346">
        <v>0</v>
      </c>
      <c r="K26" s="347">
        <f>'鄉庫收支月報表(113年11月)'!K26+'鄉庫收支月報表(113年12月)'!J26</f>
        <v>0</v>
      </c>
    </row>
    <row r="27" spans="1:11" ht="19.5" customHeight="1" x14ac:dyDescent="0.3">
      <c r="A27" s="344"/>
      <c r="B27" s="344"/>
      <c r="C27" s="344"/>
      <c r="D27" s="344" t="s">
        <v>360</v>
      </c>
      <c r="E27" s="344"/>
      <c r="F27" s="342">
        <f t="shared" si="6"/>
        <v>0</v>
      </c>
      <c r="G27" s="342">
        <f t="shared" si="6"/>
        <v>0</v>
      </c>
      <c r="H27" s="346">
        <v>0</v>
      </c>
      <c r="I27" s="346">
        <f>'鄉庫收支月報表(113年11月)'!I27+'鄉庫收支月報表(113年12月)'!H27</f>
        <v>0</v>
      </c>
      <c r="J27" s="346">
        <v>0</v>
      </c>
      <c r="K27" s="347">
        <f>'鄉庫收支月報表(113年11月)'!K27+'鄉庫收支月報表(113年12月)'!J27</f>
        <v>0</v>
      </c>
    </row>
    <row r="28" spans="1:11" ht="19.5" customHeight="1" x14ac:dyDescent="0.3">
      <c r="A28" s="344"/>
      <c r="B28" s="344"/>
      <c r="C28" s="344"/>
      <c r="D28" s="344" t="s">
        <v>361</v>
      </c>
      <c r="E28" s="344"/>
      <c r="F28" s="342">
        <f t="shared" si="6"/>
        <v>0</v>
      </c>
      <c r="G28" s="342">
        <f t="shared" si="6"/>
        <v>0</v>
      </c>
      <c r="H28" s="346">
        <v>0</v>
      </c>
      <c r="I28" s="346">
        <f>'鄉庫收支月報表(113年11月)'!I28+'鄉庫收支月報表(113年12月)'!H28</f>
        <v>0</v>
      </c>
      <c r="J28" s="346">
        <v>0</v>
      </c>
      <c r="K28" s="347">
        <f>'鄉庫收支月報表(113年11月)'!K28+'鄉庫收支月報表(113年12月)'!J28</f>
        <v>0</v>
      </c>
    </row>
    <row r="29" spans="1:11" ht="18.600000000000001" customHeight="1" x14ac:dyDescent="0.4">
      <c r="A29" s="1383" t="s">
        <v>332</v>
      </c>
      <c r="B29" s="1383"/>
      <c r="C29" s="1383"/>
      <c r="D29" s="1383"/>
      <c r="E29" s="1384"/>
      <c r="F29" s="1387" t="s">
        <v>333</v>
      </c>
      <c r="G29" s="1388"/>
      <c r="H29" s="338" t="s">
        <v>334</v>
      </c>
      <c r="I29" s="339" t="s">
        <v>335</v>
      </c>
      <c r="J29" s="338" t="s">
        <v>336</v>
      </c>
      <c r="K29" s="340" t="s">
        <v>337</v>
      </c>
    </row>
    <row r="30" spans="1:11" ht="18.600000000000001" customHeight="1" x14ac:dyDescent="0.4">
      <c r="A30" s="1385"/>
      <c r="B30" s="1385"/>
      <c r="C30" s="1385"/>
      <c r="D30" s="1385"/>
      <c r="E30" s="1386"/>
      <c r="F30" s="326" t="s">
        <v>338</v>
      </c>
      <c r="G30" s="326" t="s">
        <v>339</v>
      </c>
      <c r="H30" s="326" t="s">
        <v>338</v>
      </c>
      <c r="I30" s="326" t="s">
        <v>339</v>
      </c>
      <c r="J30" s="326" t="s">
        <v>338</v>
      </c>
      <c r="K30" s="337" t="s">
        <v>339</v>
      </c>
    </row>
    <row r="31" spans="1:11" ht="19.5" customHeight="1" x14ac:dyDescent="0.3">
      <c r="A31" s="344"/>
      <c r="B31" s="344"/>
      <c r="C31" s="344" t="s">
        <v>362</v>
      </c>
      <c r="D31" s="344"/>
      <c r="E31" s="344"/>
      <c r="F31" s="342">
        <f>H31+J31</f>
        <v>53458873</v>
      </c>
      <c r="G31" s="342">
        <f>I31+K31</f>
        <v>188626840</v>
      </c>
      <c r="H31" s="342">
        <f>SUM(H32:H33)</f>
        <v>51463223</v>
      </c>
      <c r="I31" s="342">
        <f t="shared" ref="I31:K31" si="8">SUM(I32:I33)</f>
        <v>106769826</v>
      </c>
      <c r="J31" s="342">
        <f t="shared" si="8"/>
        <v>1995650</v>
      </c>
      <c r="K31" s="343">
        <f t="shared" si="8"/>
        <v>81857014</v>
      </c>
    </row>
    <row r="32" spans="1:11" ht="19.5" customHeight="1" x14ac:dyDescent="0.3">
      <c r="A32" s="344"/>
      <c r="B32" s="344"/>
      <c r="C32" s="344"/>
      <c r="D32" s="344" t="s">
        <v>363</v>
      </c>
      <c r="E32" s="344"/>
      <c r="F32" s="342">
        <f t="shared" ref="F32:G42" si="9">H32+J32</f>
        <v>53458873</v>
      </c>
      <c r="G32" s="342">
        <f t="shared" si="9"/>
        <v>188626840</v>
      </c>
      <c r="H32" s="346">
        <v>51463223</v>
      </c>
      <c r="I32" s="346">
        <f>'鄉庫收支月報表(113年11月)'!I32+'鄉庫收支月報表(113年12月)'!H32</f>
        <v>106769826</v>
      </c>
      <c r="J32" s="346">
        <v>1995650</v>
      </c>
      <c r="K32" s="347">
        <f>'鄉庫收支月報表(113年11月)'!K32+'鄉庫收支月報表(113年12月)'!J32</f>
        <v>81857014</v>
      </c>
    </row>
    <row r="33" spans="1:11" ht="19.5" customHeight="1" x14ac:dyDescent="0.3">
      <c r="A33" s="344"/>
      <c r="B33" s="344"/>
      <c r="C33" s="344"/>
      <c r="D33" s="344" t="s">
        <v>364</v>
      </c>
      <c r="E33" s="344"/>
      <c r="F33" s="342">
        <f t="shared" si="9"/>
        <v>0</v>
      </c>
      <c r="G33" s="342">
        <f t="shared" si="9"/>
        <v>0</v>
      </c>
      <c r="H33" s="346">
        <v>0</v>
      </c>
      <c r="I33" s="346">
        <f>'鄉庫收支月報表(113年11月)'!I33+'鄉庫收支月報表(113年12月)'!H33</f>
        <v>0</v>
      </c>
      <c r="J33" s="346">
        <v>0</v>
      </c>
      <c r="K33" s="347">
        <f>'鄉庫收支月報表(113年11月)'!K33+'鄉庫收支月報表(113年12月)'!J33</f>
        <v>0</v>
      </c>
    </row>
    <row r="34" spans="1:11" ht="19.5" customHeight="1" x14ac:dyDescent="0.3">
      <c r="A34" s="344"/>
      <c r="B34" s="344"/>
      <c r="C34" s="344" t="s">
        <v>365</v>
      </c>
      <c r="D34" s="344"/>
      <c r="E34" s="344"/>
      <c r="F34" s="342">
        <f t="shared" si="9"/>
        <v>0</v>
      </c>
      <c r="G34" s="342">
        <f t="shared" si="9"/>
        <v>0</v>
      </c>
      <c r="H34" s="346">
        <v>0</v>
      </c>
      <c r="I34" s="346">
        <f>'鄉庫收支月報表(113年11月)'!I34+'鄉庫收支月報表(113年12月)'!H34</f>
        <v>0</v>
      </c>
      <c r="J34" s="346">
        <v>0</v>
      </c>
      <c r="K34" s="347">
        <f>'鄉庫收支月報表(113年11月)'!K34+'鄉庫收支月報表(113年12月)'!J34</f>
        <v>0</v>
      </c>
    </row>
    <row r="35" spans="1:11" ht="19.5" customHeight="1" x14ac:dyDescent="0.3">
      <c r="A35" s="344"/>
      <c r="B35" s="344"/>
      <c r="C35" s="344" t="s">
        <v>366</v>
      </c>
      <c r="D35" s="344"/>
      <c r="E35" s="344"/>
      <c r="F35" s="342">
        <f t="shared" si="9"/>
        <v>0</v>
      </c>
      <c r="G35" s="342">
        <f t="shared" si="9"/>
        <v>0</v>
      </c>
      <c r="H35" s="346">
        <v>0</v>
      </c>
      <c r="I35" s="346">
        <f>'鄉庫收支月報表(113年11月)'!I35+'鄉庫收支月報表(113年12月)'!H35</f>
        <v>0</v>
      </c>
      <c r="J35" s="346">
        <v>0</v>
      </c>
      <c r="K35" s="347">
        <f>'鄉庫收支月報表(113年11月)'!K35+'鄉庫收支月報表(113年12月)'!J35</f>
        <v>0</v>
      </c>
    </row>
    <row r="36" spans="1:11" ht="19.5" customHeight="1" x14ac:dyDescent="0.3">
      <c r="A36" s="344"/>
      <c r="B36" s="344"/>
      <c r="C36" s="344" t="s">
        <v>367</v>
      </c>
      <c r="D36" s="344"/>
      <c r="E36" s="344"/>
      <c r="F36" s="342">
        <f t="shared" si="9"/>
        <v>253682</v>
      </c>
      <c r="G36" s="342">
        <f t="shared" si="9"/>
        <v>2101689</v>
      </c>
      <c r="H36" s="346">
        <v>252554</v>
      </c>
      <c r="I36" s="346">
        <f>'鄉庫收支月報表(113年11月)'!I36+'鄉庫收支月報表(113年12月)'!H36</f>
        <v>1961777</v>
      </c>
      <c r="J36" s="346">
        <v>1128</v>
      </c>
      <c r="K36" s="347">
        <f>'鄉庫收支月報表(113年11月)'!K36+'鄉庫收支月報表(113年12月)'!J36</f>
        <v>139912</v>
      </c>
    </row>
    <row r="37" spans="1:11" ht="19.5" customHeight="1" x14ac:dyDescent="0.3">
      <c r="A37" s="344"/>
      <c r="B37" s="344" t="s">
        <v>368</v>
      </c>
      <c r="C37" s="344"/>
      <c r="D37" s="344"/>
      <c r="E37" s="344"/>
      <c r="F37" s="342">
        <f t="shared" si="9"/>
        <v>0</v>
      </c>
      <c r="G37" s="342">
        <f t="shared" si="9"/>
        <v>0</v>
      </c>
      <c r="H37" s="342">
        <f>SUM(H38)</f>
        <v>0</v>
      </c>
      <c r="I37" s="342">
        <f t="shared" ref="I37:K37" si="10">SUM(I38)</f>
        <v>0</v>
      </c>
      <c r="J37" s="342">
        <f t="shared" si="10"/>
        <v>0</v>
      </c>
      <c r="K37" s="343">
        <f t="shared" si="10"/>
        <v>0</v>
      </c>
    </row>
    <row r="38" spans="1:11" ht="19.5" customHeight="1" x14ac:dyDescent="0.3">
      <c r="A38" s="344"/>
      <c r="B38" s="344"/>
      <c r="C38" s="344" t="s">
        <v>369</v>
      </c>
      <c r="D38" s="344"/>
      <c r="E38" s="344"/>
      <c r="F38" s="342">
        <f t="shared" si="9"/>
        <v>0</v>
      </c>
      <c r="G38" s="342">
        <f t="shared" si="9"/>
        <v>0</v>
      </c>
      <c r="H38" s="342">
        <f>SUM(H39:H42)</f>
        <v>0</v>
      </c>
      <c r="I38" s="342">
        <f>SUM(I39:I42)</f>
        <v>0</v>
      </c>
      <c r="J38" s="342">
        <f t="shared" ref="J38:K38" si="11">SUM(J39:J42)</f>
        <v>0</v>
      </c>
      <c r="K38" s="343">
        <f t="shared" si="11"/>
        <v>0</v>
      </c>
    </row>
    <row r="39" spans="1:11" ht="19.5" customHeight="1" x14ac:dyDescent="0.3">
      <c r="A39" s="344"/>
      <c r="B39" s="344"/>
      <c r="C39" s="344"/>
      <c r="D39" s="344" t="s">
        <v>370</v>
      </c>
      <c r="E39" s="344"/>
      <c r="F39" s="342">
        <f t="shared" si="9"/>
        <v>0</v>
      </c>
      <c r="G39" s="342">
        <f t="shared" si="9"/>
        <v>0</v>
      </c>
      <c r="H39" s="346">
        <v>0</v>
      </c>
      <c r="I39" s="346">
        <f>'鄉庫收支月報表(113年11月)'!I39+'鄉庫收支月報表(113年12月)'!H39</f>
        <v>0</v>
      </c>
      <c r="J39" s="346">
        <v>0</v>
      </c>
      <c r="K39" s="347">
        <f>'鄉庫收支月報表(113年11月)'!K39+'鄉庫收支月報表(113年12月)'!J39</f>
        <v>0</v>
      </c>
    </row>
    <row r="40" spans="1:11" ht="19.5" customHeight="1" x14ac:dyDescent="0.3">
      <c r="A40" s="344"/>
      <c r="B40" s="344"/>
      <c r="C40" s="344"/>
      <c r="D40" s="344" t="s">
        <v>371</v>
      </c>
      <c r="E40" s="344"/>
      <c r="F40" s="342">
        <f t="shared" si="9"/>
        <v>0</v>
      </c>
      <c r="G40" s="342">
        <f t="shared" si="9"/>
        <v>0</v>
      </c>
      <c r="H40" s="346">
        <v>0</v>
      </c>
      <c r="I40" s="346">
        <f>'鄉庫收支月報表(113年11月)'!I40+'鄉庫收支月報表(113年12月)'!H40</f>
        <v>0</v>
      </c>
      <c r="J40" s="346">
        <v>0</v>
      </c>
      <c r="K40" s="347">
        <f>'鄉庫收支月報表(113年11月)'!K40+'鄉庫收支月報表(113年12月)'!J40</f>
        <v>0</v>
      </c>
    </row>
    <row r="41" spans="1:11" ht="19.5" customHeight="1" x14ac:dyDescent="0.3">
      <c r="A41" s="344"/>
      <c r="B41" s="344"/>
      <c r="C41" s="344"/>
      <c r="D41" s="344" t="s">
        <v>372</v>
      </c>
      <c r="E41" s="344"/>
      <c r="F41" s="342">
        <f t="shared" si="9"/>
        <v>0</v>
      </c>
      <c r="G41" s="342">
        <f t="shared" si="9"/>
        <v>0</v>
      </c>
      <c r="H41" s="346">
        <v>0</v>
      </c>
      <c r="I41" s="346">
        <f>'鄉庫收支月報表(113年11月)'!I41+'鄉庫收支月報表(113年12月)'!H41</f>
        <v>0</v>
      </c>
      <c r="J41" s="346">
        <v>0</v>
      </c>
      <c r="K41" s="347">
        <f>'鄉庫收支月報表(113年11月)'!K41+'鄉庫收支月報表(113年12月)'!J41</f>
        <v>0</v>
      </c>
    </row>
    <row r="42" spans="1:11" ht="19.5" customHeight="1" x14ac:dyDescent="0.3">
      <c r="A42" s="344"/>
      <c r="B42" s="344"/>
      <c r="C42" s="344"/>
      <c r="D42" s="344" t="s">
        <v>357</v>
      </c>
      <c r="E42" s="344"/>
      <c r="F42" s="342">
        <f t="shared" si="9"/>
        <v>0</v>
      </c>
      <c r="G42" s="342">
        <f t="shared" si="9"/>
        <v>0</v>
      </c>
      <c r="H42" s="346"/>
      <c r="I42" s="346">
        <f>'鄉庫收支月報表(113年11月)'!I42+'鄉庫收支月報表(113年12月)'!H42</f>
        <v>0</v>
      </c>
      <c r="J42" s="346">
        <v>0</v>
      </c>
      <c r="K42" s="347">
        <f>'鄉庫收支月報表(113年11月)'!K42+'鄉庫收支月報表(113年12月)'!J42</f>
        <v>0</v>
      </c>
    </row>
    <row r="43" spans="1:11" ht="19.5" customHeight="1" x14ac:dyDescent="0.3">
      <c r="A43" s="344"/>
      <c r="B43" s="349" t="s">
        <v>373</v>
      </c>
      <c r="C43" s="344"/>
      <c r="D43" s="344"/>
      <c r="E43" s="344"/>
      <c r="F43" s="342">
        <f>F37+F7</f>
        <v>68606467</v>
      </c>
      <c r="G43" s="342">
        <f t="shared" ref="G43:K43" si="12">G37+G7</f>
        <v>383742516</v>
      </c>
      <c r="H43" s="342">
        <f t="shared" si="12"/>
        <v>66609689</v>
      </c>
      <c r="I43" s="342">
        <f t="shared" si="12"/>
        <v>301745590</v>
      </c>
      <c r="J43" s="342">
        <f t="shared" si="12"/>
        <v>1996778</v>
      </c>
      <c r="K43" s="343">
        <f t="shared" si="12"/>
        <v>81996926</v>
      </c>
    </row>
    <row r="44" spans="1:11" ht="19.5" customHeight="1" x14ac:dyDescent="0.3">
      <c r="A44" s="344"/>
      <c r="B44" s="344" t="s">
        <v>374</v>
      </c>
      <c r="C44" s="344"/>
      <c r="D44" s="344"/>
      <c r="E44" s="344"/>
      <c r="F44" s="350">
        <v>0</v>
      </c>
      <c r="G44" s="346">
        <f>'鄉庫收支月報表(113年11月)'!G44+'鄉庫收支月報表(113年12月)'!F44</f>
        <v>0</v>
      </c>
      <c r="H44" s="351"/>
      <c r="I44" s="352"/>
      <c r="J44" s="352"/>
      <c r="K44" s="353"/>
    </row>
    <row r="45" spans="1:11" ht="19.5" customHeight="1" x14ac:dyDescent="0.3">
      <c r="A45" s="344"/>
      <c r="B45" s="344" t="s">
        <v>375</v>
      </c>
      <c r="C45" s="344"/>
      <c r="D45" s="344"/>
      <c r="E45" s="344"/>
      <c r="F45" s="350">
        <v>0</v>
      </c>
      <c r="G45" s="346">
        <f>'鄉庫收支月報表(113年11月)'!G45+'鄉庫收支月報表(113年12月)'!F45</f>
        <v>0</v>
      </c>
      <c r="H45" s="354"/>
      <c r="I45" s="355"/>
      <c r="J45" s="355"/>
      <c r="K45" s="356"/>
    </row>
    <row r="46" spans="1:11" ht="19.5" customHeight="1" x14ac:dyDescent="0.3">
      <c r="A46" s="344"/>
      <c r="B46" s="344" t="s">
        <v>376</v>
      </c>
      <c r="C46" s="344"/>
      <c r="D46" s="344"/>
      <c r="E46" s="344"/>
      <c r="F46" s="350">
        <v>0</v>
      </c>
      <c r="G46" s="346">
        <f>'鄉庫收支月報表(113年11月)'!G46+'鄉庫收支月報表(113年12月)'!F46</f>
        <v>0</v>
      </c>
      <c r="H46" s="354"/>
      <c r="I46" s="355"/>
      <c r="J46" s="355"/>
      <c r="K46" s="356"/>
    </row>
    <row r="47" spans="1:11" ht="19.5" customHeight="1" x14ac:dyDescent="0.3">
      <c r="A47" s="344"/>
      <c r="B47" s="344" t="s">
        <v>377</v>
      </c>
      <c r="C47" s="344"/>
      <c r="D47" s="344"/>
      <c r="E47" s="344"/>
      <c r="F47" s="350">
        <v>0</v>
      </c>
      <c r="G47" s="346">
        <f>'鄉庫收支月報表(113年11月)'!G47+'鄉庫收支月報表(113年12月)'!F47</f>
        <v>0</v>
      </c>
      <c r="H47" s="357"/>
      <c r="I47" s="355"/>
      <c r="J47" s="355"/>
      <c r="K47" s="356"/>
    </row>
    <row r="48" spans="1:11" ht="19.5" customHeight="1" x14ac:dyDescent="0.3">
      <c r="A48" s="344"/>
      <c r="B48" s="344" t="s">
        <v>378</v>
      </c>
      <c r="C48" s="344"/>
      <c r="D48" s="344"/>
      <c r="E48" s="344"/>
      <c r="F48" s="350">
        <v>0</v>
      </c>
      <c r="G48" s="346">
        <f>'鄉庫收支月報表(113年11月)'!G48+'鄉庫收支月報表(113年12月)'!F48</f>
        <v>0</v>
      </c>
      <c r="H48" s="354"/>
      <c r="I48" s="355"/>
      <c r="J48" s="355"/>
      <c r="K48" s="356"/>
    </row>
    <row r="49" spans="1:11" ht="19.5" customHeight="1" x14ac:dyDescent="0.3">
      <c r="A49" s="344" t="s">
        <v>379</v>
      </c>
      <c r="B49" s="344"/>
      <c r="C49" s="344"/>
      <c r="D49" s="344"/>
      <c r="E49" s="344"/>
      <c r="F49" s="350">
        <v>0</v>
      </c>
      <c r="G49" s="346">
        <f>'鄉庫收支月報表(113年11月)'!G49+'鄉庫收支月報表(113年12月)'!F49</f>
        <v>0</v>
      </c>
      <c r="H49" s="354"/>
      <c r="I49" s="355"/>
      <c r="J49" s="355"/>
      <c r="K49" s="356"/>
    </row>
    <row r="50" spans="1:11" ht="19.5" customHeight="1" x14ac:dyDescent="0.3">
      <c r="A50" s="344"/>
      <c r="B50" s="344" t="s">
        <v>380</v>
      </c>
      <c r="C50" s="344"/>
      <c r="D50" s="344"/>
      <c r="E50" s="344"/>
      <c r="F50" s="350">
        <v>0</v>
      </c>
      <c r="G50" s="346">
        <f>'鄉庫收支月報表(113年11月)'!G50+'鄉庫收支月報表(113年12月)'!F50</f>
        <v>0</v>
      </c>
      <c r="H50" s="354"/>
      <c r="I50" s="355"/>
      <c r="J50" s="355"/>
      <c r="K50" s="356"/>
    </row>
    <row r="51" spans="1:11" ht="19.5" customHeight="1" x14ac:dyDescent="0.3">
      <c r="A51" s="349" t="s">
        <v>381</v>
      </c>
      <c r="B51" s="344"/>
      <c r="C51" s="344"/>
      <c r="D51" s="344"/>
      <c r="E51" s="358"/>
      <c r="F51" s="342">
        <f>SUM(F43:F50)</f>
        <v>68606467</v>
      </c>
      <c r="G51" s="342">
        <f>SUM(G43:G50)</f>
        <v>383742516</v>
      </c>
      <c r="H51" s="354"/>
      <c r="I51" s="355"/>
      <c r="J51" s="355"/>
      <c r="K51" s="356"/>
    </row>
    <row r="52" spans="1:11" ht="19.5" customHeight="1" x14ac:dyDescent="0.3">
      <c r="A52" s="349" t="s">
        <v>382</v>
      </c>
      <c r="B52" s="344"/>
      <c r="C52" s="344"/>
      <c r="D52" s="344"/>
      <c r="E52" s="359"/>
      <c r="F52" s="346">
        <f>'鄉庫收支月報表(113年11月)'!F128</f>
        <v>388714100</v>
      </c>
      <c r="G52" s="346"/>
      <c r="H52" s="354"/>
      <c r="I52" s="355"/>
      <c r="J52" s="355"/>
      <c r="K52" s="356"/>
    </row>
    <row r="53" spans="1:11" ht="19.5" customHeight="1" x14ac:dyDescent="0.3">
      <c r="A53" s="349" t="s">
        <v>383</v>
      </c>
      <c r="B53" s="344"/>
      <c r="C53" s="344"/>
      <c r="D53" s="344"/>
      <c r="E53" s="359"/>
      <c r="F53" s="342">
        <f>SUM(F51:F52)</f>
        <v>457320567</v>
      </c>
      <c r="G53" s="346"/>
      <c r="H53" s="360"/>
      <c r="I53" s="361"/>
      <c r="J53" s="361"/>
      <c r="K53" s="362"/>
    </row>
    <row r="54" spans="1:11" ht="18.600000000000001" customHeight="1" x14ac:dyDescent="0.4">
      <c r="A54" s="1383" t="s">
        <v>332</v>
      </c>
      <c r="B54" s="1383"/>
      <c r="C54" s="1383"/>
      <c r="D54" s="1383"/>
      <c r="E54" s="1384"/>
      <c r="F54" s="1397" t="s">
        <v>333</v>
      </c>
      <c r="G54" s="1398"/>
      <c r="H54" s="364" t="s">
        <v>334</v>
      </c>
      <c r="I54" s="365" t="s">
        <v>384</v>
      </c>
      <c r="J54" s="364" t="s">
        <v>336</v>
      </c>
      <c r="K54" s="366" t="s">
        <v>385</v>
      </c>
    </row>
    <row r="55" spans="1:11" ht="18.600000000000001" customHeight="1" x14ac:dyDescent="0.4">
      <c r="A55" s="1385"/>
      <c r="B55" s="1385"/>
      <c r="C55" s="1385"/>
      <c r="D55" s="1385"/>
      <c r="E55" s="1386"/>
      <c r="F55" s="367" t="s">
        <v>338</v>
      </c>
      <c r="G55" s="367" t="s">
        <v>339</v>
      </c>
      <c r="H55" s="367" t="s">
        <v>338</v>
      </c>
      <c r="I55" s="367" t="s">
        <v>339</v>
      </c>
      <c r="J55" s="367" t="s">
        <v>338</v>
      </c>
      <c r="K55" s="363" t="s">
        <v>339</v>
      </c>
    </row>
    <row r="56" spans="1:11" ht="19.5" customHeight="1" x14ac:dyDescent="0.3">
      <c r="A56" s="344"/>
      <c r="B56" s="345" t="s">
        <v>386</v>
      </c>
      <c r="C56" s="344"/>
      <c r="D56" s="344"/>
      <c r="E56" s="344"/>
      <c r="F56" s="342">
        <f>H56+J56</f>
        <v>18039450</v>
      </c>
      <c r="G56" s="342">
        <f>I56+K56</f>
        <v>130163735</v>
      </c>
      <c r="H56" s="342">
        <f>H57+H62+H66+H71+H77+H82+H85+H88</f>
        <v>18039450</v>
      </c>
      <c r="I56" s="342">
        <f t="shared" ref="I56:K56" si="13">I57+I62+I66+I71+I77+I82+I85+I88</f>
        <v>130163735</v>
      </c>
      <c r="J56" s="342">
        <f t="shared" si="13"/>
        <v>0</v>
      </c>
      <c r="K56" s="343">
        <f t="shared" si="13"/>
        <v>0</v>
      </c>
    </row>
    <row r="57" spans="1:11" ht="19.5" customHeight="1" x14ac:dyDescent="0.3">
      <c r="A57" s="344"/>
      <c r="B57" s="344"/>
      <c r="C57" s="345" t="s">
        <v>387</v>
      </c>
      <c r="D57" s="344"/>
      <c r="E57" s="344"/>
      <c r="F57" s="342">
        <f t="shared" ref="F57:G79" si="14">H57+J57</f>
        <v>8625758</v>
      </c>
      <c r="G57" s="342">
        <f t="shared" si="14"/>
        <v>73621301</v>
      </c>
      <c r="H57" s="342">
        <f>SUM(H58:H61)</f>
        <v>8625758</v>
      </c>
      <c r="I57" s="342">
        <f t="shared" ref="I57:K57" si="15">SUM(I58:I61)</f>
        <v>73621301</v>
      </c>
      <c r="J57" s="342">
        <f t="shared" si="15"/>
        <v>0</v>
      </c>
      <c r="K57" s="343">
        <f t="shared" si="15"/>
        <v>0</v>
      </c>
    </row>
    <row r="58" spans="1:11" ht="19.5" customHeight="1" x14ac:dyDescent="0.3">
      <c r="A58" s="344"/>
      <c r="B58" s="344"/>
      <c r="C58" s="345"/>
      <c r="D58" s="344" t="s">
        <v>388</v>
      </c>
      <c r="E58" s="344"/>
      <c r="F58" s="342">
        <f t="shared" si="14"/>
        <v>539599</v>
      </c>
      <c r="G58" s="342">
        <f t="shared" si="14"/>
        <v>15794840</v>
      </c>
      <c r="H58" s="346">
        <v>539599</v>
      </c>
      <c r="I58" s="346">
        <f>'鄉庫收支月報表(113年11月)'!I58+'鄉庫收支月報表(113年12月)'!H58</f>
        <v>15794840</v>
      </c>
      <c r="J58" s="346">
        <v>0</v>
      </c>
      <c r="K58" s="347">
        <f>'鄉庫收支月報表(113年11月)'!K58+'鄉庫收支月報表(113年12月)'!J58</f>
        <v>0</v>
      </c>
    </row>
    <row r="59" spans="1:11" ht="19.5" customHeight="1" x14ac:dyDescent="0.3">
      <c r="A59" s="344"/>
      <c r="B59" s="344"/>
      <c r="C59" s="345"/>
      <c r="D59" s="344" t="s">
        <v>389</v>
      </c>
      <c r="E59" s="344"/>
      <c r="F59" s="342">
        <f t="shared" si="14"/>
        <v>2871566</v>
      </c>
      <c r="G59" s="342">
        <f t="shared" si="14"/>
        <v>18335864</v>
      </c>
      <c r="H59" s="346">
        <v>2871566</v>
      </c>
      <c r="I59" s="346">
        <f>'鄉庫收支月報表(113年11月)'!I59+'鄉庫收支月報表(113年12月)'!H59</f>
        <v>18335864</v>
      </c>
      <c r="J59" s="346">
        <v>0</v>
      </c>
      <c r="K59" s="347">
        <f>'鄉庫收支月報表(113年11月)'!K59+'鄉庫收支月報表(113年12月)'!J59</f>
        <v>0</v>
      </c>
    </row>
    <row r="60" spans="1:11" ht="19.5" customHeight="1" x14ac:dyDescent="0.3">
      <c r="A60" s="344"/>
      <c r="B60" s="344"/>
      <c r="C60" s="345"/>
      <c r="D60" s="344" t="s">
        <v>390</v>
      </c>
      <c r="E60" s="344"/>
      <c r="F60" s="342">
        <f t="shared" si="14"/>
        <v>5213191</v>
      </c>
      <c r="G60" s="342">
        <f t="shared" si="14"/>
        <v>39385769</v>
      </c>
      <c r="H60" s="346">
        <v>5213191</v>
      </c>
      <c r="I60" s="346">
        <f>'鄉庫收支月報表(113年11月)'!I60+'鄉庫收支月報表(113年12月)'!H60</f>
        <v>39385769</v>
      </c>
      <c r="J60" s="346">
        <v>0</v>
      </c>
      <c r="K60" s="347">
        <f>'鄉庫收支月報表(113年11月)'!K60+'鄉庫收支月報表(113年12月)'!J60</f>
        <v>0</v>
      </c>
    </row>
    <row r="61" spans="1:11" ht="19.5" customHeight="1" x14ac:dyDescent="0.3">
      <c r="A61" s="344"/>
      <c r="B61" s="344"/>
      <c r="C61" s="345"/>
      <c r="D61" s="344" t="s">
        <v>391</v>
      </c>
      <c r="E61" s="344"/>
      <c r="F61" s="342">
        <f t="shared" si="14"/>
        <v>1402</v>
      </c>
      <c r="G61" s="342">
        <f t="shared" si="14"/>
        <v>104828</v>
      </c>
      <c r="H61" s="346">
        <v>1402</v>
      </c>
      <c r="I61" s="346">
        <f>'鄉庫收支月報表(113年11月)'!I61+'鄉庫收支月報表(113年12月)'!H61</f>
        <v>104828</v>
      </c>
      <c r="J61" s="346">
        <v>0</v>
      </c>
      <c r="K61" s="347">
        <f>'鄉庫收支月報表(113年11月)'!K61+'鄉庫收支月報表(113年12月)'!J61</f>
        <v>0</v>
      </c>
    </row>
    <row r="62" spans="1:11" ht="19.5" customHeight="1" x14ac:dyDescent="0.3">
      <c r="A62" s="344"/>
      <c r="B62" s="344"/>
      <c r="C62" s="345" t="s">
        <v>392</v>
      </c>
      <c r="D62" s="344"/>
      <c r="E62" s="344"/>
      <c r="F62" s="342">
        <f t="shared" si="14"/>
        <v>330555</v>
      </c>
      <c r="G62" s="342">
        <f t="shared" si="14"/>
        <v>4704976</v>
      </c>
      <c r="H62" s="342">
        <f>SUM(H63:H65)</f>
        <v>330555</v>
      </c>
      <c r="I62" s="342">
        <f t="shared" ref="I62:K62" si="16">SUM(I63:I65)</f>
        <v>4704976</v>
      </c>
      <c r="J62" s="342">
        <f t="shared" si="16"/>
        <v>0</v>
      </c>
      <c r="K62" s="343">
        <f t="shared" si="16"/>
        <v>0</v>
      </c>
    </row>
    <row r="63" spans="1:11" ht="19.5" customHeight="1" x14ac:dyDescent="0.3">
      <c r="A63" s="344"/>
      <c r="B63" s="344"/>
      <c r="C63" s="345"/>
      <c r="D63" s="344" t="s">
        <v>393</v>
      </c>
      <c r="E63" s="344"/>
      <c r="F63" s="342">
        <f t="shared" si="14"/>
        <v>0</v>
      </c>
      <c r="G63" s="342">
        <f t="shared" si="14"/>
        <v>0</v>
      </c>
      <c r="H63" s="346">
        <v>0</v>
      </c>
      <c r="I63" s="346">
        <f>'鄉庫收支月報表(113年11月)'!I63+'鄉庫收支月報表(113年12月)'!H63</f>
        <v>0</v>
      </c>
      <c r="J63" s="346">
        <v>0</v>
      </c>
      <c r="K63" s="347">
        <f>'鄉庫收支月報表(113年11月)'!K63+'鄉庫收支月報表(113年12月)'!J63</f>
        <v>0</v>
      </c>
    </row>
    <row r="64" spans="1:11" ht="19.5" customHeight="1" x14ac:dyDescent="0.3">
      <c r="A64" s="344"/>
      <c r="B64" s="344"/>
      <c r="C64" s="345"/>
      <c r="D64" s="344" t="s">
        <v>394</v>
      </c>
      <c r="E64" s="344"/>
      <c r="F64" s="342">
        <f t="shared" si="14"/>
        <v>0</v>
      </c>
      <c r="G64" s="342">
        <f t="shared" si="14"/>
        <v>0</v>
      </c>
      <c r="H64" s="346">
        <v>0</v>
      </c>
      <c r="I64" s="346">
        <f>'鄉庫收支月報表(113年11月)'!I64+'鄉庫收支月報表(113年12月)'!H64</f>
        <v>0</v>
      </c>
      <c r="J64" s="346">
        <v>0</v>
      </c>
      <c r="K64" s="347">
        <f>'鄉庫收支月報表(113年11月)'!K64+'鄉庫收支月報表(113年12月)'!J64</f>
        <v>0</v>
      </c>
    </row>
    <row r="65" spans="1:13" ht="19.5" customHeight="1" x14ac:dyDescent="0.3">
      <c r="A65" s="344"/>
      <c r="B65" s="344"/>
      <c r="C65" s="345"/>
      <c r="D65" s="344" t="s">
        <v>395</v>
      </c>
      <c r="E65" s="344"/>
      <c r="F65" s="342">
        <f t="shared" si="14"/>
        <v>330555</v>
      </c>
      <c r="G65" s="342">
        <f t="shared" si="14"/>
        <v>4704976</v>
      </c>
      <c r="H65" s="346">
        <v>330555</v>
      </c>
      <c r="I65" s="346">
        <f>'鄉庫收支月報表(113年11月)'!I65+'鄉庫收支月報表(113年12月)'!H65</f>
        <v>4704976</v>
      </c>
      <c r="J65" s="346">
        <v>0</v>
      </c>
      <c r="K65" s="347">
        <f>'鄉庫收支月報表(113年11月)'!K65+'鄉庫收支月報表(113年12月)'!J65</f>
        <v>0</v>
      </c>
    </row>
    <row r="66" spans="1:13" ht="19.5" customHeight="1" x14ac:dyDescent="0.3">
      <c r="A66" s="344"/>
      <c r="B66" s="344"/>
      <c r="C66" s="345" t="s">
        <v>396</v>
      </c>
      <c r="D66" s="344"/>
      <c r="E66" s="344"/>
      <c r="F66" s="342">
        <f t="shared" si="14"/>
        <v>4538318</v>
      </c>
      <c r="G66" s="342">
        <f t="shared" si="14"/>
        <v>19648614</v>
      </c>
      <c r="H66" s="342">
        <f>SUM(H67:H70)</f>
        <v>4538318</v>
      </c>
      <c r="I66" s="342">
        <f t="shared" ref="I66:K66" si="17">SUM(I67:I70)</f>
        <v>19648614</v>
      </c>
      <c r="J66" s="342">
        <f t="shared" si="17"/>
        <v>0</v>
      </c>
      <c r="K66" s="343">
        <f t="shared" si="17"/>
        <v>0</v>
      </c>
    </row>
    <row r="67" spans="1:13" ht="19.5" customHeight="1" x14ac:dyDescent="0.3">
      <c r="A67" s="344"/>
      <c r="B67" s="344"/>
      <c r="C67" s="345"/>
      <c r="D67" s="344" t="s">
        <v>397</v>
      </c>
      <c r="E67" s="344"/>
      <c r="F67" s="342">
        <f t="shared" si="14"/>
        <v>1579414</v>
      </c>
      <c r="G67" s="342">
        <f t="shared" si="14"/>
        <v>8304925</v>
      </c>
      <c r="H67" s="346">
        <v>1579414</v>
      </c>
      <c r="I67" s="346">
        <f>'鄉庫收支月報表(113年11月)'!I67+'鄉庫收支月報表(113年12月)'!H67</f>
        <v>8304925</v>
      </c>
      <c r="J67" s="346">
        <v>0</v>
      </c>
      <c r="K67" s="347">
        <f>'鄉庫收支月報表(113年11月)'!K67+'鄉庫收支月報表(113年12月)'!J67</f>
        <v>0</v>
      </c>
    </row>
    <row r="68" spans="1:13" ht="19.5" customHeight="1" x14ac:dyDescent="0.3">
      <c r="A68" s="344"/>
      <c r="B68" s="344"/>
      <c r="C68" s="345"/>
      <c r="D68" s="344" t="s">
        <v>398</v>
      </c>
      <c r="E68" s="344"/>
      <c r="F68" s="342">
        <f t="shared" si="14"/>
        <v>0</v>
      </c>
      <c r="G68" s="342">
        <f t="shared" si="14"/>
        <v>4760</v>
      </c>
      <c r="H68" s="346">
        <v>0</v>
      </c>
      <c r="I68" s="346">
        <f>'鄉庫收支月報表(113年11月)'!I68+'鄉庫收支月報表(113年12月)'!H68</f>
        <v>4760</v>
      </c>
      <c r="J68" s="346">
        <v>0</v>
      </c>
      <c r="K68" s="347">
        <f>'鄉庫收支月報表(113年11月)'!K68+'鄉庫收支月報表(113年12月)'!J68</f>
        <v>0</v>
      </c>
    </row>
    <row r="69" spans="1:13" ht="19.5" customHeight="1" x14ac:dyDescent="0.3">
      <c r="A69" s="344"/>
      <c r="B69" s="344"/>
      <c r="C69" s="345"/>
      <c r="D69" s="344" t="s">
        <v>399</v>
      </c>
      <c r="E69" s="344"/>
      <c r="F69" s="342">
        <f t="shared" si="14"/>
        <v>0</v>
      </c>
      <c r="G69" s="342">
        <f t="shared" si="14"/>
        <v>0</v>
      </c>
      <c r="H69" s="346">
        <v>0</v>
      </c>
      <c r="I69" s="346">
        <f>'鄉庫收支月報表(113年11月)'!I69+'鄉庫收支月報表(113年12月)'!H69</f>
        <v>0</v>
      </c>
      <c r="J69" s="346">
        <v>0</v>
      </c>
      <c r="K69" s="347">
        <f>'鄉庫收支月報表(113年11月)'!K69+'鄉庫收支月報表(113年12月)'!J69</f>
        <v>0</v>
      </c>
    </row>
    <row r="70" spans="1:13" ht="19.5" customHeight="1" x14ac:dyDescent="0.3">
      <c r="A70" s="344"/>
      <c r="B70" s="344"/>
      <c r="C70" s="345"/>
      <c r="D70" s="344" t="s">
        <v>400</v>
      </c>
      <c r="E70" s="344"/>
      <c r="F70" s="342">
        <f t="shared" si="14"/>
        <v>2958904</v>
      </c>
      <c r="G70" s="342">
        <f t="shared" si="14"/>
        <v>11338929</v>
      </c>
      <c r="H70" s="346">
        <v>2958904</v>
      </c>
      <c r="I70" s="346">
        <f>'鄉庫收支月報表(113年11月)'!I70+'鄉庫收支月報表(113年12月)'!H70</f>
        <v>11338929</v>
      </c>
      <c r="J70" s="346">
        <v>0</v>
      </c>
      <c r="K70" s="347">
        <f>'鄉庫收支月報表(113年11月)'!K70+'鄉庫收支月報表(113年12月)'!J70</f>
        <v>0</v>
      </c>
    </row>
    <row r="71" spans="1:13" ht="19.5" customHeight="1" x14ac:dyDescent="0.3">
      <c r="A71" s="344"/>
      <c r="B71" s="344"/>
      <c r="C71" s="345" t="s">
        <v>401</v>
      </c>
      <c r="D71" s="344"/>
      <c r="E71" s="344"/>
      <c r="F71" s="342">
        <f t="shared" si="14"/>
        <v>855173</v>
      </c>
      <c r="G71" s="342">
        <f t="shared" si="14"/>
        <v>8779412</v>
      </c>
      <c r="H71" s="342">
        <f>SUM(H72:H76)</f>
        <v>855173</v>
      </c>
      <c r="I71" s="342">
        <f t="shared" ref="I71:K71" si="18">SUM(I72:I76)</f>
        <v>8779412</v>
      </c>
      <c r="J71" s="342">
        <f t="shared" si="18"/>
        <v>0</v>
      </c>
      <c r="K71" s="343">
        <f t="shared" si="18"/>
        <v>0</v>
      </c>
    </row>
    <row r="72" spans="1:13" ht="19.5" customHeight="1" x14ac:dyDescent="0.3">
      <c r="A72" s="344"/>
      <c r="B72" s="344"/>
      <c r="C72" s="345"/>
      <c r="D72" s="344" t="s">
        <v>402</v>
      </c>
      <c r="E72" s="344"/>
      <c r="F72" s="342">
        <f t="shared" si="14"/>
        <v>75758</v>
      </c>
      <c r="G72" s="342">
        <f t="shared" si="14"/>
        <v>499349</v>
      </c>
      <c r="H72" s="346">
        <v>75758</v>
      </c>
      <c r="I72" s="346">
        <f>'鄉庫收支月報表(113年11月)'!I72+'鄉庫收支月報表(113年12月)'!H72</f>
        <v>499349</v>
      </c>
      <c r="J72" s="346">
        <v>0</v>
      </c>
      <c r="K72" s="347">
        <f>'鄉庫收支月報表(113年11月)'!K72+'鄉庫收支月報表(113年12月)'!J72</f>
        <v>0</v>
      </c>
    </row>
    <row r="73" spans="1:13" ht="19.5" customHeight="1" x14ac:dyDescent="0.3">
      <c r="A73" s="344"/>
      <c r="B73" s="344"/>
      <c r="C73" s="345"/>
      <c r="D73" s="344" t="s">
        <v>403</v>
      </c>
      <c r="E73" s="344"/>
      <c r="F73" s="342">
        <f t="shared" si="14"/>
        <v>0</v>
      </c>
      <c r="G73" s="342">
        <f t="shared" si="14"/>
        <v>0</v>
      </c>
      <c r="H73" s="346">
        <v>0</v>
      </c>
      <c r="I73" s="346">
        <f>'鄉庫收支月報表(113年11月)'!I73+'鄉庫收支月報表(113年12月)'!H73</f>
        <v>0</v>
      </c>
      <c r="J73" s="346">
        <v>0</v>
      </c>
      <c r="K73" s="347">
        <f>'鄉庫收支月報表(113年11月)'!K73+'鄉庫收支月報表(113年12月)'!J73</f>
        <v>0</v>
      </c>
    </row>
    <row r="74" spans="1:13" ht="19.5" customHeight="1" x14ac:dyDescent="0.3">
      <c r="A74" s="344"/>
      <c r="B74" s="344"/>
      <c r="C74" s="345"/>
      <c r="D74" s="344" t="s">
        <v>404</v>
      </c>
      <c r="E74" s="344"/>
      <c r="F74" s="342">
        <f t="shared" si="14"/>
        <v>779415</v>
      </c>
      <c r="G74" s="342">
        <f t="shared" si="14"/>
        <v>8280063</v>
      </c>
      <c r="H74" s="346">
        <v>779415</v>
      </c>
      <c r="I74" s="346">
        <f>'鄉庫收支月報表(113年11月)'!I74+'鄉庫收支月報表(113年12月)'!H74</f>
        <v>8280063</v>
      </c>
      <c r="J74" s="346">
        <v>0</v>
      </c>
      <c r="K74" s="347">
        <f>'鄉庫收支月報表(113年11月)'!K74+'鄉庫收支月報表(113年12月)'!J74</f>
        <v>0</v>
      </c>
    </row>
    <row r="75" spans="1:13" ht="19.5" customHeight="1" x14ac:dyDescent="0.3">
      <c r="A75" s="344"/>
      <c r="B75" s="344"/>
      <c r="C75" s="345"/>
      <c r="D75" s="344" t="s">
        <v>405</v>
      </c>
      <c r="E75" s="344"/>
      <c r="F75" s="342">
        <f t="shared" si="14"/>
        <v>0</v>
      </c>
      <c r="G75" s="342">
        <f t="shared" si="14"/>
        <v>0</v>
      </c>
      <c r="H75" s="346">
        <v>0</v>
      </c>
      <c r="I75" s="346">
        <f>'鄉庫收支月報表(113年11月)'!I75+'鄉庫收支月報表(113年12月)'!H75</f>
        <v>0</v>
      </c>
      <c r="J75" s="346">
        <v>0</v>
      </c>
      <c r="K75" s="347">
        <f>'鄉庫收支月報表(113年11月)'!K75+'鄉庫收支月報表(113年12月)'!J75</f>
        <v>0</v>
      </c>
    </row>
    <row r="76" spans="1:13" ht="19.5" customHeight="1" x14ac:dyDescent="0.3">
      <c r="A76" s="344"/>
      <c r="B76" s="344"/>
      <c r="C76" s="345"/>
      <c r="D76" s="344" t="s">
        <v>406</v>
      </c>
      <c r="E76" s="344"/>
      <c r="F76" s="342">
        <f t="shared" si="14"/>
        <v>0</v>
      </c>
      <c r="G76" s="342">
        <f t="shared" si="14"/>
        <v>0</v>
      </c>
      <c r="H76" s="346">
        <v>0</v>
      </c>
      <c r="I76" s="346">
        <f>'鄉庫收支月報表(113年11月)'!I76+'鄉庫收支月報表(113年12月)'!H76</f>
        <v>0</v>
      </c>
      <c r="J76" s="346">
        <v>0</v>
      </c>
      <c r="K76" s="347">
        <f>'鄉庫收支月報表(113年11月)'!K76+'鄉庫收支月報表(113年12月)'!J76</f>
        <v>0</v>
      </c>
    </row>
    <row r="77" spans="1:13" ht="19.5" customHeight="1" x14ac:dyDescent="0.3">
      <c r="A77" s="344"/>
      <c r="B77" s="344"/>
      <c r="C77" s="344" t="s">
        <v>407</v>
      </c>
      <c r="D77" s="344"/>
      <c r="E77" s="344"/>
      <c r="F77" s="342">
        <f t="shared" si="14"/>
        <v>3093522</v>
      </c>
      <c r="G77" s="342">
        <f t="shared" si="14"/>
        <v>17155956</v>
      </c>
      <c r="H77" s="342">
        <f>SUM(H78:H79)</f>
        <v>3093522</v>
      </c>
      <c r="I77" s="342">
        <f t="shared" ref="I77:K77" si="19">SUM(I78:I79)</f>
        <v>17155956</v>
      </c>
      <c r="J77" s="342">
        <f t="shared" si="19"/>
        <v>0</v>
      </c>
      <c r="K77" s="343">
        <f t="shared" si="19"/>
        <v>0</v>
      </c>
    </row>
    <row r="78" spans="1:13" ht="19.5" customHeight="1" x14ac:dyDescent="0.3">
      <c r="A78" s="344"/>
      <c r="B78" s="344"/>
      <c r="C78" s="344"/>
      <c r="D78" s="344" t="s">
        <v>408</v>
      </c>
      <c r="E78" s="344"/>
      <c r="F78" s="342">
        <f t="shared" si="14"/>
        <v>166496</v>
      </c>
      <c r="G78" s="342">
        <f t="shared" si="14"/>
        <v>367552</v>
      </c>
      <c r="H78" s="346">
        <v>166496</v>
      </c>
      <c r="I78" s="346">
        <f>'鄉庫收支月報表(113年11月)'!I78+'鄉庫收支月報表(113年12月)'!H78</f>
        <v>367552</v>
      </c>
      <c r="J78" s="346">
        <v>0</v>
      </c>
      <c r="K78" s="347">
        <f>'鄉庫收支月報表(113年11月)'!K78+'鄉庫收支月報表(113年12月)'!J78</f>
        <v>0</v>
      </c>
    </row>
    <row r="79" spans="1:13" ht="19.5" customHeight="1" x14ac:dyDescent="0.3">
      <c r="A79" s="344"/>
      <c r="B79" s="344"/>
      <c r="C79" s="344"/>
      <c r="D79" s="344" t="s">
        <v>409</v>
      </c>
      <c r="E79" s="344"/>
      <c r="F79" s="342">
        <f t="shared" si="14"/>
        <v>2927026</v>
      </c>
      <c r="G79" s="342">
        <f t="shared" si="14"/>
        <v>16788404</v>
      </c>
      <c r="H79" s="346">
        <v>2927026</v>
      </c>
      <c r="I79" s="346">
        <f>'鄉庫收支月報表(113年11月)'!I79+'鄉庫收支月報表(113年12月)'!H79</f>
        <v>16788404</v>
      </c>
      <c r="J79" s="346">
        <v>0</v>
      </c>
      <c r="K79" s="347">
        <f>'鄉庫收支月報表(113年11月)'!K79+'鄉庫收支月報表(113年12月)'!J79</f>
        <v>0</v>
      </c>
    </row>
    <row r="80" spans="1:13" ht="23.25" customHeight="1" x14ac:dyDescent="0.4">
      <c r="A80" s="1383" t="s">
        <v>332</v>
      </c>
      <c r="B80" s="1383"/>
      <c r="C80" s="1383"/>
      <c r="D80" s="1383"/>
      <c r="E80" s="1384"/>
      <c r="F80" s="1397" t="s">
        <v>333</v>
      </c>
      <c r="G80" s="1398"/>
      <c r="H80" s="364" t="s">
        <v>334</v>
      </c>
      <c r="I80" s="365" t="s">
        <v>384</v>
      </c>
      <c r="J80" s="364" t="s">
        <v>336</v>
      </c>
      <c r="K80" s="366" t="s">
        <v>385</v>
      </c>
      <c r="L80" s="324"/>
      <c r="M80" s="368"/>
    </row>
    <row r="81" spans="1:13" ht="23.25" customHeight="1" x14ac:dyDescent="0.4">
      <c r="A81" s="1385"/>
      <c r="B81" s="1385"/>
      <c r="C81" s="1385"/>
      <c r="D81" s="1385"/>
      <c r="E81" s="1386"/>
      <c r="F81" s="367" t="s">
        <v>338</v>
      </c>
      <c r="G81" s="367" t="s">
        <v>339</v>
      </c>
      <c r="H81" s="367" t="s">
        <v>338</v>
      </c>
      <c r="I81" s="367" t="s">
        <v>339</v>
      </c>
      <c r="J81" s="367" t="s">
        <v>338</v>
      </c>
      <c r="K81" s="363" t="s">
        <v>339</v>
      </c>
      <c r="L81" s="324"/>
      <c r="M81" s="369"/>
    </row>
    <row r="82" spans="1:13" ht="19.5" customHeight="1" x14ac:dyDescent="0.3">
      <c r="A82" s="344"/>
      <c r="B82" s="344"/>
      <c r="C82" s="344" t="s">
        <v>410</v>
      </c>
      <c r="D82" s="344"/>
      <c r="E82" s="344"/>
      <c r="F82" s="342">
        <f>H82+J82</f>
        <v>363174</v>
      </c>
      <c r="G82" s="342">
        <f>I82+K82</f>
        <v>5653526</v>
      </c>
      <c r="H82" s="342">
        <f>SUM(H83:H84)</f>
        <v>363174</v>
      </c>
      <c r="I82" s="342">
        <f t="shared" ref="I82:K82" si="20">SUM(I83:I84)</f>
        <v>5653526</v>
      </c>
      <c r="J82" s="342">
        <f t="shared" si="20"/>
        <v>0</v>
      </c>
      <c r="K82" s="343">
        <f t="shared" si="20"/>
        <v>0</v>
      </c>
    </row>
    <row r="83" spans="1:13" ht="19.5" customHeight="1" x14ac:dyDescent="0.3">
      <c r="A83" s="344"/>
      <c r="B83" s="344"/>
      <c r="C83" s="344"/>
      <c r="D83" s="344" t="s">
        <v>411</v>
      </c>
      <c r="E83" s="344"/>
      <c r="F83" s="342">
        <f t="shared" ref="F83:G98" si="21">H83+J83</f>
        <v>363174</v>
      </c>
      <c r="G83" s="342">
        <f t="shared" si="21"/>
        <v>5653526</v>
      </c>
      <c r="H83" s="346">
        <v>363174</v>
      </c>
      <c r="I83" s="346">
        <f>'鄉庫收支月報表(113年11月)'!I83+'鄉庫收支月報表(113年12月)'!H83</f>
        <v>5653526</v>
      </c>
      <c r="J83" s="346">
        <v>0</v>
      </c>
      <c r="K83" s="347">
        <f>'鄉庫收支月報表(113年11月)'!K83+'鄉庫收支月報表(113年12月)'!J83</f>
        <v>0</v>
      </c>
    </row>
    <row r="84" spans="1:13" ht="19.5" customHeight="1" x14ac:dyDescent="0.3">
      <c r="A84" s="344"/>
      <c r="B84" s="344"/>
      <c r="C84" s="344"/>
      <c r="D84" s="344" t="s">
        <v>412</v>
      </c>
      <c r="E84" s="344"/>
      <c r="F84" s="342">
        <f t="shared" si="21"/>
        <v>0</v>
      </c>
      <c r="G84" s="342">
        <f t="shared" si="21"/>
        <v>0</v>
      </c>
      <c r="H84" s="346">
        <v>0</v>
      </c>
      <c r="I84" s="346">
        <f>'鄉庫收支月報表(113年11月)'!I84+'鄉庫收支月報表(113年12月)'!H84</f>
        <v>0</v>
      </c>
      <c r="J84" s="346">
        <v>0</v>
      </c>
      <c r="K84" s="347">
        <f>'鄉庫收支月報表(113年11月)'!K84+'鄉庫收支月報表(113年12月)'!J84</f>
        <v>0</v>
      </c>
    </row>
    <row r="85" spans="1:13" ht="19.5" customHeight="1" x14ac:dyDescent="0.3">
      <c r="A85" s="344"/>
      <c r="B85" s="344"/>
      <c r="C85" s="344" t="s">
        <v>413</v>
      </c>
      <c r="D85" s="344"/>
      <c r="E85" s="344"/>
      <c r="F85" s="342">
        <f t="shared" si="21"/>
        <v>0</v>
      </c>
      <c r="G85" s="342">
        <f t="shared" si="21"/>
        <v>0</v>
      </c>
      <c r="H85" s="342">
        <f>SUM(H86:H87)</f>
        <v>0</v>
      </c>
      <c r="I85" s="342">
        <f t="shared" ref="I85:K85" si="22">SUM(I86:I87)</f>
        <v>0</v>
      </c>
      <c r="J85" s="342">
        <f t="shared" si="22"/>
        <v>0</v>
      </c>
      <c r="K85" s="343">
        <f t="shared" si="22"/>
        <v>0</v>
      </c>
    </row>
    <row r="86" spans="1:13" ht="19.5" customHeight="1" x14ac:dyDescent="0.3">
      <c r="A86" s="344"/>
      <c r="B86" s="344"/>
      <c r="C86" s="344"/>
      <c r="D86" s="344" t="s">
        <v>414</v>
      </c>
      <c r="E86" s="344"/>
      <c r="F86" s="342">
        <f t="shared" si="21"/>
        <v>0</v>
      </c>
      <c r="G86" s="342">
        <f t="shared" si="21"/>
        <v>0</v>
      </c>
      <c r="H86" s="346">
        <v>0</v>
      </c>
      <c r="I86" s="346">
        <f>'鄉庫收支月報表(113年11月)'!I86+'鄉庫收支月報表(113年12月)'!H86</f>
        <v>0</v>
      </c>
      <c r="J86" s="346">
        <v>0</v>
      </c>
      <c r="K86" s="347">
        <f>'鄉庫收支月報表(113年11月)'!K86+'鄉庫收支月報表(113年12月)'!J86</f>
        <v>0</v>
      </c>
    </row>
    <row r="87" spans="1:13" ht="19.5" customHeight="1" x14ac:dyDescent="0.3">
      <c r="A87" s="344"/>
      <c r="B87" s="344"/>
      <c r="C87" s="344"/>
      <c r="D87" s="344" t="s">
        <v>415</v>
      </c>
      <c r="E87" s="344"/>
      <c r="F87" s="342">
        <f t="shared" si="21"/>
        <v>0</v>
      </c>
      <c r="G87" s="342">
        <f t="shared" si="21"/>
        <v>0</v>
      </c>
      <c r="H87" s="346">
        <v>0</v>
      </c>
      <c r="I87" s="346">
        <f>'鄉庫收支月報表(113年11月)'!I87+'鄉庫收支月報表(113年12月)'!H87</f>
        <v>0</v>
      </c>
      <c r="J87" s="346">
        <v>0</v>
      </c>
      <c r="K87" s="347">
        <f>'鄉庫收支月報表(113年11月)'!K87+'鄉庫收支月報表(113年12月)'!J87</f>
        <v>0</v>
      </c>
    </row>
    <row r="88" spans="1:13" ht="19.5" customHeight="1" x14ac:dyDescent="0.3">
      <c r="A88" s="344"/>
      <c r="B88" s="344"/>
      <c r="C88" s="344" t="s">
        <v>416</v>
      </c>
      <c r="D88" s="344"/>
      <c r="E88" s="344"/>
      <c r="F88" s="342">
        <f t="shared" si="21"/>
        <v>232950</v>
      </c>
      <c r="G88" s="342">
        <f t="shared" si="21"/>
        <v>599950</v>
      </c>
      <c r="H88" s="342">
        <f>SUM(H89:H90)</f>
        <v>232950</v>
      </c>
      <c r="I88" s="342">
        <f t="shared" ref="I88:K88" si="23">SUM(I89:I90)</f>
        <v>599950</v>
      </c>
      <c r="J88" s="342">
        <f t="shared" si="23"/>
        <v>0</v>
      </c>
      <c r="K88" s="343">
        <f t="shared" si="23"/>
        <v>0</v>
      </c>
    </row>
    <row r="89" spans="1:13" ht="19.5" customHeight="1" x14ac:dyDescent="0.3">
      <c r="A89" s="344"/>
      <c r="B89" s="344"/>
      <c r="C89" s="344"/>
      <c r="D89" s="344" t="s">
        <v>417</v>
      </c>
      <c r="E89" s="344"/>
      <c r="F89" s="342">
        <f t="shared" si="21"/>
        <v>0</v>
      </c>
      <c r="G89" s="342">
        <f t="shared" si="21"/>
        <v>0</v>
      </c>
      <c r="H89" s="346">
        <v>0</v>
      </c>
      <c r="I89" s="346">
        <f>'鄉庫收支月報表(113年11月)'!I89+'鄉庫收支月報表(113年12月)'!H89</f>
        <v>0</v>
      </c>
      <c r="J89" s="346">
        <v>0</v>
      </c>
      <c r="K89" s="347">
        <f>'鄉庫收支月報表(113年11月)'!K89+'鄉庫收支月報表(113年12月)'!J89</f>
        <v>0</v>
      </c>
    </row>
    <row r="90" spans="1:13" ht="19.5" customHeight="1" x14ac:dyDescent="0.3">
      <c r="A90" s="344"/>
      <c r="B90" s="344"/>
      <c r="C90" s="344" t="s">
        <v>329</v>
      </c>
      <c r="D90" s="344" t="s">
        <v>418</v>
      </c>
      <c r="E90" s="344"/>
      <c r="F90" s="342">
        <f t="shared" si="21"/>
        <v>232950</v>
      </c>
      <c r="G90" s="342">
        <f t="shared" si="21"/>
        <v>599950</v>
      </c>
      <c r="H90" s="346">
        <v>232950</v>
      </c>
      <c r="I90" s="346">
        <f>'鄉庫收支月報表(113年11月)'!I90+'鄉庫收支月報表(113年12月)'!H90</f>
        <v>599950</v>
      </c>
      <c r="J90" s="346">
        <v>0</v>
      </c>
      <c r="K90" s="347">
        <f>'鄉庫收支月報表(113年11月)'!K90+'鄉庫收支月報表(113年12月)'!J90</f>
        <v>0</v>
      </c>
    </row>
    <row r="91" spans="1:13" ht="19.5" customHeight="1" x14ac:dyDescent="0.3">
      <c r="A91" s="344"/>
      <c r="B91" s="345" t="s">
        <v>368</v>
      </c>
      <c r="C91" s="344"/>
      <c r="D91" s="344"/>
      <c r="E91" s="344"/>
      <c r="F91" s="342">
        <f t="shared" si="21"/>
        <v>67539624</v>
      </c>
      <c r="G91" s="342">
        <f t="shared" si="21"/>
        <v>213401197</v>
      </c>
      <c r="H91" s="342">
        <f>H92+H97+H101+H108+H114+H117</f>
        <v>65139624</v>
      </c>
      <c r="I91" s="342">
        <f t="shared" ref="I91:K91" si="24">I92+I97+I101+I108+I114+I117</f>
        <v>130122965</v>
      </c>
      <c r="J91" s="342">
        <f t="shared" si="24"/>
        <v>2400000</v>
      </c>
      <c r="K91" s="343">
        <f t="shared" si="24"/>
        <v>83278232</v>
      </c>
    </row>
    <row r="92" spans="1:13" ht="19.5" customHeight="1" x14ac:dyDescent="0.3">
      <c r="A92" s="344"/>
      <c r="B92" s="344"/>
      <c r="C92" s="345" t="s">
        <v>387</v>
      </c>
      <c r="D92" s="344"/>
      <c r="E92" s="344"/>
      <c r="F92" s="342">
        <f t="shared" si="21"/>
        <v>6181477</v>
      </c>
      <c r="G92" s="342">
        <f t="shared" si="21"/>
        <v>19112475</v>
      </c>
      <c r="H92" s="342">
        <f>SUM(H93:H96)</f>
        <v>6181477</v>
      </c>
      <c r="I92" s="342">
        <f t="shared" ref="I92:K92" si="25">SUM(I93:I96)</f>
        <v>7196541</v>
      </c>
      <c r="J92" s="342">
        <f t="shared" si="25"/>
        <v>0</v>
      </c>
      <c r="K92" s="343">
        <f t="shared" si="25"/>
        <v>11915934</v>
      </c>
    </row>
    <row r="93" spans="1:13" ht="19.5" customHeight="1" x14ac:dyDescent="0.3">
      <c r="A93" s="344"/>
      <c r="B93" s="344"/>
      <c r="C93" s="345"/>
      <c r="D93" s="344" t="s">
        <v>388</v>
      </c>
      <c r="E93" s="344"/>
      <c r="F93" s="342">
        <f t="shared" si="21"/>
        <v>36394</v>
      </c>
      <c r="G93" s="342">
        <f t="shared" si="21"/>
        <v>148023</v>
      </c>
      <c r="H93" s="346">
        <v>36394</v>
      </c>
      <c r="I93" s="346">
        <f>'鄉庫收支月報表(113年11月)'!I93+'鄉庫收支月報表(113年12月)'!H93</f>
        <v>148023</v>
      </c>
      <c r="J93" s="346">
        <v>0</v>
      </c>
      <c r="K93" s="347">
        <f>'鄉庫收支月報表(113年11月)'!K93+'鄉庫收支月報表(113年12月)'!J93</f>
        <v>0</v>
      </c>
    </row>
    <row r="94" spans="1:13" ht="19.5" customHeight="1" x14ac:dyDescent="0.3">
      <c r="A94" s="344"/>
      <c r="B94" s="344"/>
      <c r="C94" s="345"/>
      <c r="D94" s="344" t="s">
        <v>389</v>
      </c>
      <c r="E94" s="344"/>
      <c r="F94" s="342">
        <f t="shared" si="21"/>
        <v>695684</v>
      </c>
      <c r="G94" s="342">
        <f t="shared" si="21"/>
        <v>1554119</v>
      </c>
      <c r="H94" s="346">
        <v>695684</v>
      </c>
      <c r="I94" s="346">
        <f>'鄉庫收支月報表(113年11月)'!I94+'鄉庫收支月報表(113年12月)'!H94</f>
        <v>1554119</v>
      </c>
      <c r="J94" s="346">
        <v>0</v>
      </c>
      <c r="K94" s="347">
        <f>'鄉庫收支月報表(113年11月)'!K94+'鄉庫收支月報表(113年12月)'!J94</f>
        <v>0</v>
      </c>
    </row>
    <row r="95" spans="1:13" ht="19.5" customHeight="1" x14ac:dyDescent="0.3">
      <c r="A95" s="344"/>
      <c r="B95" s="344"/>
      <c r="C95" s="345"/>
      <c r="D95" s="344" t="s">
        <v>390</v>
      </c>
      <c r="E95" s="344"/>
      <c r="F95" s="342">
        <f t="shared" si="21"/>
        <v>5449399</v>
      </c>
      <c r="G95" s="342">
        <f t="shared" si="21"/>
        <v>17410333</v>
      </c>
      <c r="H95" s="346">
        <v>5449399</v>
      </c>
      <c r="I95" s="346">
        <f>'鄉庫收支月報表(113年11月)'!I95+'鄉庫收支月報表(113年12月)'!H95</f>
        <v>5494399</v>
      </c>
      <c r="J95" s="346">
        <v>0</v>
      </c>
      <c r="K95" s="347">
        <f>'鄉庫收支月報表(113年11月)'!K95+'鄉庫收支月報表(113年12月)'!J95</f>
        <v>11915934</v>
      </c>
    </row>
    <row r="96" spans="1:13" ht="19.5" customHeight="1" x14ac:dyDescent="0.3">
      <c r="A96" s="344"/>
      <c r="B96" s="344"/>
      <c r="C96" s="345"/>
      <c r="D96" s="344" t="s">
        <v>391</v>
      </c>
      <c r="E96" s="344"/>
      <c r="F96" s="342">
        <f t="shared" si="21"/>
        <v>0</v>
      </c>
      <c r="G96" s="342">
        <f t="shared" si="21"/>
        <v>0</v>
      </c>
      <c r="H96" s="346">
        <v>0</v>
      </c>
      <c r="I96" s="346">
        <f>'鄉庫收支月報表(113年11月)'!I96+'鄉庫收支月報表(113年12月)'!H96</f>
        <v>0</v>
      </c>
      <c r="J96" s="346">
        <v>0</v>
      </c>
      <c r="K96" s="347">
        <f>'鄉庫收支月報表(113年11月)'!K96+'鄉庫收支月報表(113年12月)'!J96</f>
        <v>0</v>
      </c>
    </row>
    <row r="97" spans="1:11" ht="19.5" customHeight="1" x14ac:dyDescent="0.3">
      <c r="A97" s="344"/>
      <c r="B97" s="344"/>
      <c r="C97" s="345" t="s">
        <v>392</v>
      </c>
      <c r="D97" s="344"/>
      <c r="E97" s="344"/>
      <c r="F97" s="342">
        <f t="shared" si="21"/>
        <v>33733</v>
      </c>
      <c r="G97" s="342">
        <f t="shared" si="21"/>
        <v>33733</v>
      </c>
      <c r="H97" s="342">
        <f>SUM(H98:H100)</f>
        <v>33733</v>
      </c>
      <c r="I97" s="342">
        <f t="shared" ref="I97:K97" si="26">SUM(I98:I100)</f>
        <v>33733</v>
      </c>
      <c r="J97" s="342">
        <f t="shared" si="26"/>
        <v>0</v>
      </c>
      <c r="K97" s="343">
        <f t="shared" si="26"/>
        <v>0</v>
      </c>
    </row>
    <row r="98" spans="1:11" ht="19.5" customHeight="1" x14ac:dyDescent="0.3">
      <c r="A98" s="344"/>
      <c r="B98" s="344"/>
      <c r="C98" s="345"/>
      <c r="D98" s="344" t="s">
        <v>393</v>
      </c>
      <c r="E98" s="344"/>
      <c r="F98" s="342">
        <f t="shared" si="21"/>
        <v>0</v>
      </c>
      <c r="G98" s="342">
        <f t="shared" si="21"/>
        <v>0</v>
      </c>
      <c r="H98" s="346">
        <v>0</v>
      </c>
      <c r="I98" s="346">
        <f>'鄉庫收支月報表(113年11月)'!I98+'鄉庫收支月報表(113年12月)'!H98</f>
        <v>0</v>
      </c>
      <c r="J98" s="346">
        <v>0</v>
      </c>
      <c r="K98" s="347">
        <f>'鄉庫收支月報表(113年11月)'!K98+'鄉庫收支月報表(113年12月)'!J98</f>
        <v>0</v>
      </c>
    </row>
    <row r="99" spans="1:11" ht="19.5" customHeight="1" x14ac:dyDescent="0.3">
      <c r="A99" s="344"/>
      <c r="B99" s="344"/>
      <c r="C99" s="345"/>
      <c r="D99" s="344" t="s">
        <v>394</v>
      </c>
      <c r="E99" s="344"/>
      <c r="F99" s="342">
        <f t="shared" ref="F99:G105" si="27">H99+J99</f>
        <v>0</v>
      </c>
      <c r="G99" s="342">
        <f t="shared" si="27"/>
        <v>0</v>
      </c>
      <c r="H99" s="346">
        <v>0</v>
      </c>
      <c r="I99" s="346">
        <f>'鄉庫收支月報表(113年11月)'!I99+'鄉庫收支月報表(113年12月)'!H99</f>
        <v>0</v>
      </c>
      <c r="J99" s="346">
        <v>0</v>
      </c>
      <c r="K99" s="347">
        <f>'鄉庫收支月報表(113年11月)'!K99+'鄉庫收支月報表(113年12月)'!J99</f>
        <v>0</v>
      </c>
    </row>
    <row r="100" spans="1:11" ht="19.5" customHeight="1" x14ac:dyDescent="0.3">
      <c r="A100" s="344"/>
      <c r="B100" s="344"/>
      <c r="C100" s="345"/>
      <c r="D100" s="344" t="s">
        <v>395</v>
      </c>
      <c r="E100" s="344"/>
      <c r="F100" s="342">
        <f t="shared" si="27"/>
        <v>33733</v>
      </c>
      <c r="G100" s="342">
        <f t="shared" si="27"/>
        <v>33733</v>
      </c>
      <c r="H100" s="346">
        <v>33733</v>
      </c>
      <c r="I100" s="346">
        <f>'鄉庫收支月報表(113年11月)'!I100+'鄉庫收支月報表(113年12月)'!H100</f>
        <v>33733</v>
      </c>
      <c r="J100" s="346">
        <v>0</v>
      </c>
      <c r="K100" s="347">
        <f>'鄉庫收支月報表(113年11月)'!K100+'鄉庫收支月報表(113年12月)'!J100</f>
        <v>0</v>
      </c>
    </row>
    <row r="101" spans="1:11" ht="19.5" customHeight="1" x14ac:dyDescent="0.3">
      <c r="A101" s="344"/>
      <c r="B101" s="344"/>
      <c r="C101" s="345" t="s">
        <v>396</v>
      </c>
      <c r="D101" s="344"/>
      <c r="E101" s="344"/>
      <c r="F101" s="342">
        <f t="shared" si="27"/>
        <v>58990414</v>
      </c>
      <c r="G101" s="342">
        <f t="shared" si="27"/>
        <v>187521909</v>
      </c>
      <c r="H101" s="342">
        <f>SUM(H102:H105)</f>
        <v>56590414</v>
      </c>
      <c r="I101" s="342">
        <f t="shared" ref="I101:K101" si="28">SUM(I102:I105)</f>
        <v>116984009</v>
      </c>
      <c r="J101" s="342">
        <f t="shared" si="28"/>
        <v>2400000</v>
      </c>
      <c r="K101" s="343">
        <f t="shared" si="28"/>
        <v>70537900</v>
      </c>
    </row>
    <row r="102" spans="1:11" ht="19.5" customHeight="1" x14ac:dyDescent="0.3">
      <c r="A102" s="344"/>
      <c r="B102" s="344"/>
      <c r="C102" s="345"/>
      <c r="D102" s="344" t="s">
        <v>397</v>
      </c>
      <c r="E102" s="344"/>
      <c r="F102" s="342">
        <f t="shared" si="27"/>
        <v>0</v>
      </c>
      <c r="G102" s="342">
        <f t="shared" si="27"/>
        <v>141000</v>
      </c>
      <c r="H102" s="346">
        <v>0</v>
      </c>
      <c r="I102" s="346">
        <f>'鄉庫收支月報表(113年11月)'!I102+'鄉庫收支月報表(113年12月)'!H102</f>
        <v>141000</v>
      </c>
      <c r="J102" s="346">
        <v>0</v>
      </c>
      <c r="K102" s="347">
        <f>'鄉庫收支月報表(113年11月)'!K102+'鄉庫收支月報表(113年12月)'!J102</f>
        <v>0</v>
      </c>
    </row>
    <row r="103" spans="1:11" ht="19.5" customHeight="1" x14ac:dyDescent="0.3">
      <c r="A103" s="344"/>
      <c r="B103" s="344"/>
      <c r="C103" s="345"/>
      <c r="D103" s="344" t="s">
        <v>398</v>
      </c>
      <c r="E103" s="344"/>
      <c r="F103" s="342">
        <f t="shared" si="27"/>
        <v>0</v>
      </c>
      <c r="G103" s="342">
        <f t="shared" si="27"/>
        <v>0</v>
      </c>
      <c r="H103" s="346">
        <v>0</v>
      </c>
      <c r="I103" s="346">
        <f>'鄉庫收支月報表(113年11月)'!I103+'鄉庫收支月報表(113年12月)'!H103</f>
        <v>0</v>
      </c>
      <c r="J103" s="346">
        <v>0</v>
      </c>
      <c r="K103" s="347">
        <f>'鄉庫收支月報表(113年11月)'!K103+'鄉庫收支月報表(113年12月)'!J103</f>
        <v>0</v>
      </c>
    </row>
    <row r="104" spans="1:11" ht="19.5" customHeight="1" x14ac:dyDescent="0.3">
      <c r="A104" s="344"/>
      <c r="B104" s="344"/>
      <c r="C104" s="345"/>
      <c r="D104" s="344" t="s">
        <v>399</v>
      </c>
      <c r="E104" s="344"/>
      <c r="F104" s="342">
        <f t="shared" si="27"/>
        <v>0</v>
      </c>
      <c r="G104" s="342">
        <f t="shared" si="27"/>
        <v>0</v>
      </c>
      <c r="H104" s="346">
        <v>0</v>
      </c>
      <c r="I104" s="346">
        <f>'鄉庫收支月報表(113年11月)'!I104+'鄉庫收支月報表(113年12月)'!H104</f>
        <v>0</v>
      </c>
      <c r="J104" s="346">
        <v>0</v>
      </c>
      <c r="K104" s="347">
        <f>'鄉庫收支月報表(113年11月)'!K104+'鄉庫收支月報表(113年12月)'!J104</f>
        <v>0</v>
      </c>
    </row>
    <row r="105" spans="1:11" ht="19.5" customHeight="1" x14ac:dyDescent="0.3">
      <c r="A105" s="344"/>
      <c r="B105" s="344"/>
      <c r="C105" s="345"/>
      <c r="D105" s="344" t="s">
        <v>400</v>
      </c>
      <c r="E105" s="344"/>
      <c r="F105" s="342">
        <f t="shared" si="27"/>
        <v>58990414</v>
      </c>
      <c r="G105" s="342">
        <f t="shared" si="27"/>
        <v>187380909</v>
      </c>
      <c r="H105" s="346">
        <v>56590414</v>
      </c>
      <c r="I105" s="346">
        <f>'鄉庫收支月報表(113年11月)'!I105+'鄉庫收支月報表(113年12月)'!H105</f>
        <v>116843009</v>
      </c>
      <c r="J105" s="346">
        <v>2400000</v>
      </c>
      <c r="K105" s="347">
        <f>'鄉庫收支月報表(113年11月)'!K105+'鄉庫收支月報表(113年12月)'!J105</f>
        <v>70537900</v>
      </c>
    </row>
    <row r="106" spans="1:11" ht="19.8" customHeight="1" x14ac:dyDescent="0.4">
      <c r="A106" s="1383" t="s">
        <v>332</v>
      </c>
      <c r="B106" s="1383"/>
      <c r="C106" s="1383"/>
      <c r="D106" s="1383"/>
      <c r="E106" s="1384"/>
      <c r="F106" s="1397" t="s">
        <v>333</v>
      </c>
      <c r="G106" s="1398"/>
      <c r="H106" s="364" t="s">
        <v>334</v>
      </c>
      <c r="I106" s="365" t="s">
        <v>384</v>
      </c>
      <c r="J106" s="364" t="s">
        <v>336</v>
      </c>
      <c r="K106" s="366" t="s">
        <v>385</v>
      </c>
    </row>
    <row r="107" spans="1:11" ht="19.8" customHeight="1" x14ac:dyDescent="0.4">
      <c r="A107" s="1385"/>
      <c r="B107" s="1385"/>
      <c r="C107" s="1385"/>
      <c r="D107" s="1385"/>
      <c r="E107" s="1386"/>
      <c r="F107" s="367" t="s">
        <v>338</v>
      </c>
      <c r="G107" s="367" t="s">
        <v>339</v>
      </c>
      <c r="H107" s="367" t="s">
        <v>338</v>
      </c>
      <c r="I107" s="367" t="s">
        <v>339</v>
      </c>
      <c r="J107" s="367" t="s">
        <v>338</v>
      </c>
      <c r="K107" s="363" t="s">
        <v>339</v>
      </c>
    </row>
    <row r="108" spans="1:11" ht="20.25" customHeight="1" x14ac:dyDescent="0.3">
      <c r="A108" s="344"/>
      <c r="B108" s="344"/>
      <c r="C108" s="345" t="s">
        <v>401</v>
      </c>
      <c r="D108" s="344"/>
      <c r="E108" s="344"/>
      <c r="F108" s="342">
        <f t="shared" ref="F108:G108" si="29">SUM(F109:F113)</f>
        <v>0</v>
      </c>
      <c r="G108" s="342">
        <f t="shared" si="29"/>
        <v>0</v>
      </c>
      <c r="H108" s="342">
        <f>SUM(H109:H113)</f>
        <v>0</v>
      </c>
      <c r="I108" s="342">
        <f t="shared" ref="I108:K108" si="30">SUM(I109:I113)</f>
        <v>0</v>
      </c>
      <c r="J108" s="342">
        <f t="shared" si="30"/>
        <v>0</v>
      </c>
      <c r="K108" s="343">
        <f t="shared" si="30"/>
        <v>0</v>
      </c>
    </row>
    <row r="109" spans="1:11" ht="20.25" customHeight="1" x14ac:dyDescent="0.3">
      <c r="A109" s="344"/>
      <c r="B109" s="344"/>
      <c r="C109" s="345"/>
      <c r="D109" s="344" t="s">
        <v>402</v>
      </c>
      <c r="E109" s="344"/>
      <c r="F109" s="342">
        <f>H109+J109</f>
        <v>0</v>
      </c>
      <c r="G109" s="342">
        <f>I109+K109</f>
        <v>0</v>
      </c>
      <c r="H109" s="346">
        <v>0</v>
      </c>
      <c r="I109" s="346">
        <f>'鄉庫收支月報表(113年11月)'!I109+'鄉庫收支月報表(113年12月)'!H109</f>
        <v>0</v>
      </c>
      <c r="J109" s="346">
        <v>0</v>
      </c>
      <c r="K109" s="347">
        <f>'鄉庫收支月報表(113年11月)'!K109+'鄉庫收支月報表(113年12月)'!J109</f>
        <v>0</v>
      </c>
    </row>
    <row r="110" spans="1:11" ht="20.25" customHeight="1" x14ac:dyDescent="0.3">
      <c r="A110" s="344"/>
      <c r="B110" s="344"/>
      <c r="C110" s="345"/>
      <c r="D110" s="344" t="s">
        <v>403</v>
      </c>
      <c r="E110" s="344"/>
      <c r="F110" s="342">
        <f t="shared" ref="F110:G118" si="31">H110+J110</f>
        <v>0</v>
      </c>
      <c r="G110" s="342">
        <f t="shared" si="31"/>
        <v>0</v>
      </c>
      <c r="H110" s="346">
        <v>0</v>
      </c>
      <c r="I110" s="346">
        <f>'鄉庫收支月報表(113年11月)'!I110+'鄉庫收支月報表(113年12月)'!H110</f>
        <v>0</v>
      </c>
      <c r="J110" s="346">
        <v>0</v>
      </c>
      <c r="K110" s="347">
        <f>'鄉庫收支月報表(113年11月)'!K110+'鄉庫收支月報表(113年12月)'!J110</f>
        <v>0</v>
      </c>
    </row>
    <row r="111" spans="1:11" ht="20.25" customHeight="1" x14ac:dyDescent="0.3">
      <c r="A111" s="344"/>
      <c r="B111" s="344"/>
      <c r="C111" s="345"/>
      <c r="D111" s="344" t="s">
        <v>404</v>
      </c>
      <c r="E111" s="344"/>
      <c r="F111" s="342">
        <f t="shared" si="31"/>
        <v>0</v>
      </c>
      <c r="G111" s="342">
        <f t="shared" si="31"/>
        <v>0</v>
      </c>
      <c r="H111" s="346">
        <v>0</v>
      </c>
      <c r="I111" s="346">
        <f>'鄉庫收支月報表(113年11月)'!I111+'鄉庫收支月報表(113年12月)'!H111</f>
        <v>0</v>
      </c>
      <c r="J111" s="346">
        <v>0</v>
      </c>
      <c r="K111" s="347">
        <f>'鄉庫收支月報表(113年11月)'!K111+'鄉庫收支月報表(113年12月)'!J111</f>
        <v>0</v>
      </c>
    </row>
    <row r="112" spans="1:11" ht="20.25" customHeight="1" x14ac:dyDescent="0.3">
      <c r="A112" s="344"/>
      <c r="B112" s="344"/>
      <c r="C112" s="345"/>
      <c r="D112" s="344" t="s">
        <v>405</v>
      </c>
      <c r="E112" s="344"/>
      <c r="F112" s="342">
        <f t="shared" si="31"/>
        <v>0</v>
      </c>
      <c r="G112" s="342">
        <f t="shared" si="31"/>
        <v>0</v>
      </c>
      <c r="H112" s="346">
        <v>0</v>
      </c>
      <c r="I112" s="346">
        <f>'鄉庫收支月報表(113年11月)'!I112+'鄉庫收支月報表(113年12月)'!H112</f>
        <v>0</v>
      </c>
      <c r="J112" s="346">
        <v>0</v>
      </c>
      <c r="K112" s="347">
        <f>'鄉庫收支月報表(113年11月)'!K112+'鄉庫收支月報表(113年12月)'!J112</f>
        <v>0</v>
      </c>
    </row>
    <row r="113" spans="1:11" ht="20.25" customHeight="1" x14ac:dyDescent="0.3">
      <c r="A113" s="344"/>
      <c r="B113" s="344"/>
      <c r="C113" s="345"/>
      <c r="D113" s="344" t="s">
        <v>406</v>
      </c>
      <c r="E113" s="344"/>
      <c r="F113" s="342">
        <f t="shared" si="31"/>
        <v>0</v>
      </c>
      <c r="G113" s="342">
        <f t="shared" si="31"/>
        <v>0</v>
      </c>
      <c r="H113" s="346">
        <v>0</v>
      </c>
      <c r="I113" s="346">
        <f>'鄉庫收支月報表(113年11月)'!I113+'鄉庫收支月報表(113年12月)'!H113</f>
        <v>0</v>
      </c>
      <c r="J113" s="346">
        <v>0</v>
      </c>
      <c r="K113" s="347">
        <f>'鄉庫收支月報表(113年11月)'!K113+'鄉庫收支月報表(113年12月)'!J113</f>
        <v>0</v>
      </c>
    </row>
    <row r="114" spans="1:11" ht="20.25" customHeight="1" x14ac:dyDescent="0.3">
      <c r="A114" s="344"/>
      <c r="B114" s="344"/>
      <c r="C114" s="344" t="s">
        <v>407</v>
      </c>
      <c r="D114" s="344"/>
      <c r="E114" s="344"/>
      <c r="F114" s="342">
        <f t="shared" si="31"/>
        <v>2334000</v>
      </c>
      <c r="G114" s="342">
        <f t="shared" si="31"/>
        <v>4803080</v>
      </c>
      <c r="H114" s="342">
        <f>SUM(H115:H116)</f>
        <v>2334000</v>
      </c>
      <c r="I114" s="342">
        <f t="shared" ref="I114:K114" si="32">SUM(I115:I116)</f>
        <v>3978682</v>
      </c>
      <c r="J114" s="342">
        <f t="shared" si="32"/>
        <v>0</v>
      </c>
      <c r="K114" s="343">
        <f t="shared" si="32"/>
        <v>824398</v>
      </c>
    </row>
    <row r="115" spans="1:11" ht="20.25" customHeight="1" x14ac:dyDescent="0.3">
      <c r="A115" s="344"/>
      <c r="B115" s="344"/>
      <c r="C115" s="344"/>
      <c r="D115" s="344" t="s">
        <v>408</v>
      </c>
      <c r="E115" s="344"/>
      <c r="F115" s="342">
        <f t="shared" si="31"/>
        <v>0</v>
      </c>
      <c r="G115" s="342">
        <f t="shared" si="31"/>
        <v>0</v>
      </c>
      <c r="H115" s="346">
        <v>0</v>
      </c>
      <c r="I115" s="346">
        <f>'鄉庫收支月報表(113年11月)'!I115+'鄉庫收支月報表(113年12月)'!H115</f>
        <v>0</v>
      </c>
      <c r="J115" s="346">
        <v>0</v>
      </c>
      <c r="K115" s="347">
        <f>'鄉庫收支月報表(113年11月)'!K115+'鄉庫收支月報表(113年12月)'!J115</f>
        <v>0</v>
      </c>
    </row>
    <row r="116" spans="1:11" ht="20.25" customHeight="1" x14ac:dyDescent="0.3">
      <c r="A116" s="344"/>
      <c r="B116" s="344"/>
      <c r="C116" s="344"/>
      <c r="D116" s="344" t="s">
        <v>409</v>
      </c>
      <c r="E116" s="344"/>
      <c r="F116" s="342">
        <f t="shared" si="31"/>
        <v>2334000</v>
      </c>
      <c r="G116" s="342">
        <f t="shared" si="31"/>
        <v>4803080</v>
      </c>
      <c r="H116" s="346">
        <v>2334000</v>
      </c>
      <c r="I116" s="346">
        <f>'鄉庫收支月報表(113年11月)'!I116+'鄉庫收支月報表(113年12月)'!H116</f>
        <v>3978682</v>
      </c>
      <c r="J116" s="346">
        <v>0</v>
      </c>
      <c r="K116" s="347">
        <f>'鄉庫收支月報表(113年11月)'!K116+'鄉庫收支月報表(113年12月)'!J116</f>
        <v>824398</v>
      </c>
    </row>
    <row r="117" spans="1:11" ht="20.25" customHeight="1" x14ac:dyDescent="0.3">
      <c r="A117" s="344"/>
      <c r="B117" s="344"/>
      <c r="C117" s="344" t="s">
        <v>419</v>
      </c>
      <c r="D117" s="344"/>
      <c r="E117" s="344"/>
      <c r="F117" s="342">
        <f t="shared" si="31"/>
        <v>0</v>
      </c>
      <c r="G117" s="342">
        <f t="shared" si="31"/>
        <v>1930000</v>
      </c>
      <c r="H117" s="346">
        <v>0</v>
      </c>
      <c r="I117" s="346">
        <f>'鄉庫收支月報表(113年11月)'!I117+'鄉庫收支月報表(113年12月)'!H117</f>
        <v>1930000</v>
      </c>
      <c r="J117" s="346">
        <v>0</v>
      </c>
      <c r="K117" s="347">
        <f>'鄉庫收支月報表(113年11月)'!K117+'鄉庫收支月報表(113年12月)'!J117</f>
        <v>0</v>
      </c>
    </row>
    <row r="118" spans="1:11" ht="20.25" customHeight="1" x14ac:dyDescent="0.3">
      <c r="A118" s="344"/>
      <c r="B118" s="349" t="s">
        <v>373</v>
      </c>
      <c r="C118" s="344"/>
      <c r="D118" s="344"/>
      <c r="E118" s="344"/>
      <c r="F118" s="342">
        <f t="shared" si="31"/>
        <v>85579074</v>
      </c>
      <c r="G118" s="342">
        <f t="shared" si="31"/>
        <v>343564932</v>
      </c>
      <c r="H118" s="342">
        <f>H56+H91</f>
        <v>83179074</v>
      </c>
      <c r="I118" s="342">
        <f t="shared" ref="I118:K118" si="33">I56+I91</f>
        <v>260286700</v>
      </c>
      <c r="J118" s="342">
        <f t="shared" si="33"/>
        <v>2400000</v>
      </c>
      <c r="K118" s="343">
        <f t="shared" si="33"/>
        <v>83278232</v>
      </c>
    </row>
    <row r="119" spans="1:11" ht="20.25" customHeight="1" x14ac:dyDescent="0.3">
      <c r="A119" s="344"/>
      <c r="B119" s="344" t="s">
        <v>420</v>
      </c>
      <c r="C119" s="344"/>
      <c r="D119" s="344"/>
      <c r="E119" s="344"/>
      <c r="F119" s="370" t="s">
        <v>421</v>
      </c>
      <c r="G119" s="370" t="s">
        <v>421</v>
      </c>
      <c r="H119" s="351"/>
      <c r="I119" s="352"/>
      <c r="J119" s="352"/>
      <c r="K119" s="353"/>
    </row>
    <row r="120" spans="1:11" ht="20.25" customHeight="1" x14ac:dyDescent="0.3">
      <c r="A120" s="344"/>
      <c r="B120" s="344" t="s">
        <v>422</v>
      </c>
      <c r="C120" s="344"/>
      <c r="D120" s="344"/>
      <c r="E120" s="344"/>
      <c r="F120" s="370">
        <v>-3931</v>
      </c>
      <c r="G120" s="370">
        <f>'鄉庫收支月報表(113年11月)'!G120+'鄉庫收支月報表(113年12月)'!F120</f>
        <v>400000</v>
      </c>
      <c r="H120" s="354"/>
      <c r="I120" s="355"/>
      <c r="J120" s="355"/>
      <c r="K120" s="356"/>
    </row>
    <row r="121" spans="1:11" ht="20.25" customHeight="1" x14ac:dyDescent="0.3">
      <c r="A121" s="344"/>
      <c r="B121" s="344" t="s">
        <v>423</v>
      </c>
      <c r="C121" s="344"/>
      <c r="D121" s="344"/>
      <c r="E121" s="344"/>
      <c r="F121" s="370" t="s">
        <v>421</v>
      </c>
      <c r="G121" s="370" t="s">
        <v>421</v>
      </c>
      <c r="H121" s="354"/>
      <c r="I121" s="355"/>
      <c r="J121" s="355"/>
      <c r="K121" s="356"/>
    </row>
    <row r="122" spans="1:11" ht="20.25" customHeight="1" x14ac:dyDescent="0.3">
      <c r="A122" s="344"/>
      <c r="B122" s="344" t="s">
        <v>424</v>
      </c>
      <c r="C122" s="344"/>
      <c r="D122" s="344"/>
      <c r="E122" s="344"/>
      <c r="F122" s="370">
        <v>0</v>
      </c>
      <c r="G122" s="370">
        <f>'鄉庫收支月報表(113年11月)'!G122+'鄉庫收支月報表(113年12月)'!F122</f>
        <v>409217</v>
      </c>
      <c r="H122" s="354"/>
      <c r="I122" s="355"/>
      <c r="J122" s="355"/>
      <c r="K122" s="356"/>
    </row>
    <row r="123" spans="1:11" ht="20.25" customHeight="1" x14ac:dyDescent="0.3">
      <c r="A123" s="324"/>
      <c r="B123" s="344" t="s">
        <v>419</v>
      </c>
      <c r="C123" s="324"/>
      <c r="D123" s="324"/>
      <c r="E123" s="324"/>
      <c r="F123" s="370" t="s">
        <v>421</v>
      </c>
      <c r="G123" s="370" t="s">
        <v>421</v>
      </c>
      <c r="H123" s="354"/>
      <c r="I123" s="355"/>
      <c r="J123" s="355"/>
      <c r="K123" s="356"/>
    </row>
    <row r="124" spans="1:11" ht="20.25" customHeight="1" x14ac:dyDescent="0.3">
      <c r="A124" s="344"/>
      <c r="B124" s="344" t="s">
        <v>425</v>
      </c>
      <c r="C124" s="344"/>
      <c r="D124" s="344"/>
      <c r="E124" s="344"/>
      <c r="F124" s="370" t="s">
        <v>421</v>
      </c>
      <c r="G124" s="370" t="s">
        <v>421</v>
      </c>
      <c r="H124" s="354"/>
      <c r="I124" s="355"/>
      <c r="J124" s="355"/>
      <c r="K124" s="356"/>
    </row>
    <row r="125" spans="1:11" ht="20.25" customHeight="1" x14ac:dyDescent="0.3">
      <c r="A125" s="344" t="s">
        <v>426</v>
      </c>
      <c r="B125" s="344"/>
      <c r="C125" s="344"/>
      <c r="D125" s="344"/>
      <c r="E125" s="344"/>
      <c r="F125" s="370" t="s">
        <v>421</v>
      </c>
      <c r="G125" s="370" t="s">
        <v>421</v>
      </c>
      <c r="H125" s="354"/>
      <c r="I125" s="355"/>
      <c r="J125" s="355"/>
      <c r="K125" s="356"/>
    </row>
    <row r="126" spans="1:11" ht="20.25" customHeight="1" x14ac:dyDescent="0.3">
      <c r="A126" s="344"/>
      <c r="B126" s="344" t="s">
        <v>427</v>
      </c>
      <c r="C126" s="344"/>
      <c r="D126" s="344"/>
      <c r="E126" s="344"/>
      <c r="F126" s="370" t="s">
        <v>421</v>
      </c>
      <c r="G126" s="370" t="s">
        <v>421</v>
      </c>
      <c r="H126" s="354"/>
      <c r="I126" s="355"/>
      <c r="J126" s="355"/>
      <c r="K126" s="356"/>
    </row>
    <row r="127" spans="1:11" ht="20.25" customHeight="1" x14ac:dyDescent="0.3">
      <c r="A127" s="349" t="s">
        <v>428</v>
      </c>
      <c r="B127" s="344"/>
      <c r="C127" s="344"/>
      <c r="D127" s="344"/>
      <c r="E127" s="371"/>
      <c r="F127" s="342">
        <f>F118+F120+F122</f>
        <v>85575143</v>
      </c>
      <c r="G127" s="346">
        <f>SUM(G118:G126)</f>
        <v>344374149</v>
      </c>
      <c r="H127" s="354"/>
      <c r="I127" s="355"/>
      <c r="J127" s="355"/>
      <c r="K127" s="356"/>
    </row>
    <row r="128" spans="1:11" ht="20.25" customHeight="1" x14ac:dyDescent="0.3">
      <c r="A128" s="344" t="s">
        <v>429</v>
      </c>
      <c r="B128" s="344"/>
      <c r="C128" s="344"/>
      <c r="D128" s="344"/>
      <c r="E128" s="372"/>
      <c r="F128" s="342">
        <f>F53-F127</f>
        <v>371745424</v>
      </c>
      <c r="G128" s="346"/>
      <c r="H128" s="354"/>
      <c r="I128" s="355"/>
      <c r="J128" s="355"/>
      <c r="K128" s="356"/>
    </row>
    <row r="129" spans="1:11" ht="20.25" customHeight="1" x14ac:dyDescent="0.3">
      <c r="A129" s="344" t="s">
        <v>430</v>
      </c>
      <c r="B129" s="344"/>
      <c r="C129" s="344"/>
      <c r="D129" s="344"/>
      <c r="E129" s="344"/>
      <c r="F129" s="342">
        <f>SUM(F127:F128)</f>
        <v>457320567</v>
      </c>
      <c r="G129" s="346"/>
      <c r="H129" s="354"/>
      <c r="I129" s="355"/>
      <c r="J129" s="355"/>
      <c r="K129" s="356"/>
    </row>
    <row r="130" spans="1:11" ht="20.25" customHeight="1" x14ac:dyDescent="0.3">
      <c r="A130" s="344" t="s">
        <v>431</v>
      </c>
      <c r="B130" s="344"/>
      <c r="C130" s="344"/>
      <c r="D130" s="344"/>
      <c r="E130" s="344"/>
      <c r="F130" s="346">
        <v>0</v>
      </c>
      <c r="G130" s="346"/>
      <c r="H130" s="373"/>
      <c r="I130" s="355"/>
      <c r="J130" s="355"/>
      <c r="K130" s="356"/>
    </row>
    <row r="131" spans="1:11" ht="20.25" customHeight="1" x14ac:dyDescent="0.3">
      <c r="A131" s="349" t="s">
        <v>432</v>
      </c>
      <c r="B131" s="344"/>
      <c r="C131" s="344"/>
      <c r="D131" s="344"/>
      <c r="E131" s="344"/>
      <c r="F131" s="342">
        <f>F53-F127+F130</f>
        <v>371745424</v>
      </c>
      <c r="G131" s="346"/>
      <c r="H131" s="374"/>
      <c r="I131" s="361"/>
      <c r="J131" s="361"/>
      <c r="K131" s="362"/>
    </row>
    <row r="132" spans="1:11" ht="23.25" customHeight="1" x14ac:dyDescent="0.3">
      <c r="A132" s="324" t="s">
        <v>136</v>
      </c>
      <c r="B132" s="324"/>
      <c r="C132" s="324"/>
      <c r="D132" s="324"/>
      <c r="E132" s="324" t="s">
        <v>137</v>
      </c>
      <c r="F132" s="1392" t="s">
        <v>433</v>
      </c>
      <c r="G132" s="1393"/>
      <c r="H132" s="325" t="s">
        <v>139</v>
      </c>
      <c r="I132" s="325"/>
      <c r="J132" s="1394" t="s">
        <v>438</v>
      </c>
      <c r="K132" s="1394"/>
    </row>
    <row r="133" spans="1:11" ht="17.399999999999999" x14ac:dyDescent="0.3">
      <c r="A133" s="324"/>
      <c r="B133" s="324"/>
      <c r="C133" s="324"/>
      <c r="D133" s="324"/>
      <c r="E133" s="324"/>
      <c r="F133" s="1395" t="s">
        <v>435</v>
      </c>
      <c r="G133" s="1396"/>
      <c r="H133" s="325"/>
      <c r="I133" s="325"/>
      <c r="J133" s="325"/>
      <c r="K133" s="325"/>
    </row>
    <row r="134" spans="1:11" ht="17.399999999999999" x14ac:dyDescent="0.3">
      <c r="A134" s="324" t="s">
        <v>436</v>
      </c>
    </row>
    <row r="135" spans="1:11" ht="17.399999999999999" x14ac:dyDescent="0.3">
      <c r="A135" s="324" t="s">
        <v>437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9" customWidth="1"/>
    <col min="4" max="4" width="17.44140625" style="329" customWidth="1"/>
    <col min="5" max="5" width="17.33203125" style="329" customWidth="1"/>
    <col min="6" max="6" width="18" style="375" customWidth="1"/>
    <col min="7" max="7" width="22.109375" style="375" customWidth="1"/>
    <col min="8" max="8" width="18" style="375" customWidth="1"/>
    <col min="9" max="9" width="22.109375" style="375" customWidth="1"/>
    <col min="10" max="10" width="17.88671875" style="375" customWidth="1"/>
    <col min="11" max="11" width="26.109375" style="375" customWidth="1"/>
    <col min="12" max="256" width="9" style="329"/>
    <col min="257" max="259" width="3" style="329" customWidth="1"/>
    <col min="260" max="260" width="17.44140625" style="329" customWidth="1"/>
    <col min="261" max="261" width="17.33203125" style="329" customWidth="1"/>
    <col min="262" max="262" width="18" style="329" customWidth="1"/>
    <col min="263" max="263" width="22.109375" style="329" customWidth="1"/>
    <col min="264" max="264" width="18" style="329" customWidth="1"/>
    <col min="265" max="265" width="22.109375" style="329" customWidth="1"/>
    <col min="266" max="266" width="17.88671875" style="329" customWidth="1"/>
    <col min="267" max="267" width="26.109375" style="329" customWidth="1"/>
    <col min="268" max="512" width="9" style="329"/>
    <col min="513" max="515" width="3" style="329" customWidth="1"/>
    <col min="516" max="516" width="17.44140625" style="329" customWidth="1"/>
    <col min="517" max="517" width="17.33203125" style="329" customWidth="1"/>
    <col min="518" max="518" width="18" style="329" customWidth="1"/>
    <col min="519" max="519" width="22.109375" style="329" customWidth="1"/>
    <col min="520" max="520" width="18" style="329" customWidth="1"/>
    <col min="521" max="521" width="22.109375" style="329" customWidth="1"/>
    <col min="522" max="522" width="17.88671875" style="329" customWidth="1"/>
    <col min="523" max="523" width="26.109375" style="329" customWidth="1"/>
    <col min="524" max="768" width="9" style="329"/>
    <col min="769" max="771" width="3" style="329" customWidth="1"/>
    <col min="772" max="772" width="17.44140625" style="329" customWidth="1"/>
    <col min="773" max="773" width="17.33203125" style="329" customWidth="1"/>
    <col min="774" max="774" width="18" style="329" customWidth="1"/>
    <col min="775" max="775" width="22.109375" style="329" customWidth="1"/>
    <col min="776" max="776" width="18" style="329" customWidth="1"/>
    <col min="777" max="777" width="22.109375" style="329" customWidth="1"/>
    <col min="778" max="778" width="17.88671875" style="329" customWidth="1"/>
    <col min="779" max="779" width="26.109375" style="329" customWidth="1"/>
    <col min="780" max="1024" width="9" style="329"/>
    <col min="1025" max="1027" width="3" style="329" customWidth="1"/>
    <col min="1028" max="1028" width="17.44140625" style="329" customWidth="1"/>
    <col min="1029" max="1029" width="17.33203125" style="329" customWidth="1"/>
    <col min="1030" max="1030" width="18" style="329" customWidth="1"/>
    <col min="1031" max="1031" width="22.109375" style="329" customWidth="1"/>
    <col min="1032" max="1032" width="18" style="329" customWidth="1"/>
    <col min="1033" max="1033" width="22.109375" style="329" customWidth="1"/>
    <col min="1034" max="1034" width="17.88671875" style="329" customWidth="1"/>
    <col min="1035" max="1035" width="26.109375" style="329" customWidth="1"/>
    <col min="1036" max="1280" width="9" style="329"/>
    <col min="1281" max="1283" width="3" style="329" customWidth="1"/>
    <col min="1284" max="1284" width="17.44140625" style="329" customWidth="1"/>
    <col min="1285" max="1285" width="17.33203125" style="329" customWidth="1"/>
    <col min="1286" max="1286" width="18" style="329" customWidth="1"/>
    <col min="1287" max="1287" width="22.109375" style="329" customWidth="1"/>
    <col min="1288" max="1288" width="18" style="329" customWidth="1"/>
    <col min="1289" max="1289" width="22.109375" style="329" customWidth="1"/>
    <col min="1290" max="1290" width="17.88671875" style="329" customWidth="1"/>
    <col min="1291" max="1291" width="26.109375" style="329" customWidth="1"/>
    <col min="1292" max="1536" width="9" style="329"/>
    <col min="1537" max="1539" width="3" style="329" customWidth="1"/>
    <col min="1540" max="1540" width="17.44140625" style="329" customWidth="1"/>
    <col min="1541" max="1541" width="17.33203125" style="329" customWidth="1"/>
    <col min="1542" max="1542" width="18" style="329" customWidth="1"/>
    <col min="1543" max="1543" width="22.109375" style="329" customWidth="1"/>
    <col min="1544" max="1544" width="18" style="329" customWidth="1"/>
    <col min="1545" max="1545" width="22.109375" style="329" customWidth="1"/>
    <col min="1546" max="1546" width="17.88671875" style="329" customWidth="1"/>
    <col min="1547" max="1547" width="26.109375" style="329" customWidth="1"/>
    <col min="1548" max="1792" width="9" style="329"/>
    <col min="1793" max="1795" width="3" style="329" customWidth="1"/>
    <col min="1796" max="1796" width="17.44140625" style="329" customWidth="1"/>
    <col min="1797" max="1797" width="17.33203125" style="329" customWidth="1"/>
    <col min="1798" max="1798" width="18" style="329" customWidth="1"/>
    <col min="1799" max="1799" width="22.109375" style="329" customWidth="1"/>
    <col min="1800" max="1800" width="18" style="329" customWidth="1"/>
    <col min="1801" max="1801" width="22.109375" style="329" customWidth="1"/>
    <col min="1802" max="1802" width="17.88671875" style="329" customWidth="1"/>
    <col min="1803" max="1803" width="26.109375" style="329" customWidth="1"/>
    <col min="1804" max="2048" width="9" style="329"/>
    <col min="2049" max="2051" width="3" style="329" customWidth="1"/>
    <col min="2052" max="2052" width="17.44140625" style="329" customWidth="1"/>
    <col min="2053" max="2053" width="17.33203125" style="329" customWidth="1"/>
    <col min="2054" max="2054" width="18" style="329" customWidth="1"/>
    <col min="2055" max="2055" width="22.109375" style="329" customWidth="1"/>
    <col min="2056" max="2056" width="18" style="329" customWidth="1"/>
    <col min="2057" max="2057" width="22.109375" style="329" customWidth="1"/>
    <col min="2058" max="2058" width="17.88671875" style="329" customWidth="1"/>
    <col min="2059" max="2059" width="26.109375" style="329" customWidth="1"/>
    <col min="2060" max="2304" width="9" style="329"/>
    <col min="2305" max="2307" width="3" style="329" customWidth="1"/>
    <col min="2308" max="2308" width="17.44140625" style="329" customWidth="1"/>
    <col min="2309" max="2309" width="17.33203125" style="329" customWidth="1"/>
    <col min="2310" max="2310" width="18" style="329" customWidth="1"/>
    <col min="2311" max="2311" width="22.109375" style="329" customWidth="1"/>
    <col min="2312" max="2312" width="18" style="329" customWidth="1"/>
    <col min="2313" max="2313" width="22.109375" style="329" customWidth="1"/>
    <col min="2314" max="2314" width="17.88671875" style="329" customWidth="1"/>
    <col min="2315" max="2315" width="26.109375" style="329" customWidth="1"/>
    <col min="2316" max="2560" width="9" style="329"/>
    <col min="2561" max="2563" width="3" style="329" customWidth="1"/>
    <col min="2564" max="2564" width="17.44140625" style="329" customWidth="1"/>
    <col min="2565" max="2565" width="17.33203125" style="329" customWidth="1"/>
    <col min="2566" max="2566" width="18" style="329" customWidth="1"/>
    <col min="2567" max="2567" width="22.109375" style="329" customWidth="1"/>
    <col min="2568" max="2568" width="18" style="329" customWidth="1"/>
    <col min="2569" max="2569" width="22.109375" style="329" customWidth="1"/>
    <col min="2570" max="2570" width="17.88671875" style="329" customWidth="1"/>
    <col min="2571" max="2571" width="26.109375" style="329" customWidth="1"/>
    <col min="2572" max="2816" width="9" style="329"/>
    <col min="2817" max="2819" width="3" style="329" customWidth="1"/>
    <col min="2820" max="2820" width="17.44140625" style="329" customWidth="1"/>
    <col min="2821" max="2821" width="17.33203125" style="329" customWidth="1"/>
    <col min="2822" max="2822" width="18" style="329" customWidth="1"/>
    <col min="2823" max="2823" width="22.109375" style="329" customWidth="1"/>
    <col min="2824" max="2824" width="18" style="329" customWidth="1"/>
    <col min="2825" max="2825" width="22.109375" style="329" customWidth="1"/>
    <col min="2826" max="2826" width="17.88671875" style="329" customWidth="1"/>
    <col min="2827" max="2827" width="26.109375" style="329" customWidth="1"/>
    <col min="2828" max="3072" width="9" style="329"/>
    <col min="3073" max="3075" width="3" style="329" customWidth="1"/>
    <col min="3076" max="3076" width="17.44140625" style="329" customWidth="1"/>
    <col min="3077" max="3077" width="17.33203125" style="329" customWidth="1"/>
    <col min="3078" max="3078" width="18" style="329" customWidth="1"/>
    <col min="3079" max="3079" width="22.109375" style="329" customWidth="1"/>
    <col min="3080" max="3080" width="18" style="329" customWidth="1"/>
    <col min="3081" max="3081" width="22.109375" style="329" customWidth="1"/>
    <col min="3082" max="3082" width="17.88671875" style="329" customWidth="1"/>
    <col min="3083" max="3083" width="26.109375" style="329" customWidth="1"/>
    <col min="3084" max="3328" width="9" style="329"/>
    <col min="3329" max="3331" width="3" style="329" customWidth="1"/>
    <col min="3332" max="3332" width="17.44140625" style="329" customWidth="1"/>
    <col min="3333" max="3333" width="17.33203125" style="329" customWidth="1"/>
    <col min="3334" max="3334" width="18" style="329" customWidth="1"/>
    <col min="3335" max="3335" width="22.109375" style="329" customWidth="1"/>
    <col min="3336" max="3336" width="18" style="329" customWidth="1"/>
    <col min="3337" max="3337" width="22.109375" style="329" customWidth="1"/>
    <col min="3338" max="3338" width="17.88671875" style="329" customWidth="1"/>
    <col min="3339" max="3339" width="26.109375" style="329" customWidth="1"/>
    <col min="3340" max="3584" width="9" style="329"/>
    <col min="3585" max="3587" width="3" style="329" customWidth="1"/>
    <col min="3588" max="3588" width="17.44140625" style="329" customWidth="1"/>
    <col min="3589" max="3589" width="17.33203125" style="329" customWidth="1"/>
    <col min="3590" max="3590" width="18" style="329" customWidth="1"/>
    <col min="3591" max="3591" width="22.109375" style="329" customWidth="1"/>
    <col min="3592" max="3592" width="18" style="329" customWidth="1"/>
    <col min="3593" max="3593" width="22.109375" style="329" customWidth="1"/>
    <col min="3594" max="3594" width="17.88671875" style="329" customWidth="1"/>
    <col min="3595" max="3595" width="26.109375" style="329" customWidth="1"/>
    <col min="3596" max="3840" width="9" style="329"/>
    <col min="3841" max="3843" width="3" style="329" customWidth="1"/>
    <col min="3844" max="3844" width="17.44140625" style="329" customWidth="1"/>
    <col min="3845" max="3845" width="17.33203125" style="329" customWidth="1"/>
    <col min="3846" max="3846" width="18" style="329" customWidth="1"/>
    <col min="3847" max="3847" width="22.109375" style="329" customWidth="1"/>
    <col min="3848" max="3848" width="18" style="329" customWidth="1"/>
    <col min="3849" max="3849" width="22.109375" style="329" customWidth="1"/>
    <col min="3850" max="3850" width="17.88671875" style="329" customWidth="1"/>
    <col min="3851" max="3851" width="26.109375" style="329" customWidth="1"/>
    <col min="3852" max="4096" width="9" style="329"/>
    <col min="4097" max="4099" width="3" style="329" customWidth="1"/>
    <col min="4100" max="4100" width="17.44140625" style="329" customWidth="1"/>
    <col min="4101" max="4101" width="17.33203125" style="329" customWidth="1"/>
    <col min="4102" max="4102" width="18" style="329" customWidth="1"/>
    <col min="4103" max="4103" width="22.109375" style="329" customWidth="1"/>
    <col min="4104" max="4104" width="18" style="329" customWidth="1"/>
    <col min="4105" max="4105" width="22.109375" style="329" customWidth="1"/>
    <col min="4106" max="4106" width="17.88671875" style="329" customWidth="1"/>
    <col min="4107" max="4107" width="26.109375" style="329" customWidth="1"/>
    <col min="4108" max="4352" width="9" style="329"/>
    <col min="4353" max="4355" width="3" style="329" customWidth="1"/>
    <col min="4356" max="4356" width="17.44140625" style="329" customWidth="1"/>
    <col min="4357" max="4357" width="17.33203125" style="329" customWidth="1"/>
    <col min="4358" max="4358" width="18" style="329" customWidth="1"/>
    <col min="4359" max="4359" width="22.109375" style="329" customWidth="1"/>
    <col min="4360" max="4360" width="18" style="329" customWidth="1"/>
    <col min="4361" max="4361" width="22.109375" style="329" customWidth="1"/>
    <col min="4362" max="4362" width="17.88671875" style="329" customWidth="1"/>
    <col min="4363" max="4363" width="26.109375" style="329" customWidth="1"/>
    <col min="4364" max="4608" width="9" style="329"/>
    <col min="4609" max="4611" width="3" style="329" customWidth="1"/>
    <col min="4612" max="4612" width="17.44140625" style="329" customWidth="1"/>
    <col min="4613" max="4613" width="17.33203125" style="329" customWidth="1"/>
    <col min="4614" max="4614" width="18" style="329" customWidth="1"/>
    <col min="4615" max="4615" width="22.109375" style="329" customWidth="1"/>
    <col min="4616" max="4616" width="18" style="329" customWidth="1"/>
    <col min="4617" max="4617" width="22.109375" style="329" customWidth="1"/>
    <col min="4618" max="4618" width="17.88671875" style="329" customWidth="1"/>
    <col min="4619" max="4619" width="26.109375" style="329" customWidth="1"/>
    <col min="4620" max="4864" width="9" style="329"/>
    <col min="4865" max="4867" width="3" style="329" customWidth="1"/>
    <col min="4868" max="4868" width="17.44140625" style="329" customWidth="1"/>
    <col min="4869" max="4869" width="17.33203125" style="329" customWidth="1"/>
    <col min="4870" max="4870" width="18" style="329" customWidth="1"/>
    <col min="4871" max="4871" width="22.109375" style="329" customWidth="1"/>
    <col min="4872" max="4872" width="18" style="329" customWidth="1"/>
    <col min="4873" max="4873" width="22.109375" style="329" customWidth="1"/>
    <col min="4874" max="4874" width="17.88671875" style="329" customWidth="1"/>
    <col min="4875" max="4875" width="26.109375" style="329" customWidth="1"/>
    <col min="4876" max="5120" width="9" style="329"/>
    <col min="5121" max="5123" width="3" style="329" customWidth="1"/>
    <col min="5124" max="5124" width="17.44140625" style="329" customWidth="1"/>
    <col min="5125" max="5125" width="17.33203125" style="329" customWidth="1"/>
    <col min="5126" max="5126" width="18" style="329" customWidth="1"/>
    <col min="5127" max="5127" width="22.109375" style="329" customWidth="1"/>
    <col min="5128" max="5128" width="18" style="329" customWidth="1"/>
    <col min="5129" max="5129" width="22.109375" style="329" customWidth="1"/>
    <col min="5130" max="5130" width="17.88671875" style="329" customWidth="1"/>
    <col min="5131" max="5131" width="26.109375" style="329" customWidth="1"/>
    <col min="5132" max="5376" width="9" style="329"/>
    <col min="5377" max="5379" width="3" style="329" customWidth="1"/>
    <col min="5380" max="5380" width="17.44140625" style="329" customWidth="1"/>
    <col min="5381" max="5381" width="17.33203125" style="329" customWidth="1"/>
    <col min="5382" max="5382" width="18" style="329" customWidth="1"/>
    <col min="5383" max="5383" width="22.109375" style="329" customWidth="1"/>
    <col min="5384" max="5384" width="18" style="329" customWidth="1"/>
    <col min="5385" max="5385" width="22.109375" style="329" customWidth="1"/>
    <col min="5386" max="5386" width="17.88671875" style="329" customWidth="1"/>
    <col min="5387" max="5387" width="26.109375" style="329" customWidth="1"/>
    <col min="5388" max="5632" width="9" style="329"/>
    <col min="5633" max="5635" width="3" style="329" customWidth="1"/>
    <col min="5636" max="5636" width="17.44140625" style="329" customWidth="1"/>
    <col min="5637" max="5637" width="17.33203125" style="329" customWidth="1"/>
    <col min="5638" max="5638" width="18" style="329" customWidth="1"/>
    <col min="5639" max="5639" width="22.109375" style="329" customWidth="1"/>
    <col min="5640" max="5640" width="18" style="329" customWidth="1"/>
    <col min="5641" max="5641" width="22.109375" style="329" customWidth="1"/>
    <col min="5642" max="5642" width="17.88671875" style="329" customWidth="1"/>
    <col min="5643" max="5643" width="26.109375" style="329" customWidth="1"/>
    <col min="5644" max="5888" width="9" style="329"/>
    <col min="5889" max="5891" width="3" style="329" customWidth="1"/>
    <col min="5892" max="5892" width="17.44140625" style="329" customWidth="1"/>
    <col min="5893" max="5893" width="17.33203125" style="329" customWidth="1"/>
    <col min="5894" max="5894" width="18" style="329" customWidth="1"/>
    <col min="5895" max="5895" width="22.109375" style="329" customWidth="1"/>
    <col min="5896" max="5896" width="18" style="329" customWidth="1"/>
    <col min="5897" max="5897" width="22.109375" style="329" customWidth="1"/>
    <col min="5898" max="5898" width="17.88671875" style="329" customWidth="1"/>
    <col min="5899" max="5899" width="26.109375" style="329" customWidth="1"/>
    <col min="5900" max="6144" width="9" style="329"/>
    <col min="6145" max="6147" width="3" style="329" customWidth="1"/>
    <col min="6148" max="6148" width="17.44140625" style="329" customWidth="1"/>
    <col min="6149" max="6149" width="17.33203125" style="329" customWidth="1"/>
    <col min="6150" max="6150" width="18" style="329" customWidth="1"/>
    <col min="6151" max="6151" width="22.109375" style="329" customWidth="1"/>
    <col min="6152" max="6152" width="18" style="329" customWidth="1"/>
    <col min="6153" max="6153" width="22.109375" style="329" customWidth="1"/>
    <col min="6154" max="6154" width="17.88671875" style="329" customWidth="1"/>
    <col min="6155" max="6155" width="26.109375" style="329" customWidth="1"/>
    <col min="6156" max="6400" width="9" style="329"/>
    <col min="6401" max="6403" width="3" style="329" customWidth="1"/>
    <col min="6404" max="6404" width="17.44140625" style="329" customWidth="1"/>
    <col min="6405" max="6405" width="17.33203125" style="329" customWidth="1"/>
    <col min="6406" max="6406" width="18" style="329" customWidth="1"/>
    <col min="6407" max="6407" width="22.109375" style="329" customWidth="1"/>
    <col min="6408" max="6408" width="18" style="329" customWidth="1"/>
    <col min="6409" max="6409" width="22.109375" style="329" customWidth="1"/>
    <col min="6410" max="6410" width="17.88671875" style="329" customWidth="1"/>
    <col min="6411" max="6411" width="26.109375" style="329" customWidth="1"/>
    <col min="6412" max="6656" width="9" style="329"/>
    <col min="6657" max="6659" width="3" style="329" customWidth="1"/>
    <col min="6660" max="6660" width="17.44140625" style="329" customWidth="1"/>
    <col min="6661" max="6661" width="17.33203125" style="329" customWidth="1"/>
    <col min="6662" max="6662" width="18" style="329" customWidth="1"/>
    <col min="6663" max="6663" width="22.109375" style="329" customWidth="1"/>
    <col min="6664" max="6664" width="18" style="329" customWidth="1"/>
    <col min="6665" max="6665" width="22.109375" style="329" customWidth="1"/>
    <col min="6666" max="6666" width="17.88671875" style="329" customWidth="1"/>
    <col min="6667" max="6667" width="26.109375" style="329" customWidth="1"/>
    <col min="6668" max="6912" width="9" style="329"/>
    <col min="6913" max="6915" width="3" style="329" customWidth="1"/>
    <col min="6916" max="6916" width="17.44140625" style="329" customWidth="1"/>
    <col min="6917" max="6917" width="17.33203125" style="329" customWidth="1"/>
    <col min="6918" max="6918" width="18" style="329" customWidth="1"/>
    <col min="6919" max="6919" width="22.109375" style="329" customWidth="1"/>
    <col min="6920" max="6920" width="18" style="329" customWidth="1"/>
    <col min="6921" max="6921" width="22.109375" style="329" customWidth="1"/>
    <col min="6922" max="6922" width="17.88671875" style="329" customWidth="1"/>
    <col min="6923" max="6923" width="26.109375" style="329" customWidth="1"/>
    <col min="6924" max="7168" width="9" style="329"/>
    <col min="7169" max="7171" width="3" style="329" customWidth="1"/>
    <col min="7172" max="7172" width="17.44140625" style="329" customWidth="1"/>
    <col min="7173" max="7173" width="17.33203125" style="329" customWidth="1"/>
    <col min="7174" max="7174" width="18" style="329" customWidth="1"/>
    <col min="7175" max="7175" width="22.109375" style="329" customWidth="1"/>
    <col min="7176" max="7176" width="18" style="329" customWidth="1"/>
    <col min="7177" max="7177" width="22.109375" style="329" customWidth="1"/>
    <col min="7178" max="7178" width="17.88671875" style="329" customWidth="1"/>
    <col min="7179" max="7179" width="26.109375" style="329" customWidth="1"/>
    <col min="7180" max="7424" width="9" style="329"/>
    <col min="7425" max="7427" width="3" style="329" customWidth="1"/>
    <col min="7428" max="7428" width="17.44140625" style="329" customWidth="1"/>
    <col min="7429" max="7429" width="17.33203125" style="329" customWidth="1"/>
    <col min="7430" max="7430" width="18" style="329" customWidth="1"/>
    <col min="7431" max="7431" width="22.109375" style="329" customWidth="1"/>
    <col min="7432" max="7432" width="18" style="329" customWidth="1"/>
    <col min="7433" max="7433" width="22.109375" style="329" customWidth="1"/>
    <col min="7434" max="7434" width="17.88671875" style="329" customWidth="1"/>
    <col min="7435" max="7435" width="26.109375" style="329" customWidth="1"/>
    <col min="7436" max="7680" width="9" style="329"/>
    <col min="7681" max="7683" width="3" style="329" customWidth="1"/>
    <col min="7684" max="7684" width="17.44140625" style="329" customWidth="1"/>
    <col min="7685" max="7685" width="17.33203125" style="329" customWidth="1"/>
    <col min="7686" max="7686" width="18" style="329" customWidth="1"/>
    <col min="7687" max="7687" width="22.109375" style="329" customWidth="1"/>
    <col min="7688" max="7688" width="18" style="329" customWidth="1"/>
    <col min="7689" max="7689" width="22.109375" style="329" customWidth="1"/>
    <col min="7690" max="7690" width="17.88671875" style="329" customWidth="1"/>
    <col min="7691" max="7691" width="26.109375" style="329" customWidth="1"/>
    <col min="7692" max="7936" width="9" style="329"/>
    <col min="7937" max="7939" width="3" style="329" customWidth="1"/>
    <col min="7940" max="7940" width="17.44140625" style="329" customWidth="1"/>
    <col min="7941" max="7941" width="17.33203125" style="329" customWidth="1"/>
    <col min="7942" max="7942" width="18" style="329" customWidth="1"/>
    <col min="7943" max="7943" width="22.109375" style="329" customWidth="1"/>
    <col min="7944" max="7944" width="18" style="329" customWidth="1"/>
    <col min="7945" max="7945" width="22.109375" style="329" customWidth="1"/>
    <col min="7946" max="7946" width="17.88671875" style="329" customWidth="1"/>
    <col min="7947" max="7947" width="26.109375" style="329" customWidth="1"/>
    <col min="7948" max="8192" width="9" style="329"/>
    <col min="8193" max="8195" width="3" style="329" customWidth="1"/>
    <col min="8196" max="8196" width="17.44140625" style="329" customWidth="1"/>
    <col min="8197" max="8197" width="17.33203125" style="329" customWidth="1"/>
    <col min="8198" max="8198" width="18" style="329" customWidth="1"/>
    <col min="8199" max="8199" width="22.109375" style="329" customWidth="1"/>
    <col min="8200" max="8200" width="18" style="329" customWidth="1"/>
    <col min="8201" max="8201" width="22.109375" style="329" customWidth="1"/>
    <col min="8202" max="8202" width="17.88671875" style="329" customWidth="1"/>
    <col min="8203" max="8203" width="26.109375" style="329" customWidth="1"/>
    <col min="8204" max="8448" width="9" style="329"/>
    <col min="8449" max="8451" width="3" style="329" customWidth="1"/>
    <col min="8452" max="8452" width="17.44140625" style="329" customWidth="1"/>
    <col min="8453" max="8453" width="17.33203125" style="329" customWidth="1"/>
    <col min="8454" max="8454" width="18" style="329" customWidth="1"/>
    <col min="8455" max="8455" width="22.109375" style="329" customWidth="1"/>
    <col min="8456" max="8456" width="18" style="329" customWidth="1"/>
    <col min="8457" max="8457" width="22.109375" style="329" customWidth="1"/>
    <col min="8458" max="8458" width="17.88671875" style="329" customWidth="1"/>
    <col min="8459" max="8459" width="26.109375" style="329" customWidth="1"/>
    <col min="8460" max="8704" width="9" style="329"/>
    <col min="8705" max="8707" width="3" style="329" customWidth="1"/>
    <col min="8708" max="8708" width="17.44140625" style="329" customWidth="1"/>
    <col min="8709" max="8709" width="17.33203125" style="329" customWidth="1"/>
    <col min="8710" max="8710" width="18" style="329" customWidth="1"/>
    <col min="8711" max="8711" width="22.109375" style="329" customWidth="1"/>
    <col min="8712" max="8712" width="18" style="329" customWidth="1"/>
    <col min="8713" max="8713" width="22.109375" style="329" customWidth="1"/>
    <col min="8714" max="8714" width="17.88671875" style="329" customWidth="1"/>
    <col min="8715" max="8715" width="26.109375" style="329" customWidth="1"/>
    <col min="8716" max="8960" width="9" style="329"/>
    <col min="8961" max="8963" width="3" style="329" customWidth="1"/>
    <col min="8964" max="8964" width="17.44140625" style="329" customWidth="1"/>
    <col min="8965" max="8965" width="17.33203125" style="329" customWidth="1"/>
    <col min="8966" max="8966" width="18" style="329" customWidth="1"/>
    <col min="8967" max="8967" width="22.109375" style="329" customWidth="1"/>
    <col min="8968" max="8968" width="18" style="329" customWidth="1"/>
    <col min="8969" max="8969" width="22.109375" style="329" customWidth="1"/>
    <col min="8970" max="8970" width="17.88671875" style="329" customWidth="1"/>
    <col min="8971" max="8971" width="26.109375" style="329" customWidth="1"/>
    <col min="8972" max="9216" width="9" style="329"/>
    <col min="9217" max="9219" width="3" style="329" customWidth="1"/>
    <col min="9220" max="9220" width="17.44140625" style="329" customWidth="1"/>
    <col min="9221" max="9221" width="17.33203125" style="329" customWidth="1"/>
    <col min="9222" max="9222" width="18" style="329" customWidth="1"/>
    <col min="9223" max="9223" width="22.109375" style="329" customWidth="1"/>
    <col min="9224" max="9224" width="18" style="329" customWidth="1"/>
    <col min="9225" max="9225" width="22.109375" style="329" customWidth="1"/>
    <col min="9226" max="9226" width="17.88671875" style="329" customWidth="1"/>
    <col min="9227" max="9227" width="26.109375" style="329" customWidth="1"/>
    <col min="9228" max="9472" width="9" style="329"/>
    <col min="9473" max="9475" width="3" style="329" customWidth="1"/>
    <col min="9476" max="9476" width="17.44140625" style="329" customWidth="1"/>
    <col min="9477" max="9477" width="17.33203125" style="329" customWidth="1"/>
    <col min="9478" max="9478" width="18" style="329" customWidth="1"/>
    <col min="9479" max="9479" width="22.109375" style="329" customWidth="1"/>
    <col min="9480" max="9480" width="18" style="329" customWidth="1"/>
    <col min="9481" max="9481" width="22.109375" style="329" customWidth="1"/>
    <col min="9482" max="9482" width="17.88671875" style="329" customWidth="1"/>
    <col min="9483" max="9483" width="26.109375" style="329" customWidth="1"/>
    <col min="9484" max="9728" width="9" style="329"/>
    <col min="9729" max="9731" width="3" style="329" customWidth="1"/>
    <col min="9732" max="9732" width="17.44140625" style="329" customWidth="1"/>
    <col min="9733" max="9733" width="17.33203125" style="329" customWidth="1"/>
    <col min="9734" max="9734" width="18" style="329" customWidth="1"/>
    <col min="9735" max="9735" width="22.109375" style="329" customWidth="1"/>
    <col min="9736" max="9736" width="18" style="329" customWidth="1"/>
    <col min="9737" max="9737" width="22.109375" style="329" customWidth="1"/>
    <col min="9738" max="9738" width="17.88671875" style="329" customWidth="1"/>
    <col min="9739" max="9739" width="26.109375" style="329" customWidth="1"/>
    <col min="9740" max="9984" width="9" style="329"/>
    <col min="9985" max="9987" width="3" style="329" customWidth="1"/>
    <col min="9988" max="9988" width="17.44140625" style="329" customWidth="1"/>
    <col min="9989" max="9989" width="17.33203125" style="329" customWidth="1"/>
    <col min="9990" max="9990" width="18" style="329" customWidth="1"/>
    <col min="9991" max="9991" width="22.109375" style="329" customWidth="1"/>
    <col min="9992" max="9992" width="18" style="329" customWidth="1"/>
    <col min="9993" max="9993" width="22.109375" style="329" customWidth="1"/>
    <col min="9994" max="9994" width="17.88671875" style="329" customWidth="1"/>
    <col min="9995" max="9995" width="26.109375" style="329" customWidth="1"/>
    <col min="9996" max="10240" width="9" style="329"/>
    <col min="10241" max="10243" width="3" style="329" customWidth="1"/>
    <col min="10244" max="10244" width="17.44140625" style="329" customWidth="1"/>
    <col min="10245" max="10245" width="17.33203125" style="329" customWidth="1"/>
    <col min="10246" max="10246" width="18" style="329" customWidth="1"/>
    <col min="10247" max="10247" width="22.109375" style="329" customWidth="1"/>
    <col min="10248" max="10248" width="18" style="329" customWidth="1"/>
    <col min="10249" max="10249" width="22.109375" style="329" customWidth="1"/>
    <col min="10250" max="10250" width="17.88671875" style="329" customWidth="1"/>
    <col min="10251" max="10251" width="26.109375" style="329" customWidth="1"/>
    <col min="10252" max="10496" width="9" style="329"/>
    <col min="10497" max="10499" width="3" style="329" customWidth="1"/>
    <col min="10500" max="10500" width="17.44140625" style="329" customWidth="1"/>
    <col min="10501" max="10501" width="17.33203125" style="329" customWidth="1"/>
    <col min="10502" max="10502" width="18" style="329" customWidth="1"/>
    <col min="10503" max="10503" width="22.109375" style="329" customWidth="1"/>
    <col min="10504" max="10504" width="18" style="329" customWidth="1"/>
    <col min="10505" max="10505" width="22.109375" style="329" customWidth="1"/>
    <col min="10506" max="10506" width="17.88671875" style="329" customWidth="1"/>
    <col min="10507" max="10507" width="26.109375" style="329" customWidth="1"/>
    <col min="10508" max="10752" width="9" style="329"/>
    <col min="10753" max="10755" width="3" style="329" customWidth="1"/>
    <col min="10756" max="10756" width="17.44140625" style="329" customWidth="1"/>
    <col min="10757" max="10757" width="17.33203125" style="329" customWidth="1"/>
    <col min="10758" max="10758" width="18" style="329" customWidth="1"/>
    <col min="10759" max="10759" width="22.109375" style="329" customWidth="1"/>
    <col min="10760" max="10760" width="18" style="329" customWidth="1"/>
    <col min="10761" max="10761" width="22.109375" style="329" customWidth="1"/>
    <col min="10762" max="10762" width="17.88671875" style="329" customWidth="1"/>
    <col min="10763" max="10763" width="26.109375" style="329" customWidth="1"/>
    <col min="10764" max="11008" width="9" style="329"/>
    <col min="11009" max="11011" width="3" style="329" customWidth="1"/>
    <col min="11012" max="11012" width="17.44140625" style="329" customWidth="1"/>
    <col min="11013" max="11013" width="17.33203125" style="329" customWidth="1"/>
    <col min="11014" max="11014" width="18" style="329" customWidth="1"/>
    <col min="11015" max="11015" width="22.109375" style="329" customWidth="1"/>
    <col min="11016" max="11016" width="18" style="329" customWidth="1"/>
    <col min="11017" max="11017" width="22.109375" style="329" customWidth="1"/>
    <col min="11018" max="11018" width="17.88671875" style="329" customWidth="1"/>
    <col min="11019" max="11019" width="26.109375" style="329" customWidth="1"/>
    <col min="11020" max="11264" width="9" style="329"/>
    <col min="11265" max="11267" width="3" style="329" customWidth="1"/>
    <col min="11268" max="11268" width="17.44140625" style="329" customWidth="1"/>
    <col min="11269" max="11269" width="17.33203125" style="329" customWidth="1"/>
    <col min="11270" max="11270" width="18" style="329" customWidth="1"/>
    <col min="11271" max="11271" width="22.109375" style="329" customWidth="1"/>
    <col min="11272" max="11272" width="18" style="329" customWidth="1"/>
    <col min="11273" max="11273" width="22.109375" style="329" customWidth="1"/>
    <col min="11274" max="11274" width="17.88671875" style="329" customWidth="1"/>
    <col min="11275" max="11275" width="26.109375" style="329" customWidth="1"/>
    <col min="11276" max="11520" width="9" style="329"/>
    <col min="11521" max="11523" width="3" style="329" customWidth="1"/>
    <col min="11524" max="11524" width="17.44140625" style="329" customWidth="1"/>
    <col min="11525" max="11525" width="17.33203125" style="329" customWidth="1"/>
    <col min="11526" max="11526" width="18" style="329" customWidth="1"/>
    <col min="11527" max="11527" width="22.109375" style="329" customWidth="1"/>
    <col min="11528" max="11528" width="18" style="329" customWidth="1"/>
    <col min="11529" max="11529" width="22.109375" style="329" customWidth="1"/>
    <col min="11530" max="11530" width="17.88671875" style="329" customWidth="1"/>
    <col min="11531" max="11531" width="26.109375" style="329" customWidth="1"/>
    <col min="11532" max="11776" width="9" style="329"/>
    <col min="11777" max="11779" width="3" style="329" customWidth="1"/>
    <col min="11780" max="11780" width="17.44140625" style="329" customWidth="1"/>
    <col min="11781" max="11781" width="17.33203125" style="329" customWidth="1"/>
    <col min="11782" max="11782" width="18" style="329" customWidth="1"/>
    <col min="11783" max="11783" width="22.109375" style="329" customWidth="1"/>
    <col min="11784" max="11784" width="18" style="329" customWidth="1"/>
    <col min="11785" max="11785" width="22.109375" style="329" customWidth="1"/>
    <col min="11786" max="11786" width="17.88671875" style="329" customWidth="1"/>
    <col min="11787" max="11787" width="26.109375" style="329" customWidth="1"/>
    <col min="11788" max="12032" width="9" style="329"/>
    <col min="12033" max="12035" width="3" style="329" customWidth="1"/>
    <col min="12036" max="12036" width="17.44140625" style="329" customWidth="1"/>
    <col min="12037" max="12037" width="17.33203125" style="329" customWidth="1"/>
    <col min="12038" max="12038" width="18" style="329" customWidth="1"/>
    <col min="12039" max="12039" width="22.109375" style="329" customWidth="1"/>
    <col min="12040" max="12040" width="18" style="329" customWidth="1"/>
    <col min="12041" max="12041" width="22.109375" style="329" customWidth="1"/>
    <col min="12042" max="12042" width="17.88671875" style="329" customWidth="1"/>
    <col min="12043" max="12043" width="26.109375" style="329" customWidth="1"/>
    <col min="12044" max="12288" width="9" style="329"/>
    <col min="12289" max="12291" width="3" style="329" customWidth="1"/>
    <col min="12292" max="12292" width="17.44140625" style="329" customWidth="1"/>
    <col min="12293" max="12293" width="17.33203125" style="329" customWidth="1"/>
    <col min="12294" max="12294" width="18" style="329" customWidth="1"/>
    <col min="12295" max="12295" width="22.109375" style="329" customWidth="1"/>
    <col min="12296" max="12296" width="18" style="329" customWidth="1"/>
    <col min="12297" max="12297" width="22.109375" style="329" customWidth="1"/>
    <col min="12298" max="12298" width="17.88671875" style="329" customWidth="1"/>
    <col min="12299" max="12299" width="26.109375" style="329" customWidth="1"/>
    <col min="12300" max="12544" width="9" style="329"/>
    <col min="12545" max="12547" width="3" style="329" customWidth="1"/>
    <col min="12548" max="12548" width="17.44140625" style="329" customWidth="1"/>
    <col min="12549" max="12549" width="17.33203125" style="329" customWidth="1"/>
    <col min="12550" max="12550" width="18" style="329" customWidth="1"/>
    <col min="12551" max="12551" width="22.109375" style="329" customWidth="1"/>
    <col min="12552" max="12552" width="18" style="329" customWidth="1"/>
    <col min="12553" max="12553" width="22.109375" style="329" customWidth="1"/>
    <col min="12554" max="12554" width="17.88671875" style="329" customWidth="1"/>
    <col min="12555" max="12555" width="26.109375" style="329" customWidth="1"/>
    <col min="12556" max="12800" width="9" style="329"/>
    <col min="12801" max="12803" width="3" style="329" customWidth="1"/>
    <col min="12804" max="12804" width="17.44140625" style="329" customWidth="1"/>
    <col min="12805" max="12805" width="17.33203125" style="329" customWidth="1"/>
    <col min="12806" max="12806" width="18" style="329" customWidth="1"/>
    <col min="12807" max="12807" width="22.109375" style="329" customWidth="1"/>
    <col min="12808" max="12808" width="18" style="329" customWidth="1"/>
    <col min="12809" max="12809" width="22.109375" style="329" customWidth="1"/>
    <col min="12810" max="12810" width="17.88671875" style="329" customWidth="1"/>
    <col min="12811" max="12811" width="26.109375" style="329" customWidth="1"/>
    <col min="12812" max="13056" width="9" style="329"/>
    <col min="13057" max="13059" width="3" style="329" customWidth="1"/>
    <col min="13060" max="13060" width="17.44140625" style="329" customWidth="1"/>
    <col min="13061" max="13061" width="17.33203125" style="329" customWidth="1"/>
    <col min="13062" max="13062" width="18" style="329" customWidth="1"/>
    <col min="13063" max="13063" width="22.109375" style="329" customWidth="1"/>
    <col min="13064" max="13064" width="18" style="329" customWidth="1"/>
    <col min="13065" max="13065" width="22.109375" style="329" customWidth="1"/>
    <col min="13066" max="13066" width="17.88671875" style="329" customWidth="1"/>
    <col min="13067" max="13067" width="26.109375" style="329" customWidth="1"/>
    <col min="13068" max="13312" width="9" style="329"/>
    <col min="13313" max="13315" width="3" style="329" customWidth="1"/>
    <col min="13316" max="13316" width="17.44140625" style="329" customWidth="1"/>
    <col min="13317" max="13317" width="17.33203125" style="329" customWidth="1"/>
    <col min="13318" max="13318" width="18" style="329" customWidth="1"/>
    <col min="13319" max="13319" width="22.109375" style="329" customWidth="1"/>
    <col min="13320" max="13320" width="18" style="329" customWidth="1"/>
    <col min="13321" max="13321" width="22.109375" style="329" customWidth="1"/>
    <col min="13322" max="13322" width="17.88671875" style="329" customWidth="1"/>
    <col min="13323" max="13323" width="26.109375" style="329" customWidth="1"/>
    <col min="13324" max="13568" width="9" style="329"/>
    <col min="13569" max="13571" width="3" style="329" customWidth="1"/>
    <col min="13572" max="13572" width="17.44140625" style="329" customWidth="1"/>
    <col min="13573" max="13573" width="17.33203125" style="329" customWidth="1"/>
    <col min="13574" max="13574" width="18" style="329" customWidth="1"/>
    <col min="13575" max="13575" width="22.109375" style="329" customWidth="1"/>
    <col min="13576" max="13576" width="18" style="329" customWidth="1"/>
    <col min="13577" max="13577" width="22.109375" style="329" customWidth="1"/>
    <col min="13578" max="13578" width="17.88671875" style="329" customWidth="1"/>
    <col min="13579" max="13579" width="26.109375" style="329" customWidth="1"/>
    <col min="13580" max="13824" width="9" style="329"/>
    <col min="13825" max="13827" width="3" style="329" customWidth="1"/>
    <col min="13828" max="13828" width="17.44140625" style="329" customWidth="1"/>
    <col min="13829" max="13829" width="17.33203125" style="329" customWidth="1"/>
    <col min="13830" max="13830" width="18" style="329" customWidth="1"/>
    <col min="13831" max="13831" width="22.109375" style="329" customWidth="1"/>
    <col min="13832" max="13832" width="18" style="329" customWidth="1"/>
    <col min="13833" max="13833" width="22.109375" style="329" customWidth="1"/>
    <col min="13834" max="13834" width="17.88671875" style="329" customWidth="1"/>
    <col min="13835" max="13835" width="26.109375" style="329" customWidth="1"/>
    <col min="13836" max="14080" width="9" style="329"/>
    <col min="14081" max="14083" width="3" style="329" customWidth="1"/>
    <col min="14084" max="14084" width="17.44140625" style="329" customWidth="1"/>
    <col min="14085" max="14085" width="17.33203125" style="329" customWidth="1"/>
    <col min="14086" max="14086" width="18" style="329" customWidth="1"/>
    <col min="14087" max="14087" width="22.109375" style="329" customWidth="1"/>
    <col min="14088" max="14088" width="18" style="329" customWidth="1"/>
    <col min="14089" max="14089" width="22.109375" style="329" customWidth="1"/>
    <col min="14090" max="14090" width="17.88671875" style="329" customWidth="1"/>
    <col min="14091" max="14091" width="26.109375" style="329" customWidth="1"/>
    <col min="14092" max="14336" width="9" style="329"/>
    <col min="14337" max="14339" width="3" style="329" customWidth="1"/>
    <col min="14340" max="14340" width="17.44140625" style="329" customWidth="1"/>
    <col min="14341" max="14341" width="17.33203125" style="329" customWidth="1"/>
    <col min="14342" max="14342" width="18" style="329" customWidth="1"/>
    <col min="14343" max="14343" width="22.109375" style="329" customWidth="1"/>
    <col min="14344" max="14344" width="18" style="329" customWidth="1"/>
    <col min="14345" max="14345" width="22.109375" style="329" customWidth="1"/>
    <col min="14346" max="14346" width="17.88671875" style="329" customWidth="1"/>
    <col min="14347" max="14347" width="26.109375" style="329" customWidth="1"/>
    <col min="14348" max="14592" width="9" style="329"/>
    <col min="14593" max="14595" width="3" style="329" customWidth="1"/>
    <col min="14596" max="14596" width="17.44140625" style="329" customWidth="1"/>
    <col min="14597" max="14597" width="17.33203125" style="329" customWidth="1"/>
    <col min="14598" max="14598" width="18" style="329" customWidth="1"/>
    <col min="14599" max="14599" width="22.109375" style="329" customWidth="1"/>
    <col min="14600" max="14600" width="18" style="329" customWidth="1"/>
    <col min="14601" max="14601" width="22.109375" style="329" customWidth="1"/>
    <col min="14602" max="14602" width="17.88671875" style="329" customWidth="1"/>
    <col min="14603" max="14603" width="26.109375" style="329" customWidth="1"/>
    <col min="14604" max="14848" width="9" style="329"/>
    <col min="14849" max="14851" width="3" style="329" customWidth="1"/>
    <col min="14852" max="14852" width="17.44140625" style="329" customWidth="1"/>
    <col min="14853" max="14853" width="17.33203125" style="329" customWidth="1"/>
    <col min="14854" max="14854" width="18" style="329" customWidth="1"/>
    <col min="14855" max="14855" width="22.109375" style="329" customWidth="1"/>
    <col min="14856" max="14856" width="18" style="329" customWidth="1"/>
    <col min="14857" max="14857" width="22.109375" style="329" customWidth="1"/>
    <col min="14858" max="14858" width="17.88671875" style="329" customWidth="1"/>
    <col min="14859" max="14859" width="26.109375" style="329" customWidth="1"/>
    <col min="14860" max="15104" width="9" style="329"/>
    <col min="15105" max="15107" width="3" style="329" customWidth="1"/>
    <col min="15108" max="15108" width="17.44140625" style="329" customWidth="1"/>
    <col min="15109" max="15109" width="17.33203125" style="329" customWidth="1"/>
    <col min="15110" max="15110" width="18" style="329" customWidth="1"/>
    <col min="15111" max="15111" width="22.109375" style="329" customWidth="1"/>
    <col min="15112" max="15112" width="18" style="329" customWidth="1"/>
    <col min="15113" max="15113" width="22.109375" style="329" customWidth="1"/>
    <col min="15114" max="15114" width="17.88671875" style="329" customWidth="1"/>
    <col min="15115" max="15115" width="26.109375" style="329" customWidth="1"/>
    <col min="15116" max="15360" width="9" style="329"/>
    <col min="15361" max="15363" width="3" style="329" customWidth="1"/>
    <col min="15364" max="15364" width="17.44140625" style="329" customWidth="1"/>
    <col min="15365" max="15365" width="17.33203125" style="329" customWidth="1"/>
    <col min="15366" max="15366" width="18" style="329" customWidth="1"/>
    <col min="15367" max="15367" width="22.109375" style="329" customWidth="1"/>
    <col min="15368" max="15368" width="18" style="329" customWidth="1"/>
    <col min="15369" max="15369" width="22.109375" style="329" customWidth="1"/>
    <col min="15370" max="15370" width="17.88671875" style="329" customWidth="1"/>
    <col min="15371" max="15371" width="26.109375" style="329" customWidth="1"/>
    <col min="15372" max="15616" width="9" style="329"/>
    <col min="15617" max="15619" width="3" style="329" customWidth="1"/>
    <col min="15620" max="15620" width="17.44140625" style="329" customWidth="1"/>
    <col min="15621" max="15621" width="17.33203125" style="329" customWidth="1"/>
    <col min="15622" max="15622" width="18" style="329" customWidth="1"/>
    <col min="15623" max="15623" width="22.109375" style="329" customWidth="1"/>
    <col min="15624" max="15624" width="18" style="329" customWidth="1"/>
    <col min="15625" max="15625" width="22.109375" style="329" customWidth="1"/>
    <col min="15626" max="15626" width="17.88671875" style="329" customWidth="1"/>
    <col min="15627" max="15627" width="26.109375" style="329" customWidth="1"/>
    <col min="15628" max="15872" width="9" style="329"/>
    <col min="15873" max="15875" width="3" style="329" customWidth="1"/>
    <col min="15876" max="15876" width="17.44140625" style="329" customWidth="1"/>
    <col min="15877" max="15877" width="17.33203125" style="329" customWidth="1"/>
    <col min="15878" max="15878" width="18" style="329" customWidth="1"/>
    <col min="15879" max="15879" width="22.109375" style="329" customWidth="1"/>
    <col min="15880" max="15880" width="18" style="329" customWidth="1"/>
    <col min="15881" max="15881" width="22.109375" style="329" customWidth="1"/>
    <col min="15882" max="15882" width="17.88671875" style="329" customWidth="1"/>
    <col min="15883" max="15883" width="26.109375" style="329" customWidth="1"/>
    <col min="15884" max="16128" width="9" style="329"/>
    <col min="16129" max="16131" width="3" style="329" customWidth="1"/>
    <col min="16132" max="16132" width="17.44140625" style="329" customWidth="1"/>
    <col min="16133" max="16133" width="17.33203125" style="329" customWidth="1"/>
    <col min="16134" max="16134" width="18" style="329" customWidth="1"/>
    <col min="16135" max="16135" width="22.109375" style="329" customWidth="1"/>
    <col min="16136" max="16136" width="18" style="329" customWidth="1"/>
    <col min="16137" max="16137" width="22.109375" style="329" customWidth="1"/>
    <col min="16138" max="16138" width="17.88671875" style="329" customWidth="1"/>
    <col min="16139" max="16139" width="26.109375" style="329" customWidth="1"/>
    <col min="16140" max="16384" width="9" style="329"/>
  </cols>
  <sheetData>
    <row r="1" spans="1:12" ht="21" customHeight="1" x14ac:dyDescent="0.4">
      <c r="A1" s="1389" t="s">
        <v>322</v>
      </c>
      <c r="B1" s="1389"/>
      <c r="C1" s="1389"/>
      <c r="D1" s="1389"/>
      <c r="E1" s="324"/>
      <c r="F1" s="325"/>
      <c r="G1" s="325"/>
      <c r="H1" s="325"/>
      <c r="I1" s="325"/>
      <c r="J1" s="326" t="s">
        <v>98</v>
      </c>
      <c r="K1" s="327" t="s">
        <v>323</v>
      </c>
      <c r="L1" s="328" t="s">
        <v>100</v>
      </c>
    </row>
    <row r="2" spans="1:12" ht="21" customHeight="1" x14ac:dyDescent="0.4">
      <c r="A2" s="1390" t="s">
        <v>324</v>
      </c>
      <c r="B2" s="1390"/>
      <c r="C2" s="1390"/>
      <c r="D2" s="1390"/>
      <c r="E2" s="330" t="s">
        <v>325</v>
      </c>
      <c r="F2" s="331"/>
      <c r="G2" s="331"/>
      <c r="H2" s="331"/>
      <c r="I2" s="331"/>
      <c r="J2" s="326" t="s">
        <v>326</v>
      </c>
      <c r="K2" s="332" t="s">
        <v>327</v>
      </c>
    </row>
    <row r="3" spans="1:12" ht="33" x14ac:dyDescent="0.3">
      <c r="A3" s="1391" t="s">
        <v>328</v>
      </c>
      <c r="B3" s="1391"/>
      <c r="C3" s="1391"/>
      <c r="D3" s="1391"/>
      <c r="E3" s="1391"/>
      <c r="F3" s="1391"/>
      <c r="G3" s="1391"/>
      <c r="H3" s="1391"/>
      <c r="I3" s="1391"/>
      <c r="J3" s="1391"/>
      <c r="K3" s="1391"/>
    </row>
    <row r="4" spans="1:12" ht="27" customHeight="1" x14ac:dyDescent="0.3">
      <c r="A4" s="333"/>
      <c r="B4" s="333"/>
      <c r="C4" s="333"/>
      <c r="D4" s="333"/>
      <c r="E4" s="333" t="s">
        <v>329</v>
      </c>
      <c r="F4" s="334"/>
      <c r="G4" s="335" t="s">
        <v>847</v>
      </c>
      <c r="H4" s="325"/>
      <c r="I4" s="334"/>
      <c r="J4" s="334"/>
      <c r="K4" s="336" t="s">
        <v>331</v>
      </c>
    </row>
    <row r="5" spans="1:12" ht="23.25" customHeight="1" x14ac:dyDescent="0.4">
      <c r="A5" s="1383" t="s">
        <v>332</v>
      </c>
      <c r="B5" s="1383"/>
      <c r="C5" s="1383"/>
      <c r="D5" s="1383"/>
      <c r="E5" s="1384"/>
      <c r="F5" s="1387" t="s">
        <v>333</v>
      </c>
      <c r="G5" s="1388"/>
      <c r="H5" s="338" t="s">
        <v>334</v>
      </c>
      <c r="I5" s="339" t="s">
        <v>335</v>
      </c>
      <c r="J5" s="338" t="s">
        <v>336</v>
      </c>
      <c r="K5" s="340" t="s">
        <v>337</v>
      </c>
    </row>
    <row r="6" spans="1:12" ht="23.25" customHeight="1" x14ac:dyDescent="0.4">
      <c r="A6" s="1385"/>
      <c r="B6" s="1385"/>
      <c r="C6" s="1385"/>
      <c r="D6" s="1385"/>
      <c r="E6" s="1386"/>
      <c r="F6" s="326" t="s">
        <v>338</v>
      </c>
      <c r="G6" s="326" t="s">
        <v>339</v>
      </c>
      <c r="H6" s="326" t="s">
        <v>338</v>
      </c>
      <c r="I6" s="326" t="s">
        <v>339</v>
      </c>
      <c r="J6" s="326" t="s">
        <v>338</v>
      </c>
      <c r="K6" s="337" t="s">
        <v>339</v>
      </c>
    </row>
    <row r="7" spans="1:12" ht="19.5" customHeight="1" x14ac:dyDescent="0.3">
      <c r="A7" s="324"/>
      <c r="B7" s="341" t="s">
        <v>340</v>
      </c>
      <c r="C7" s="324"/>
      <c r="D7" s="324"/>
      <c r="E7" s="324"/>
      <c r="F7" s="342">
        <f t="shared" ref="F7:G7" si="0">F8+F18+F19+F20+F21+F22+F25+F31+F34+F35+F36</f>
        <v>34729564</v>
      </c>
      <c r="G7" s="342">
        <f t="shared" si="0"/>
        <v>34729564</v>
      </c>
      <c r="H7" s="342">
        <f>H8+H18+H19+H20+H21+H22+H25+H31+H34+H35+H36</f>
        <v>34725052</v>
      </c>
      <c r="I7" s="342">
        <f t="shared" ref="I7:K7" si="1">I8+I18+I19+I20+I21+I22+I25+I31+I34+I35+I36</f>
        <v>34725052</v>
      </c>
      <c r="J7" s="342">
        <f t="shared" si="1"/>
        <v>4512</v>
      </c>
      <c r="K7" s="343">
        <f t="shared" si="1"/>
        <v>4512</v>
      </c>
    </row>
    <row r="8" spans="1:12" ht="19.5" customHeight="1" x14ac:dyDescent="0.3">
      <c r="A8" s="344"/>
      <c r="B8" s="344"/>
      <c r="C8" s="345" t="s">
        <v>341</v>
      </c>
      <c r="D8" s="344"/>
      <c r="E8" s="344"/>
      <c r="F8" s="342">
        <f t="shared" ref="F8:G8" si="2">F9+F10+F11+F12+F13+F16+F17</f>
        <v>33834092</v>
      </c>
      <c r="G8" s="342">
        <f t="shared" si="2"/>
        <v>33834092</v>
      </c>
      <c r="H8" s="342">
        <f>H9+H10+H11+H12+H13+H16+H17</f>
        <v>33834092</v>
      </c>
      <c r="I8" s="342">
        <f t="shared" ref="I8:K8" si="3">I9+I10+I11+I12+I13+I16+I17</f>
        <v>33834092</v>
      </c>
      <c r="J8" s="342">
        <f t="shared" si="3"/>
        <v>0</v>
      </c>
      <c r="K8" s="343">
        <f t="shared" si="3"/>
        <v>0</v>
      </c>
    </row>
    <row r="9" spans="1:12" ht="19.5" customHeight="1" x14ac:dyDescent="0.3">
      <c r="A9" s="344"/>
      <c r="B9" s="344"/>
      <c r="C9" s="345"/>
      <c r="D9" s="344" t="s">
        <v>342</v>
      </c>
      <c r="E9" s="324"/>
      <c r="F9" s="342">
        <f>H9+J9</f>
        <v>6873</v>
      </c>
      <c r="G9" s="342">
        <f>I9+K9</f>
        <v>6873</v>
      </c>
      <c r="H9" s="346">
        <v>6873</v>
      </c>
      <c r="I9" s="346">
        <f>H9</f>
        <v>6873</v>
      </c>
      <c r="J9" s="346">
        <v>0</v>
      </c>
      <c r="K9" s="347">
        <f>J9</f>
        <v>0</v>
      </c>
    </row>
    <row r="10" spans="1:12" ht="19.5" customHeight="1" x14ac:dyDescent="0.3">
      <c r="A10" s="344"/>
      <c r="B10" s="344"/>
      <c r="C10" s="345"/>
      <c r="D10" s="344" t="s">
        <v>343</v>
      </c>
      <c r="E10" s="344"/>
      <c r="F10" s="342">
        <f t="shared" ref="F10:G12" si="4">H10+J10</f>
        <v>12739</v>
      </c>
      <c r="G10" s="342">
        <f t="shared" si="4"/>
        <v>12739</v>
      </c>
      <c r="H10" s="346">
        <v>12739</v>
      </c>
      <c r="I10" s="346">
        <f t="shared" ref="I10:I28" si="5">H10</f>
        <v>12739</v>
      </c>
      <c r="J10" s="346">
        <v>0</v>
      </c>
      <c r="K10" s="347">
        <f t="shared" ref="K10:K28" si="6">J10</f>
        <v>0</v>
      </c>
    </row>
    <row r="11" spans="1:12" ht="19.5" customHeight="1" x14ac:dyDescent="0.3">
      <c r="A11" s="344"/>
      <c r="B11" s="344"/>
      <c r="C11" s="345"/>
      <c r="D11" s="344" t="s">
        <v>344</v>
      </c>
      <c r="E11" s="344"/>
      <c r="F11" s="342">
        <f t="shared" si="4"/>
        <v>386</v>
      </c>
      <c r="G11" s="342">
        <f t="shared" si="4"/>
        <v>386</v>
      </c>
      <c r="H11" s="346">
        <v>386</v>
      </c>
      <c r="I11" s="346">
        <f t="shared" si="5"/>
        <v>386</v>
      </c>
      <c r="J11" s="346">
        <v>0</v>
      </c>
      <c r="K11" s="347">
        <f t="shared" si="6"/>
        <v>0</v>
      </c>
    </row>
    <row r="12" spans="1:12" ht="19.5" customHeight="1" x14ac:dyDescent="0.3">
      <c r="A12" s="344"/>
      <c r="B12" s="344"/>
      <c r="C12" s="345"/>
      <c r="D12" s="344" t="s">
        <v>345</v>
      </c>
      <c r="E12" s="344"/>
      <c r="F12" s="342">
        <f t="shared" si="4"/>
        <v>0</v>
      </c>
      <c r="G12" s="342">
        <f t="shared" si="4"/>
        <v>0</v>
      </c>
      <c r="H12" s="346">
        <v>0</v>
      </c>
      <c r="I12" s="346">
        <f t="shared" si="5"/>
        <v>0</v>
      </c>
      <c r="J12" s="346">
        <v>0</v>
      </c>
      <c r="K12" s="347">
        <f t="shared" si="6"/>
        <v>0</v>
      </c>
    </row>
    <row r="13" spans="1:12" ht="19.5" customHeight="1" x14ac:dyDescent="0.3">
      <c r="A13" s="344"/>
      <c r="B13" s="344"/>
      <c r="C13" s="345"/>
      <c r="D13" s="344" t="s">
        <v>346</v>
      </c>
      <c r="E13" s="344"/>
      <c r="F13" s="342">
        <f>H13+J13</f>
        <v>15054</v>
      </c>
      <c r="G13" s="342">
        <f>I13+K13</f>
        <v>15054</v>
      </c>
      <c r="H13" s="342">
        <f>SUM(H14:H15)</f>
        <v>15054</v>
      </c>
      <c r="I13" s="342">
        <f t="shared" ref="I13:K13" si="7">SUM(I14:I15)</f>
        <v>15054</v>
      </c>
      <c r="J13" s="342">
        <f t="shared" si="7"/>
        <v>0</v>
      </c>
      <c r="K13" s="343">
        <f t="shared" si="7"/>
        <v>0</v>
      </c>
    </row>
    <row r="14" spans="1:12" ht="19.5" customHeight="1" x14ac:dyDescent="0.3">
      <c r="A14" s="344"/>
      <c r="B14" s="344"/>
      <c r="C14" s="345"/>
      <c r="D14" s="344"/>
      <c r="E14" s="344" t="s">
        <v>347</v>
      </c>
      <c r="F14" s="342">
        <f t="shared" ref="F14:G28" si="8">H14+J14</f>
        <v>0</v>
      </c>
      <c r="G14" s="342">
        <f t="shared" si="8"/>
        <v>0</v>
      </c>
      <c r="H14" s="346">
        <v>0</v>
      </c>
      <c r="I14" s="346">
        <f t="shared" si="5"/>
        <v>0</v>
      </c>
      <c r="J14" s="346">
        <v>0</v>
      </c>
      <c r="K14" s="347">
        <f t="shared" si="6"/>
        <v>0</v>
      </c>
    </row>
    <row r="15" spans="1:12" ht="19.5" customHeight="1" x14ac:dyDescent="0.3">
      <c r="A15" s="344"/>
      <c r="B15" s="344"/>
      <c r="C15" s="345"/>
      <c r="D15" s="344"/>
      <c r="E15" s="344" t="s">
        <v>348</v>
      </c>
      <c r="F15" s="342">
        <f t="shared" si="8"/>
        <v>15054</v>
      </c>
      <c r="G15" s="342">
        <f t="shared" si="8"/>
        <v>15054</v>
      </c>
      <c r="H15" s="346">
        <v>15054</v>
      </c>
      <c r="I15" s="346">
        <f t="shared" si="5"/>
        <v>15054</v>
      </c>
      <c r="J15" s="346">
        <v>0</v>
      </c>
      <c r="K15" s="347">
        <f t="shared" si="6"/>
        <v>0</v>
      </c>
    </row>
    <row r="16" spans="1:12" ht="19.5" customHeight="1" x14ac:dyDescent="0.3">
      <c r="A16" s="344"/>
      <c r="B16" s="344"/>
      <c r="C16" s="345"/>
      <c r="D16" s="344" t="s">
        <v>349</v>
      </c>
      <c r="E16" s="344"/>
      <c r="F16" s="342">
        <f t="shared" si="8"/>
        <v>33799040</v>
      </c>
      <c r="G16" s="342">
        <f t="shared" si="8"/>
        <v>33799040</v>
      </c>
      <c r="H16" s="346">
        <v>33799040</v>
      </c>
      <c r="I16" s="346">
        <f t="shared" si="5"/>
        <v>33799040</v>
      </c>
      <c r="J16" s="346">
        <v>0</v>
      </c>
      <c r="K16" s="347">
        <f t="shared" si="6"/>
        <v>0</v>
      </c>
    </row>
    <row r="17" spans="1:11" ht="19.5" customHeight="1" x14ac:dyDescent="0.3">
      <c r="A17" s="344"/>
      <c r="B17" s="344"/>
      <c r="C17" s="345"/>
      <c r="D17" s="344" t="s">
        <v>350</v>
      </c>
      <c r="E17" s="344"/>
      <c r="F17" s="342">
        <f t="shared" si="8"/>
        <v>0</v>
      </c>
      <c r="G17" s="342">
        <f t="shared" si="8"/>
        <v>0</v>
      </c>
      <c r="H17" s="346">
        <v>0</v>
      </c>
      <c r="I17" s="346">
        <f t="shared" si="5"/>
        <v>0</v>
      </c>
      <c r="J17" s="346">
        <v>0</v>
      </c>
      <c r="K17" s="347">
        <f t="shared" si="6"/>
        <v>0</v>
      </c>
    </row>
    <row r="18" spans="1:11" ht="19.5" customHeight="1" x14ac:dyDescent="0.3">
      <c r="A18" s="344"/>
      <c r="B18" s="344"/>
      <c r="C18" s="348" t="s">
        <v>351</v>
      </c>
      <c r="D18" s="344"/>
      <c r="E18" s="344"/>
      <c r="F18" s="342">
        <f t="shared" si="8"/>
        <v>0</v>
      </c>
      <c r="G18" s="342">
        <f t="shared" si="8"/>
        <v>0</v>
      </c>
      <c r="H18" s="346">
        <v>0</v>
      </c>
      <c r="I18" s="346">
        <f t="shared" si="5"/>
        <v>0</v>
      </c>
      <c r="J18" s="346">
        <v>0</v>
      </c>
      <c r="K18" s="347">
        <f t="shared" si="6"/>
        <v>0</v>
      </c>
    </row>
    <row r="19" spans="1:11" ht="19.5" customHeight="1" x14ac:dyDescent="0.3">
      <c r="A19" s="344"/>
      <c r="B19" s="344"/>
      <c r="C19" s="348" t="s">
        <v>352</v>
      </c>
      <c r="D19" s="344"/>
      <c r="E19" s="344"/>
      <c r="F19" s="342">
        <f t="shared" si="8"/>
        <v>4134</v>
      </c>
      <c r="G19" s="342">
        <f t="shared" si="8"/>
        <v>4134</v>
      </c>
      <c r="H19" s="346">
        <v>4134</v>
      </c>
      <c r="I19" s="346">
        <f t="shared" si="5"/>
        <v>4134</v>
      </c>
      <c r="J19" s="346">
        <v>0</v>
      </c>
      <c r="K19" s="347">
        <f t="shared" si="6"/>
        <v>0</v>
      </c>
    </row>
    <row r="20" spans="1:11" ht="19.5" customHeight="1" x14ac:dyDescent="0.3">
      <c r="A20" s="344"/>
      <c r="B20" s="344"/>
      <c r="C20" s="348" t="s">
        <v>353</v>
      </c>
      <c r="D20" s="344"/>
      <c r="E20" s="344"/>
      <c r="F20" s="342">
        <f t="shared" si="8"/>
        <v>238700</v>
      </c>
      <c r="G20" s="342">
        <f t="shared" si="8"/>
        <v>238700</v>
      </c>
      <c r="H20" s="346">
        <v>238700</v>
      </c>
      <c r="I20" s="346">
        <f t="shared" si="5"/>
        <v>238700</v>
      </c>
      <c r="J20" s="346">
        <v>0</v>
      </c>
      <c r="K20" s="347">
        <f t="shared" si="6"/>
        <v>0</v>
      </c>
    </row>
    <row r="21" spans="1:11" ht="19.5" customHeight="1" x14ac:dyDescent="0.3">
      <c r="A21" s="344"/>
      <c r="B21" s="344"/>
      <c r="C21" s="348" t="s">
        <v>354</v>
      </c>
      <c r="D21" s="344"/>
      <c r="E21" s="344"/>
      <c r="F21" s="342">
        <f t="shared" si="8"/>
        <v>0</v>
      </c>
      <c r="G21" s="342">
        <f t="shared" si="8"/>
        <v>0</v>
      </c>
      <c r="H21" s="346">
        <v>0</v>
      </c>
      <c r="I21" s="346">
        <f t="shared" si="5"/>
        <v>0</v>
      </c>
      <c r="J21" s="346">
        <v>0</v>
      </c>
      <c r="K21" s="347">
        <f t="shared" si="6"/>
        <v>0</v>
      </c>
    </row>
    <row r="22" spans="1:11" ht="19.5" customHeight="1" x14ac:dyDescent="0.3">
      <c r="A22" s="344"/>
      <c r="B22" s="344"/>
      <c r="C22" s="348" t="s">
        <v>355</v>
      </c>
      <c r="D22" s="344"/>
      <c r="E22" s="344"/>
      <c r="F22" s="342">
        <f t="shared" si="8"/>
        <v>192989</v>
      </c>
      <c r="G22" s="342">
        <f t="shared" si="8"/>
        <v>192989</v>
      </c>
      <c r="H22" s="342">
        <f>SUM(H23:H24)</f>
        <v>192989</v>
      </c>
      <c r="I22" s="342">
        <f t="shared" ref="I22:K22" si="9">SUM(I23:I24)</f>
        <v>192989</v>
      </c>
      <c r="J22" s="342">
        <f t="shared" si="9"/>
        <v>0</v>
      </c>
      <c r="K22" s="343">
        <f t="shared" si="9"/>
        <v>0</v>
      </c>
    </row>
    <row r="23" spans="1:11" ht="19.5" customHeight="1" x14ac:dyDescent="0.3">
      <c r="A23" s="344"/>
      <c r="B23" s="344"/>
      <c r="C23" s="324"/>
      <c r="D23" s="348" t="s">
        <v>356</v>
      </c>
      <c r="E23" s="344"/>
      <c r="F23" s="342">
        <f t="shared" si="8"/>
        <v>192989</v>
      </c>
      <c r="G23" s="342">
        <f t="shared" si="8"/>
        <v>192989</v>
      </c>
      <c r="H23" s="346">
        <v>192989</v>
      </c>
      <c r="I23" s="346">
        <f t="shared" si="5"/>
        <v>192989</v>
      </c>
      <c r="J23" s="346">
        <v>0</v>
      </c>
      <c r="K23" s="347">
        <f t="shared" si="6"/>
        <v>0</v>
      </c>
    </row>
    <row r="24" spans="1:11" ht="19.5" customHeight="1" x14ac:dyDescent="0.3">
      <c r="A24" s="344"/>
      <c r="B24" s="344"/>
      <c r="C24" s="344"/>
      <c r="D24" s="344" t="s">
        <v>357</v>
      </c>
      <c r="E24" s="344"/>
      <c r="F24" s="342">
        <f t="shared" si="8"/>
        <v>0</v>
      </c>
      <c r="G24" s="342">
        <f t="shared" si="8"/>
        <v>0</v>
      </c>
      <c r="H24" s="346">
        <v>0</v>
      </c>
      <c r="I24" s="346">
        <f t="shared" si="5"/>
        <v>0</v>
      </c>
      <c r="J24" s="346">
        <v>0</v>
      </c>
      <c r="K24" s="347">
        <f t="shared" si="6"/>
        <v>0</v>
      </c>
    </row>
    <row r="25" spans="1:11" ht="19.5" customHeight="1" x14ac:dyDescent="0.3">
      <c r="A25" s="344"/>
      <c r="B25" s="344"/>
      <c r="C25" s="344" t="s">
        <v>358</v>
      </c>
      <c r="D25" s="344"/>
      <c r="E25" s="344"/>
      <c r="F25" s="342">
        <f t="shared" si="8"/>
        <v>0</v>
      </c>
      <c r="G25" s="342">
        <f t="shared" si="8"/>
        <v>0</v>
      </c>
      <c r="H25" s="342">
        <f>SUM(H26:H28)</f>
        <v>0</v>
      </c>
      <c r="I25" s="342">
        <v>0</v>
      </c>
      <c r="J25" s="342">
        <v>0</v>
      </c>
      <c r="K25" s="343">
        <v>0</v>
      </c>
    </row>
    <row r="26" spans="1:11" ht="19.5" customHeight="1" x14ac:dyDescent="0.3">
      <c r="A26" s="344"/>
      <c r="B26" s="344"/>
      <c r="C26" s="344"/>
      <c r="D26" s="344" t="s">
        <v>359</v>
      </c>
      <c r="E26" s="344"/>
      <c r="F26" s="342">
        <f t="shared" si="8"/>
        <v>0</v>
      </c>
      <c r="G26" s="342">
        <f t="shared" si="8"/>
        <v>0</v>
      </c>
      <c r="H26" s="346">
        <v>0</v>
      </c>
      <c r="I26" s="346">
        <f t="shared" si="5"/>
        <v>0</v>
      </c>
      <c r="J26" s="346">
        <v>0</v>
      </c>
      <c r="K26" s="347">
        <f t="shared" si="6"/>
        <v>0</v>
      </c>
    </row>
    <row r="27" spans="1:11" ht="19.5" customHeight="1" x14ac:dyDescent="0.3">
      <c r="A27" s="344"/>
      <c r="B27" s="344"/>
      <c r="C27" s="344"/>
      <c r="D27" s="344" t="s">
        <v>360</v>
      </c>
      <c r="E27" s="344"/>
      <c r="F27" s="342">
        <f t="shared" si="8"/>
        <v>0</v>
      </c>
      <c r="G27" s="342">
        <f t="shared" si="8"/>
        <v>0</v>
      </c>
      <c r="H27" s="346">
        <v>0</v>
      </c>
      <c r="I27" s="346">
        <f t="shared" si="5"/>
        <v>0</v>
      </c>
      <c r="J27" s="346">
        <v>0</v>
      </c>
      <c r="K27" s="347">
        <f t="shared" si="6"/>
        <v>0</v>
      </c>
    </row>
    <row r="28" spans="1:11" ht="19.5" customHeight="1" x14ac:dyDescent="0.3">
      <c r="A28" s="344"/>
      <c r="B28" s="344"/>
      <c r="C28" s="344"/>
      <c r="D28" s="344" t="s">
        <v>361</v>
      </c>
      <c r="E28" s="344"/>
      <c r="F28" s="342">
        <f t="shared" si="8"/>
        <v>0</v>
      </c>
      <c r="G28" s="342">
        <f t="shared" si="8"/>
        <v>0</v>
      </c>
      <c r="H28" s="346">
        <v>0</v>
      </c>
      <c r="I28" s="346">
        <f t="shared" si="5"/>
        <v>0</v>
      </c>
      <c r="J28" s="346">
        <v>0</v>
      </c>
      <c r="K28" s="347">
        <f t="shared" si="6"/>
        <v>0</v>
      </c>
    </row>
    <row r="29" spans="1:11" ht="18.600000000000001" customHeight="1" x14ac:dyDescent="0.4">
      <c r="A29" s="1383" t="s">
        <v>332</v>
      </c>
      <c r="B29" s="1383"/>
      <c r="C29" s="1383"/>
      <c r="D29" s="1383"/>
      <c r="E29" s="1384"/>
      <c r="F29" s="1387" t="s">
        <v>333</v>
      </c>
      <c r="G29" s="1388"/>
      <c r="H29" s="338" t="s">
        <v>334</v>
      </c>
      <c r="I29" s="339" t="s">
        <v>335</v>
      </c>
      <c r="J29" s="338" t="s">
        <v>336</v>
      </c>
      <c r="K29" s="340" t="s">
        <v>337</v>
      </c>
    </row>
    <row r="30" spans="1:11" ht="18.600000000000001" customHeight="1" x14ac:dyDescent="0.4">
      <c r="A30" s="1385"/>
      <c r="B30" s="1385"/>
      <c r="C30" s="1385"/>
      <c r="D30" s="1385"/>
      <c r="E30" s="1386"/>
      <c r="F30" s="326" t="s">
        <v>338</v>
      </c>
      <c r="G30" s="326" t="s">
        <v>339</v>
      </c>
      <c r="H30" s="326" t="s">
        <v>338</v>
      </c>
      <c r="I30" s="326" t="s">
        <v>339</v>
      </c>
      <c r="J30" s="326" t="s">
        <v>338</v>
      </c>
      <c r="K30" s="337" t="s">
        <v>339</v>
      </c>
    </row>
    <row r="31" spans="1:11" ht="19.5" customHeight="1" x14ac:dyDescent="0.3">
      <c r="A31" s="344"/>
      <c r="B31" s="344"/>
      <c r="C31" s="344" t="s">
        <v>362</v>
      </c>
      <c r="D31" s="344"/>
      <c r="E31" s="344"/>
      <c r="F31" s="342">
        <f>H31+J31</f>
        <v>0</v>
      </c>
      <c r="G31" s="342">
        <f>I31+K31</f>
        <v>0</v>
      </c>
      <c r="H31" s="342">
        <f>SUM(H32:H33)</f>
        <v>0</v>
      </c>
      <c r="I31" s="342">
        <f t="shared" ref="I31:K31" si="10">SUM(I32:I33)</f>
        <v>0</v>
      </c>
      <c r="J31" s="342">
        <f t="shared" si="10"/>
        <v>0</v>
      </c>
      <c r="K31" s="343">
        <f t="shared" si="10"/>
        <v>0</v>
      </c>
    </row>
    <row r="32" spans="1:11" ht="19.5" customHeight="1" x14ac:dyDescent="0.3">
      <c r="A32" s="344"/>
      <c r="B32" s="344"/>
      <c r="C32" s="344"/>
      <c r="D32" s="344" t="s">
        <v>363</v>
      </c>
      <c r="E32" s="344"/>
      <c r="F32" s="342">
        <f t="shared" ref="F32:G42" si="11">H32+J32</f>
        <v>0</v>
      </c>
      <c r="G32" s="342">
        <f t="shared" si="11"/>
        <v>0</v>
      </c>
      <c r="H32" s="346">
        <v>0</v>
      </c>
      <c r="I32" s="346">
        <f t="shared" ref="I32:I36" si="12">H32</f>
        <v>0</v>
      </c>
      <c r="J32" s="346">
        <v>0</v>
      </c>
      <c r="K32" s="347">
        <f t="shared" ref="K32:K36" si="13">J32</f>
        <v>0</v>
      </c>
    </row>
    <row r="33" spans="1:11" ht="19.5" customHeight="1" x14ac:dyDescent="0.3">
      <c r="A33" s="344"/>
      <c r="B33" s="344"/>
      <c r="C33" s="344"/>
      <c r="D33" s="344" t="s">
        <v>364</v>
      </c>
      <c r="E33" s="344"/>
      <c r="F33" s="342">
        <f t="shared" si="11"/>
        <v>0</v>
      </c>
      <c r="G33" s="342">
        <f t="shared" si="11"/>
        <v>0</v>
      </c>
      <c r="H33" s="346">
        <v>0</v>
      </c>
      <c r="I33" s="346">
        <f t="shared" si="12"/>
        <v>0</v>
      </c>
      <c r="J33" s="346">
        <v>0</v>
      </c>
      <c r="K33" s="347">
        <f t="shared" si="13"/>
        <v>0</v>
      </c>
    </row>
    <row r="34" spans="1:11" ht="19.5" customHeight="1" x14ac:dyDescent="0.3">
      <c r="A34" s="344"/>
      <c r="B34" s="344"/>
      <c r="C34" s="344" t="s">
        <v>365</v>
      </c>
      <c r="D34" s="344"/>
      <c r="E34" s="344"/>
      <c r="F34" s="342">
        <f t="shared" si="11"/>
        <v>0</v>
      </c>
      <c r="G34" s="342">
        <f t="shared" si="11"/>
        <v>0</v>
      </c>
      <c r="H34" s="346">
        <v>0</v>
      </c>
      <c r="I34" s="346">
        <f t="shared" si="12"/>
        <v>0</v>
      </c>
      <c r="J34" s="346">
        <v>0</v>
      </c>
      <c r="K34" s="347">
        <f t="shared" si="13"/>
        <v>0</v>
      </c>
    </row>
    <row r="35" spans="1:11" ht="19.5" customHeight="1" x14ac:dyDescent="0.3">
      <c r="A35" s="344"/>
      <c r="B35" s="344"/>
      <c r="C35" s="344" t="s">
        <v>366</v>
      </c>
      <c r="D35" s="344"/>
      <c r="E35" s="344"/>
      <c r="F35" s="342">
        <f t="shared" si="11"/>
        <v>0</v>
      </c>
      <c r="G35" s="342">
        <f t="shared" si="11"/>
        <v>0</v>
      </c>
      <c r="H35" s="346">
        <v>0</v>
      </c>
      <c r="I35" s="346">
        <f t="shared" si="12"/>
        <v>0</v>
      </c>
      <c r="J35" s="346">
        <v>0</v>
      </c>
      <c r="K35" s="347">
        <f t="shared" si="13"/>
        <v>0</v>
      </c>
    </row>
    <row r="36" spans="1:11" ht="19.5" customHeight="1" x14ac:dyDescent="0.3">
      <c r="A36" s="344"/>
      <c r="B36" s="344"/>
      <c r="C36" s="344" t="s">
        <v>367</v>
      </c>
      <c r="D36" s="344"/>
      <c r="E36" s="344"/>
      <c r="F36" s="342">
        <f t="shared" si="11"/>
        <v>459649</v>
      </c>
      <c r="G36" s="342">
        <f t="shared" si="11"/>
        <v>459649</v>
      </c>
      <c r="H36" s="346">
        <v>455137</v>
      </c>
      <c r="I36" s="346">
        <f t="shared" si="12"/>
        <v>455137</v>
      </c>
      <c r="J36" s="346">
        <v>4512</v>
      </c>
      <c r="K36" s="347">
        <f t="shared" si="13"/>
        <v>4512</v>
      </c>
    </row>
    <row r="37" spans="1:11" ht="19.5" customHeight="1" x14ac:dyDescent="0.3">
      <c r="A37" s="344"/>
      <c r="B37" s="344" t="s">
        <v>368</v>
      </c>
      <c r="C37" s="344"/>
      <c r="D37" s="344"/>
      <c r="E37" s="344"/>
      <c r="F37" s="342">
        <f t="shared" si="11"/>
        <v>0</v>
      </c>
      <c r="G37" s="342">
        <f t="shared" si="11"/>
        <v>0</v>
      </c>
      <c r="H37" s="342">
        <f>SUM(H38)</f>
        <v>0</v>
      </c>
      <c r="I37" s="342">
        <f t="shared" ref="I37:K37" si="14">SUM(I38)</f>
        <v>0</v>
      </c>
      <c r="J37" s="342">
        <f t="shared" si="14"/>
        <v>0</v>
      </c>
      <c r="K37" s="343">
        <f t="shared" si="14"/>
        <v>0</v>
      </c>
    </row>
    <row r="38" spans="1:11" ht="19.5" customHeight="1" x14ac:dyDescent="0.3">
      <c r="A38" s="344"/>
      <c r="B38" s="344"/>
      <c r="C38" s="344" t="s">
        <v>369</v>
      </c>
      <c r="D38" s="344"/>
      <c r="E38" s="344"/>
      <c r="F38" s="342">
        <f t="shared" si="11"/>
        <v>0</v>
      </c>
      <c r="G38" s="342">
        <f t="shared" si="11"/>
        <v>0</v>
      </c>
      <c r="H38" s="342">
        <f>SUM(H39:H42)</f>
        <v>0</v>
      </c>
      <c r="I38" s="342">
        <f>SUM(I39:I42)</f>
        <v>0</v>
      </c>
      <c r="J38" s="342">
        <f t="shared" ref="J38:K38" si="15">SUM(J39:J42)</f>
        <v>0</v>
      </c>
      <c r="K38" s="343">
        <f t="shared" si="15"/>
        <v>0</v>
      </c>
    </row>
    <row r="39" spans="1:11" ht="19.5" customHeight="1" x14ac:dyDescent="0.3">
      <c r="A39" s="344"/>
      <c r="B39" s="344"/>
      <c r="C39" s="344"/>
      <c r="D39" s="344" t="s">
        <v>370</v>
      </c>
      <c r="E39" s="344"/>
      <c r="F39" s="342">
        <f t="shared" si="11"/>
        <v>0</v>
      </c>
      <c r="G39" s="342">
        <f t="shared" si="11"/>
        <v>0</v>
      </c>
      <c r="H39" s="346">
        <v>0</v>
      </c>
      <c r="I39" s="346">
        <f t="shared" ref="I39:I42" si="16">H39</f>
        <v>0</v>
      </c>
      <c r="J39" s="346">
        <v>0</v>
      </c>
      <c r="K39" s="347">
        <f t="shared" ref="K39:K42" si="17">J39</f>
        <v>0</v>
      </c>
    </row>
    <row r="40" spans="1:11" ht="19.5" customHeight="1" x14ac:dyDescent="0.3">
      <c r="A40" s="344"/>
      <c r="B40" s="344"/>
      <c r="C40" s="344"/>
      <c r="D40" s="344" t="s">
        <v>371</v>
      </c>
      <c r="E40" s="344"/>
      <c r="F40" s="342">
        <f t="shared" si="11"/>
        <v>0</v>
      </c>
      <c r="G40" s="342">
        <f t="shared" si="11"/>
        <v>0</v>
      </c>
      <c r="H40" s="346">
        <v>0</v>
      </c>
      <c r="I40" s="346">
        <f t="shared" si="16"/>
        <v>0</v>
      </c>
      <c r="J40" s="346">
        <v>0</v>
      </c>
      <c r="K40" s="347">
        <f t="shared" si="17"/>
        <v>0</v>
      </c>
    </row>
    <row r="41" spans="1:11" ht="19.5" customHeight="1" x14ac:dyDescent="0.3">
      <c r="A41" s="344"/>
      <c r="B41" s="344"/>
      <c r="C41" s="344"/>
      <c r="D41" s="344" t="s">
        <v>372</v>
      </c>
      <c r="E41" s="344"/>
      <c r="F41" s="342">
        <f t="shared" si="11"/>
        <v>0</v>
      </c>
      <c r="G41" s="342">
        <f t="shared" si="11"/>
        <v>0</v>
      </c>
      <c r="H41" s="346">
        <v>0</v>
      </c>
      <c r="I41" s="346">
        <f t="shared" si="16"/>
        <v>0</v>
      </c>
      <c r="J41" s="346">
        <v>0</v>
      </c>
      <c r="K41" s="347">
        <f t="shared" si="17"/>
        <v>0</v>
      </c>
    </row>
    <row r="42" spans="1:11" ht="19.5" customHeight="1" x14ac:dyDescent="0.3">
      <c r="A42" s="344"/>
      <c r="B42" s="344"/>
      <c r="C42" s="344"/>
      <c r="D42" s="344" t="s">
        <v>357</v>
      </c>
      <c r="E42" s="344"/>
      <c r="F42" s="342">
        <f t="shared" si="11"/>
        <v>0</v>
      </c>
      <c r="G42" s="342">
        <f t="shared" si="11"/>
        <v>0</v>
      </c>
      <c r="H42" s="346"/>
      <c r="I42" s="346">
        <f t="shared" si="16"/>
        <v>0</v>
      </c>
      <c r="J42" s="346">
        <v>0</v>
      </c>
      <c r="K42" s="347">
        <f t="shared" si="17"/>
        <v>0</v>
      </c>
    </row>
    <row r="43" spans="1:11" ht="19.5" customHeight="1" x14ac:dyDescent="0.3">
      <c r="A43" s="344"/>
      <c r="B43" s="349" t="s">
        <v>373</v>
      </c>
      <c r="C43" s="344"/>
      <c r="D43" s="344"/>
      <c r="E43" s="344"/>
      <c r="F43" s="342">
        <f>F37+F7</f>
        <v>34729564</v>
      </c>
      <c r="G43" s="342">
        <f t="shared" ref="G43:K43" si="18">G37+G7</f>
        <v>34729564</v>
      </c>
      <c r="H43" s="342">
        <f t="shared" si="18"/>
        <v>34725052</v>
      </c>
      <c r="I43" s="342">
        <f t="shared" si="18"/>
        <v>34725052</v>
      </c>
      <c r="J43" s="342">
        <f t="shared" si="18"/>
        <v>4512</v>
      </c>
      <c r="K43" s="343">
        <f t="shared" si="18"/>
        <v>4512</v>
      </c>
    </row>
    <row r="44" spans="1:11" ht="19.5" customHeight="1" x14ac:dyDescent="0.3">
      <c r="A44" s="344"/>
      <c r="B44" s="344" t="s">
        <v>374</v>
      </c>
      <c r="C44" s="344"/>
      <c r="D44" s="344"/>
      <c r="E44" s="344"/>
      <c r="F44" s="350">
        <v>0</v>
      </c>
      <c r="G44" s="346">
        <f>F44</f>
        <v>0</v>
      </c>
      <c r="H44" s="351"/>
      <c r="I44" s="352"/>
      <c r="J44" s="352"/>
      <c r="K44" s="353"/>
    </row>
    <row r="45" spans="1:11" ht="19.5" customHeight="1" x14ac:dyDescent="0.3">
      <c r="A45" s="344"/>
      <c r="B45" s="344" t="s">
        <v>375</v>
      </c>
      <c r="C45" s="344"/>
      <c r="D45" s="344"/>
      <c r="E45" s="344"/>
      <c r="F45" s="350">
        <v>0</v>
      </c>
      <c r="G45" s="346">
        <f t="shared" ref="G45:G50" si="19">F45</f>
        <v>0</v>
      </c>
      <c r="H45" s="354"/>
      <c r="I45" s="355"/>
      <c r="J45" s="355"/>
      <c r="K45" s="356"/>
    </row>
    <row r="46" spans="1:11" ht="19.5" customHeight="1" x14ac:dyDescent="0.3">
      <c r="A46" s="344"/>
      <c r="B46" s="344" t="s">
        <v>376</v>
      </c>
      <c r="C46" s="344"/>
      <c r="D46" s="344"/>
      <c r="E46" s="344"/>
      <c r="F46" s="350">
        <v>0</v>
      </c>
      <c r="G46" s="346">
        <f t="shared" si="19"/>
        <v>0</v>
      </c>
      <c r="H46" s="354"/>
      <c r="I46" s="355"/>
      <c r="J46" s="355"/>
      <c r="K46" s="356"/>
    </row>
    <row r="47" spans="1:11" ht="19.5" customHeight="1" x14ac:dyDescent="0.3">
      <c r="A47" s="344"/>
      <c r="B47" s="344" t="s">
        <v>377</v>
      </c>
      <c r="C47" s="344"/>
      <c r="D47" s="344"/>
      <c r="E47" s="344"/>
      <c r="F47" s="350">
        <v>0</v>
      </c>
      <c r="G47" s="346">
        <f t="shared" si="19"/>
        <v>0</v>
      </c>
      <c r="H47" s="357"/>
      <c r="I47" s="355"/>
      <c r="J47" s="355"/>
      <c r="K47" s="356"/>
    </row>
    <row r="48" spans="1:11" ht="19.5" customHeight="1" x14ac:dyDescent="0.3">
      <c r="A48" s="344"/>
      <c r="B48" s="344" t="s">
        <v>378</v>
      </c>
      <c r="C48" s="344"/>
      <c r="D48" s="344"/>
      <c r="E48" s="344"/>
      <c r="F48" s="350">
        <v>0</v>
      </c>
      <c r="G48" s="346">
        <f t="shared" si="19"/>
        <v>0</v>
      </c>
      <c r="H48" s="354"/>
      <c r="I48" s="355"/>
      <c r="J48" s="355"/>
      <c r="K48" s="356"/>
    </row>
    <row r="49" spans="1:11" ht="19.5" customHeight="1" x14ac:dyDescent="0.3">
      <c r="A49" s="344" t="s">
        <v>379</v>
      </c>
      <c r="B49" s="344"/>
      <c r="C49" s="344"/>
      <c r="D49" s="344"/>
      <c r="E49" s="344"/>
      <c r="F49" s="350">
        <v>0</v>
      </c>
      <c r="G49" s="346">
        <f t="shared" si="19"/>
        <v>0</v>
      </c>
      <c r="H49" s="354"/>
      <c r="I49" s="355"/>
      <c r="J49" s="355"/>
      <c r="K49" s="356"/>
    </row>
    <row r="50" spans="1:11" ht="19.5" customHeight="1" x14ac:dyDescent="0.3">
      <c r="A50" s="344"/>
      <c r="B50" s="344" t="s">
        <v>380</v>
      </c>
      <c r="C50" s="344"/>
      <c r="D50" s="344"/>
      <c r="E50" s="344"/>
      <c r="F50" s="350">
        <v>0</v>
      </c>
      <c r="G50" s="346">
        <f t="shared" si="19"/>
        <v>0</v>
      </c>
      <c r="H50" s="354"/>
      <c r="I50" s="355"/>
      <c r="J50" s="355"/>
      <c r="K50" s="356"/>
    </row>
    <row r="51" spans="1:11" ht="19.5" customHeight="1" x14ac:dyDescent="0.3">
      <c r="A51" s="349" t="s">
        <v>381</v>
      </c>
      <c r="B51" s="344"/>
      <c r="C51" s="344"/>
      <c r="D51" s="344"/>
      <c r="E51" s="358"/>
      <c r="F51" s="342">
        <f>SUM(F43:F50)</f>
        <v>34729564</v>
      </c>
      <c r="G51" s="342">
        <f>SUM(G43:G50)</f>
        <v>34729564</v>
      </c>
      <c r="H51" s="354"/>
      <c r="I51" s="355"/>
      <c r="J51" s="355"/>
      <c r="K51" s="356"/>
    </row>
    <row r="52" spans="1:11" ht="19.5" customHeight="1" x14ac:dyDescent="0.3">
      <c r="A52" s="349" t="s">
        <v>382</v>
      </c>
      <c r="B52" s="344"/>
      <c r="C52" s="344"/>
      <c r="D52" s="344"/>
      <c r="E52" s="359"/>
      <c r="F52" s="346">
        <f>'鄉庫收支月報表(113年12月)'!F128</f>
        <v>371745424</v>
      </c>
      <c r="G52" s="346"/>
      <c r="H52" s="354"/>
      <c r="I52" s="355"/>
      <c r="J52" s="355"/>
      <c r="K52" s="356"/>
    </row>
    <row r="53" spans="1:11" ht="19.5" customHeight="1" x14ac:dyDescent="0.3">
      <c r="A53" s="349" t="s">
        <v>383</v>
      </c>
      <c r="B53" s="344"/>
      <c r="C53" s="344"/>
      <c r="D53" s="344"/>
      <c r="E53" s="359"/>
      <c r="F53" s="342">
        <f>SUM(F51:F52)</f>
        <v>406474988</v>
      </c>
      <c r="G53" s="346"/>
      <c r="H53" s="360"/>
      <c r="I53" s="361"/>
      <c r="J53" s="361"/>
      <c r="K53" s="362"/>
    </row>
    <row r="54" spans="1:11" ht="18.600000000000001" customHeight="1" x14ac:dyDescent="0.4">
      <c r="A54" s="1383" t="s">
        <v>332</v>
      </c>
      <c r="B54" s="1383"/>
      <c r="C54" s="1383"/>
      <c r="D54" s="1383"/>
      <c r="E54" s="1384"/>
      <c r="F54" s="1397" t="s">
        <v>333</v>
      </c>
      <c r="G54" s="1398"/>
      <c r="H54" s="364" t="s">
        <v>334</v>
      </c>
      <c r="I54" s="365" t="s">
        <v>384</v>
      </c>
      <c r="J54" s="364" t="s">
        <v>336</v>
      </c>
      <c r="K54" s="366" t="s">
        <v>385</v>
      </c>
    </row>
    <row r="55" spans="1:11" ht="18.600000000000001" customHeight="1" x14ac:dyDescent="0.4">
      <c r="A55" s="1385"/>
      <c r="B55" s="1385"/>
      <c r="C55" s="1385"/>
      <c r="D55" s="1385"/>
      <c r="E55" s="1386"/>
      <c r="F55" s="367" t="s">
        <v>338</v>
      </c>
      <c r="G55" s="367" t="s">
        <v>339</v>
      </c>
      <c r="H55" s="367" t="s">
        <v>338</v>
      </c>
      <c r="I55" s="367" t="s">
        <v>339</v>
      </c>
      <c r="J55" s="367" t="s">
        <v>338</v>
      </c>
      <c r="K55" s="363" t="s">
        <v>339</v>
      </c>
    </row>
    <row r="56" spans="1:11" ht="19.5" customHeight="1" x14ac:dyDescent="0.3">
      <c r="A56" s="344"/>
      <c r="B56" s="345" t="s">
        <v>386</v>
      </c>
      <c r="C56" s="344"/>
      <c r="D56" s="344"/>
      <c r="E56" s="344"/>
      <c r="F56" s="342">
        <f>H56+J56</f>
        <v>12297313</v>
      </c>
      <c r="G56" s="342">
        <f>I56+K56</f>
        <v>12297313</v>
      </c>
      <c r="H56" s="342">
        <f>H57+H62+H66+H71+H77+H82+H85+H88</f>
        <v>12297313</v>
      </c>
      <c r="I56" s="342">
        <f t="shared" ref="I56:K56" si="20">I57+I62+I66+I71+I77+I82+I85+I88</f>
        <v>12297313</v>
      </c>
      <c r="J56" s="342">
        <f t="shared" si="20"/>
        <v>0</v>
      </c>
      <c r="K56" s="343">
        <f t="shared" si="20"/>
        <v>0</v>
      </c>
    </row>
    <row r="57" spans="1:11" ht="19.5" customHeight="1" x14ac:dyDescent="0.3">
      <c r="A57" s="344"/>
      <c r="B57" s="344"/>
      <c r="C57" s="345" t="s">
        <v>387</v>
      </c>
      <c r="D57" s="344"/>
      <c r="E57" s="344"/>
      <c r="F57" s="342">
        <f t="shared" ref="F57:G79" si="21">H57+J57</f>
        <v>8144745</v>
      </c>
      <c r="G57" s="342">
        <f t="shared" si="21"/>
        <v>8144745</v>
      </c>
      <c r="H57" s="342">
        <f>SUM(H58:H61)</f>
        <v>8144745</v>
      </c>
      <c r="I57" s="342">
        <f t="shared" ref="I57:K57" si="22">SUM(I58:I61)</f>
        <v>8144745</v>
      </c>
      <c r="J57" s="342">
        <f t="shared" si="22"/>
        <v>0</v>
      </c>
      <c r="K57" s="343">
        <f t="shared" si="22"/>
        <v>0</v>
      </c>
    </row>
    <row r="58" spans="1:11" ht="19.5" customHeight="1" x14ac:dyDescent="0.3">
      <c r="A58" s="344"/>
      <c r="B58" s="344"/>
      <c r="C58" s="345"/>
      <c r="D58" s="344" t="s">
        <v>388</v>
      </c>
      <c r="E58" s="344"/>
      <c r="F58" s="342">
        <f t="shared" si="21"/>
        <v>3147942</v>
      </c>
      <c r="G58" s="342">
        <f t="shared" si="21"/>
        <v>3147942</v>
      </c>
      <c r="H58" s="346">
        <v>3147942</v>
      </c>
      <c r="I58" s="346">
        <f t="shared" ref="I58:I79" si="23">H58</f>
        <v>3147942</v>
      </c>
      <c r="J58" s="346">
        <v>0</v>
      </c>
      <c r="K58" s="347">
        <f t="shared" ref="K58:K61" si="24">J58</f>
        <v>0</v>
      </c>
    </row>
    <row r="59" spans="1:11" ht="19.5" customHeight="1" x14ac:dyDescent="0.3">
      <c r="A59" s="344"/>
      <c r="B59" s="344"/>
      <c r="C59" s="345"/>
      <c r="D59" s="344" t="s">
        <v>389</v>
      </c>
      <c r="E59" s="344"/>
      <c r="F59" s="342">
        <f t="shared" si="21"/>
        <v>1505188</v>
      </c>
      <c r="G59" s="342">
        <f t="shared" si="21"/>
        <v>1505188</v>
      </c>
      <c r="H59" s="346">
        <v>1505188</v>
      </c>
      <c r="I59" s="346">
        <f t="shared" si="23"/>
        <v>1505188</v>
      </c>
      <c r="J59" s="346">
        <v>0</v>
      </c>
      <c r="K59" s="347">
        <f t="shared" si="24"/>
        <v>0</v>
      </c>
    </row>
    <row r="60" spans="1:11" ht="19.5" customHeight="1" x14ac:dyDescent="0.3">
      <c r="A60" s="344"/>
      <c r="B60" s="344"/>
      <c r="C60" s="345"/>
      <c r="D60" s="344" t="s">
        <v>390</v>
      </c>
      <c r="E60" s="344"/>
      <c r="F60" s="342">
        <f t="shared" si="21"/>
        <v>3479807</v>
      </c>
      <c r="G60" s="342">
        <f t="shared" si="21"/>
        <v>3479807</v>
      </c>
      <c r="H60" s="346">
        <v>3479807</v>
      </c>
      <c r="I60" s="346">
        <f t="shared" si="23"/>
        <v>3479807</v>
      </c>
      <c r="J60" s="346">
        <v>0</v>
      </c>
      <c r="K60" s="347">
        <f t="shared" si="24"/>
        <v>0</v>
      </c>
    </row>
    <row r="61" spans="1:11" ht="19.5" customHeight="1" x14ac:dyDescent="0.3">
      <c r="A61" s="344"/>
      <c r="B61" s="344"/>
      <c r="C61" s="345"/>
      <c r="D61" s="344" t="s">
        <v>391</v>
      </c>
      <c r="E61" s="344"/>
      <c r="F61" s="342">
        <f t="shared" si="21"/>
        <v>11808</v>
      </c>
      <c r="G61" s="342">
        <f t="shared" si="21"/>
        <v>11808</v>
      </c>
      <c r="H61" s="346">
        <v>11808</v>
      </c>
      <c r="I61" s="346">
        <f t="shared" si="23"/>
        <v>11808</v>
      </c>
      <c r="J61" s="346">
        <v>0</v>
      </c>
      <c r="K61" s="347">
        <f t="shared" si="24"/>
        <v>0</v>
      </c>
    </row>
    <row r="62" spans="1:11" ht="19.5" customHeight="1" x14ac:dyDescent="0.3">
      <c r="A62" s="344"/>
      <c r="B62" s="344"/>
      <c r="C62" s="345" t="s">
        <v>392</v>
      </c>
      <c r="D62" s="344"/>
      <c r="E62" s="344"/>
      <c r="F62" s="342">
        <f t="shared" si="21"/>
        <v>233414</v>
      </c>
      <c r="G62" s="342">
        <f t="shared" si="21"/>
        <v>233414</v>
      </c>
      <c r="H62" s="342">
        <f>SUM(H63:H65)</f>
        <v>233414</v>
      </c>
      <c r="I62" s="342">
        <f t="shared" ref="I62:K62" si="25">SUM(I63:I65)</f>
        <v>233414</v>
      </c>
      <c r="J62" s="342">
        <f t="shared" si="25"/>
        <v>0</v>
      </c>
      <c r="K62" s="343">
        <f t="shared" si="25"/>
        <v>0</v>
      </c>
    </row>
    <row r="63" spans="1:11" ht="19.5" customHeight="1" x14ac:dyDescent="0.3">
      <c r="A63" s="344"/>
      <c r="B63" s="344"/>
      <c r="C63" s="345"/>
      <c r="D63" s="344" t="s">
        <v>393</v>
      </c>
      <c r="E63" s="344"/>
      <c r="F63" s="342">
        <f t="shared" si="21"/>
        <v>0</v>
      </c>
      <c r="G63" s="342">
        <f t="shared" si="21"/>
        <v>0</v>
      </c>
      <c r="H63" s="346">
        <v>0</v>
      </c>
      <c r="I63" s="346">
        <f t="shared" si="23"/>
        <v>0</v>
      </c>
      <c r="J63" s="346">
        <v>0</v>
      </c>
      <c r="K63" s="347">
        <f t="shared" ref="K63:K65" si="26">J63</f>
        <v>0</v>
      </c>
    </row>
    <row r="64" spans="1:11" ht="19.5" customHeight="1" x14ac:dyDescent="0.3">
      <c r="A64" s="344"/>
      <c r="B64" s="344"/>
      <c r="C64" s="345"/>
      <c r="D64" s="344" t="s">
        <v>394</v>
      </c>
      <c r="E64" s="344"/>
      <c r="F64" s="342">
        <f t="shared" si="21"/>
        <v>0</v>
      </c>
      <c r="G64" s="342">
        <f t="shared" si="21"/>
        <v>0</v>
      </c>
      <c r="H64" s="346">
        <v>0</v>
      </c>
      <c r="I64" s="346">
        <f t="shared" si="23"/>
        <v>0</v>
      </c>
      <c r="J64" s="346">
        <v>0</v>
      </c>
      <c r="K64" s="347">
        <f t="shared" si="26"/>
        <v>0</v>
      </c>
    </row>
    <row r="65" spans="1:13" ht="19.5" customHeight="1" x14ac:dyDescent="0.3">
      <c r="A65" s="344"/>
      <c r="B65" s="344"/>
      <c r="C65" s="345"/>
      <c r="D65" s="344" t="s">
        <v>395</v>
      </c>
      <c r="E65" s="344"/>
      <c r="F65" s="342">
        <f t="shared" si="21"/>
        <v>233414</v>
      </c>
      <c r="G65" s="342">
        <f t="shared" si="21"/>
        <v>233414</v>
      </c>
      <c r="H65" s="346">
        <v>233414</v>
      </c>
      <c r="I65" s="346">
        <f t="shared" si="23"/>
        <v>233414</v>
      </c>
      <c r="J65" s="346">
        <v>0</v>
      </c>
      <c r="K65" s="347">
        <f t="shared" si="26"/>
        <v>0</v>
      </c>
    </row>
    <row r="66" spans="1:13" ht="19.5" customHeight="1" x14ac:dyDescent="0.3">
      <c r="A66" s="344"/>
      <c r="B66" s="344"/>
      <c r="C66" s="345" t="s">
        <v>396</v>
      </c>
      <c r="D66" s="344"/>
      <c r="E66" s="344"/>
      <c r="F66" s="342">
        <f t="shared" si="21"/>
        <v>967696</v>
      </c>
      <c r="G66" s="342">
        <f t="shared" si="21"/>
        <v>967696</v>
      </c>
      <c r="H66" s="342">
        <f>SUM(H67:H70)</f>
        <v>967696</v>
      </c>
      <c r="I66" s="342">
        <f t="shared" ref="I66:K66" si="27">SUM(I67:I70)</f>
        <v>967696</v>
      </c>
      <c r="J66" s="342">
        <f t="shared" si="27"/>
        <v>0</v>
      </c>
      <c r="K66" s="343">
        <f t="shared" si="27"/>
        <v>0</v>
      </c>
    </row>
    <row r="67" spans="1:13" ht="19.5" customHeight="1" x14ac:dyDescent="0.3">
      <c r="A67" s="344"/>
      <c r="B67" s="344"/>
      <c r="C67" s="345"/>
      <c r="D67" s="344" t="s">
        <v>397</v>
      </c>
      <c r="E67" s="344"/>
      <c r="F67" s="342">
        <f t="shared" si="21"/>
        <v>604474</v>
      </c>
      <c r="G67" s="342">
        <f t="shared" si="21"/>
        <v>604474</v>
      </c>
      <c r="H67" s="346">
        <v>604474</v>
      </c>
      <c r="I67" s="346">
        <f t="shared" si="23"/>
        <v>604474</v>
      </c>
      <c r="J67" s="346">
        <v>0</v>
      </c>
      <c r="K67" s="347">
        <f t="shared" ref="K67:K70" si="28">J67</f>
        <v>0</v>
      </c>
    </row>
    <row r="68" spans="1:13" ht="19.5" customHeight="1" x14ac:dyDescent="0.3">
      <c r="A68" s="344"/>
      <c r="B68" s="344"/>
      <c r="C68" s="345"/>
      <c r="D68" s="344" t="s">
        <v>398</v>
      </c>
      <c r="E68" s="344"/>
      <c r="F68" s="342">
        <f t="shared" si="21"/>
        <v>0</v>
      </c>
      <c r="G68" s="342">
        <f t="shared" si="21"/>
        <v>0</v>
      </c>
      <c r="H68" s="346">
        <v>0</v>
      </c>
      <c r="I68" s="346">
        <f t="shared" si="23"/>
        <v>0</v>
      </c>
      <c r="J68" s="346">
        <v>0</v>
      </c>
      <c r="K68" s="347">
        <f t="shared" si="28"/>
        <v>0</v>
      </c>
    </row>
    <row r="69" spans="1:13" ht="19.5" customHeight="1" x14ac:dyDescent="0.3">
      <c r="A69" s="344"/>
      <c r="B69" s="344"/>
      <c r="C69" s="345"/>
      <c r="D69" s="344" t="s">
        <v>399</v>
      </c>
      <c r="E69" s="344"/>
      <c r="F69" s="342">
        <f t="shared" si="21"/>
        <v>0</v>
      </c>
      <c r="G69" s="342">
        <f t="shared" si="21"/>
        <v>0</v>
      </c>
      <c r="H69" s="346">
        <v>0</v>
      </c>
      <c r="I69" s="346">
        <f t="shared" si="23"/>
        <v>0</v>
      </c>
      <c r="J69" s="346">
        <v>0</v>
      </c>
      <c r="K69" s="347">
        <f t="shared" si="28"/>
        <v>0</v>
      </c>
    </row>
    <row r="70" spans="1:13" ht="19.5" customHeight="1" x14ac:dyDescent="0.3">
      <c r="A70" s="344"/>
      <c r="B70" s="344"/>
      <c r="C70" s="345"/>
      <c r="D70" s="344" t="s">
        <v>400</v>
      </c>
      <c r="E70" s="344"/>
      <c r="F70" s="342">
        <f t="shared" si="21"/>
        <v>363222</v>
      </c>
      <c r="G70" s="342">
        <f t="shared" si="21"/>
        <v>363222</v>
      </c>
      <c r="H70" s="346">
        <v>363222</v>
      </c>
      <c r="I70" s="346">
        <f t="shared" si="23"/>
        <v>363222</v>
      </c>
      <c r="J70" s="346">
        <v>0</v>
      </c>
      <c r="K70" s="347">
        <f t="shared" si="28"/>
        <v>0</v>
      </c>
    </row>
    <row r="71" spans="1:13" ht="19.5" customHeight="1" x14ac:dyDescent="0.3">
      <c r="A71" s="344"/>
      <c r="B71" s="344"/>
      <c r="C71" s="345" t="s">
        <v>401</v>
      </c>
      <c r="D71" s="344"/>
      <c r="E71" s="344"/>
      <c r="F71" s="342">
        <f t="shared" si="21"/>
        <v>1035439</v>
      </c>
      <c r="G71" s="342">
        <f t="shared" si="21"/>
        <v>1035439</v>
      </c>
      <c r="H71" s="342">
        <f>SUM(H72:H76)</f>
        <v>1035439</v>
      </c>
      <c r="I71" s="342">
        <f t="shared" ref="I71:K71" si="29">SUM(I72:I76)</f>
        <v>1035439</v>
      </c>
      <c r="J71" s="342">
        <f t="shared" si="29"/>
        <v>0</v>
      </c>
      <c r="K71" s="343">
        <f t="shared" si="29"/>
        <v>0</v>
      </c>
    </row>
    <row r="72" spans="1:13" ht="19.5" customHeight="1" x14ac:dyDescent="0.3">
      <c r="A72" s="344"/>
      <c r="B72" s="344"/>
      <c r="C72" s="345"/>
      <c r="D72" s="344" t="s">
        <v>402</v>
      </c>
      <c r="E72" s="344"/>
      <c r="F72" s="342">
        <f t="shared" si="21"/>
        <v>46593</v>
      </c>
      <c r="G72" s="342">
        <f t="shared" si="21"/>
        <v>46593</v>
      </c>
      <c r="H72" s="346">
        <v>46593</v>
      </c>
      <c r="I72" s="346">
        <f t="shared" si="23"/>
        <v>46593</v>
      </c>
      <c r="J72" s="346">
        <v>0</v>
      </c>
      <c r="K72" s="347">
        <f t="shared" ref="K72:K76" si="30">J72</f>
        <v>0</v>
      </c>
    </row>
    <row r="73" spans="1:13" ht="19.5" customHeight="1" x14ac:dyDescent="0.3">
      <c r="A73" s="344"/>
      <c r="B73" s="344"/>
      <c r="C73" s="345"/>
      <c r="D73" s="344" t="s">
        <v>403</v>
      </c>
      <c r="E73" s="344"/>
      <c r="F73" s="342">
        <f t="shared" si="21"/>
        <v>0</v>
      </c>
      <c r="G73" s="342">
        <f t="shared" si="21"/>
        <v>0</v>
      </c>
      <c r="H73" s="346">
        <v>0</v>
      </c>
      <c r="I73" s="346">
        <f t="shared" si="23"/>
        <v>0</v>
      </c>
      <c r="J73" s="346">
        <v>0</v>
      </c>
      <c r="K73" s="347">
        <f t="shared" si="30"/>
        <v>0</v>
      </c>
    </row>
    <row r="74" spans="1:13" ht="19.5" customHeight="1" x14ac:dyDescent="0.3">
      <c r="A74" s="344"/>
      <c r="B74" s="344"/>
      <c r="C74" s="345"/>
      <c r="D74" s="344" t="s">
        <v>404</v>
      </c>
      <c r="E74" s="344"/>
      <c r="F74" s="342">
        <f t="shared" si="21"/>
        <v>988846</v>
      </c>
      <c r="G74" s="342">
        <f t="shared" si="21"/>
        <v>988846</v>
      </c>
      <c r="H74" s="346">
        <v>988846</v>
      </c>
      <c r="I74" s="346">
        <f t="shared" si="23"/>
        <v>988846</v>
      </c>
      <c r="J74" s="346">
        <v>0</v>
      </c>
      <c r="K74" s="347">
        <f t="shared" si="30"/>
        <v>0</v>
      </c>
    </row>
    <row r="75" spans="1:13" ht="19.5" customHeight="1" x14ac:dyDescent="0.3">
      <c r="A75" s="344"/>
      <c r="B75" s="344"/>
      <c r="C75" s="345"/>
      <c r="D75" s="344" t="s">
        <v>405</v>
      </c>
      <c r="E75" s="344"/>
      <c r="F75" s="342">
        <f t="shared" si="21"/>
        <v>0</v>
      </c>
      <c r="G75" s="342">
        <f t="shared" si="21"/>
        <v>0</v>
      </c>
      <c r="H75" s="346">
        <v>0</v>
      </c>
      <c r="I75" s="346">
        <f t="shared" si="23"/>
        <v>0</v>
      </c>
      <c r="J75" s="346">
        <v>0</v>
      </c>
      <c r="K75" s="347">
        <f t="shared" si="30"/>
        <v>0</v>
      </c>
    </row>
    <row r="76" spans="1:13" ht="19.5" customHeight="1" x14ac:dyDescent="0.3">
      <c r="A76" s="344"/>
      <c r="B76" s="344"/>
      <c r="C76" s="345"/>
      <c r="D76" s="344" t="s">
        <v>406</v>
      </c>
      <c r="E76" s="344"/>
      <c r="F76" s="342">
        <f t="shared" si="21"/>
        <v>0</v>
      </c>
      <c r="G76" s="342">
        <f t="shared" si="21"/>
        <v>0</v>
      </c>
      <c r="H76" s="346">
        <v>0</v>
      </c>
      <c r="I76" s="346">
        <f t="shared" si="23"/>
        <v>0</v>
      </c>
      <c r="J76" s="346">
        <v>0</v>
      </c>
      <c r="K76" s="347">
        <f t="shared" si="30"/>
        <v>0</v>
      </c>
    </row>
    <row r="77" spans="1:13" ht="19.5" customHeight="1" x14ac:dyDescent="0.3">
      <c r="A77" s="344"/>
      <c r="B77" s="344"/>
      <c r="C77" s="344" t="s">
        <v>407</v>
      </c>
      <c r="D77" s="344"/>
      <c r="E77" s="344"/>
      <c r="F77" s="342">
        <f t="shared" si="21"/>
        <v>1547610</v>
      </c>
      <c r="G77" s="342">
        <f t="shared" si="21"/>
        <v>1547610</v>
      </c>
      <c r="H77" s="342">
        <f>SUM(H78:H79)</f>
        <v>1547610</v>
      </c>
      <c r="I77" s="342">
        <f t="shared" ref="I77:K77" si="31">SUM(I78:I79)</f>
        <v>1547610</v>
      </c>
      <c r="J77" s="342">
        <f t="shared" si="31"/>
        <v>0</v>
      </c>
      <c r="K77" s="343">
        <f t="shared" si="31"/>
        <v>0</v>
      </c>
    </row>
    <row r="78" spans="1:13" ht="19.5" customHeight="1" x14ac:dyDescent="0.3">
      <c r="A78" s="344"/>
      <c r="B78" s="344"/>
      <c r="C78" s="344"/>
      <c r="D78" s="344" t="s">
        <v>408</v>
      </c>
      <c r="E78" s="344"/>
      <c r="F78" s="342">
        <f t="shared" si="21"/>
        <v>0</v>
      </c>
      <c r="G78" s="342">
        <f t="shared" si="21"/>
        <v>0</v>
      </c>
      <c r="H78" s="346">
        <v>0</v>
      </c>
      <c r="I78" s="346">
        <f t="shared" si="23"/>
        <v>0</v>
      </c>
      <c r="J78" s="346">
        <v>0</v>
      </c>
      <c r="K78" s="347">
        <f t="shared" ref="K78:K79" si="32">J78</f>
        <v>0</v>
      </c>
    </row>
    <row r="79" spans="1:13" ht="19.5" customHeight="1" x14ac:dyDescent="0.3">
      <c r="A79" s="344"/>
      <c r="B79" s="344"/>
      <c r="C79" s="344"/>
      <c r="D79" s="344" t="s">
        <v>409</v>
      </c>
      <c r="E79" s="344"/>
      <c r="F79" s="342">
        <f t="shared" si="21"/>
        <v>1547610</v>
      </c>
      <c r="G79" s="342">
        <f t="shared" si="21"/>
        <v>1547610</v>
      </c>
      <c r="H79" s="346">
        <v>1547610</v>
      </c>
      <c r="I79" s="346">
        <f t="shared" si="23"/>
        <v>1547610</v>
      </c>
      <c r="J79" s="346">
        <v>0</v>
      </c>
      <c r="K79" s="347">
        <f t="shared" si="32"/>
        <v>0</v>
      </c>
    </row>
    <row r="80" spans="1:13" ht="23.25" customHeight="1" x14ac:dyDescent="0.4">
      <c r="A80" s="1383" t="s">
        <v>332</v>
      </c>
      <c r="B80" s="1383"/>
      <c r="C80" s="1383"/>
      <c r="D80" s="1383"/>
      <c r="E80" s="1384"/>
      <c r="F80" s="1397" t="s">
        <v>333</v>
      </c>
      <c r="G80" s="1398"/>
      <c r="H80" s="364" t="s">
        <v>334</v>
      </c>
      <c r="I80" s="365" t="s">
        <v>384</v>
      </c>
      <c r="J80" s="364" t="s">
        <v>336</v>
      </c>
      <c r="K80" s="366" t="s">
        <v>385</v>
      </c>
      <c r="L80" s="324"/>
      <c r="M80" s="368"/>
    </row>
    <row r="81" spans="1:13" ht="23.25" customHeight="1" x14ac:dyDescent="0.4">
      <c r="A81" s="1385"/>
      <c r="B81" s="1385"/>
      <c r="C81" s="1385"/>
      <c r="D81" s="1385"/>
      <c r="E81" s="1386"/>
      <c r="F81" s="367" t="s">
        <v>338</v>
      </c>
      <c r="G81" s="367" t="s">
        <v>339</v>
      </c>
      <c r="H81" s="367" t="s">
        <v>338</v>
      </c>
      <c r="I81" s="367" t="s">
        <v>339</v>
      </c>
      <c r="J81" s="367" t="s">
        <v>338</v>
      </c>
      <c r="K81" s="363" t="s">
        <v>339</v>
      </c>
      <c r="L81" s="324"/>
      <c r="M81" s="369"/>
    </row>
    <row r="82" spans="1:13" ht="19.5" customHeight="1" x14ac:dyDescent="0.3">
      <c r="A82" s="344"/>
      <c r="B82" s="344"/>
      <c r="C82" s="344" t="s">
        <v>410</v>
      </c>
      <c r="D82" s="344"/>
      <c r="E82" s="344"/>
      <c r="F82" s="342">
        <f>H82+J82</f>
        <v>368409</v>
      </c>
      <c r="G82" s="342">
        <f>I82+K82</f>
        <v>368409</v>
      </c>
      <c r="H82" s="342">
        <f>SUM(H83:H84)</f>
        <v>368409</v>
      </c>
      <c r="I82" s="342">
        <f t="shared" ref="I82:K82" si="33">SUM(I83:I84)</f>
        <v>368409</v>
      </c>
      <c r="J82" s="342">
        <f t="shared" si="33"/>
        <v>0</v>
      </c>
      <c r="K82" s="343">
        <f t="shared" si="33"/>
        <v>0</v>
      </c>
    </row>
    <row r="83" spans="1:13" ht="19.5" customHeight="1" x14ac:dyDescent="0.3">
      <c r="A83" s="344"/>
      <c r="B83" s="344"/>
      <c r="C83" s="344"/>
      <c r="D83" s="344" t="s">
        <v>411</v>
      </c>
      <c r="E83" s="344"/>
      <c r="F83" s="342">
        <f t="shared" ref="F83:G98" si="34">H83+J83</f>
        <v>368409</v>
      </c>
      <c r="G83" s="342">
        <f t="shared" si="34"/>
        <v>368409</v>
      </c>
      <c r="H83" s="346">
        <v>368409</v>
      </c>
      <c r="I83" s="346">
        <f t="shared" ref="I83:I84" si="35">H83</f>
        <v>368409</v>
      </c>
      <c r="J83" s="346">
        <v>0</v>
      </c>
      <c r="K83" s="347">
        <f t="shared" ref="K83:K84" si="36">J83</f>
        <v>0</v>
      </c>
    </row>
    <row r="84" spans="1:13" ht="19.5" customHeight="1" x14ac:dyDescent="0.3">
      <c r="A84" s="344"/>
      <c r="B84" s="344"/>
      <c r="C84" s="344"/>
      <c r="D84" s="344" t="s">
        <v>412</v>
      </c>
      <c r="E84" s="344"/>
      <c r="F84" s="342">
        <f t="shared" si="34"/>
        <v>0</v>
      </c>
      <c r="G84" s="342">
        <f t="shared" si="34"/>
        <v>0</v>
      </c>
      <c r="H84" s="346">
        <v>0</v>
      </c>
      <c r="I84" s="346">
        <f t="shared" si="35"/>
        <v>0</v>
      </c>
      <c r="J84" s="346">
        <v>0</v>
      </c>
      <c r="K84" s="347">
        <f t="shared" si="36"/>
        <v>0</v>
      </c>
    </row>
    <row r="85" spans="1:13" ht="19.5" customHeight="1" x14ac:dyDescent="0.3">
      <c r="A85" s="344"/>
      <c r="B85" s="344"/>
      <c r="C85" s="344" t="s">
        <v>413</v>
      </c>
      <c r="D85" s="344"/>
      <c r="E85" s="344"/>
      <c r="F85" s="342">
        <f t="shared" si="34"/>
        <v>0</v>
      </c>
      <c r="G85" s="342">
        <f t="shared" si="34"/>
        <v>0</v>
      </c>
      <c r="H85" s="342">
        <f>SUM(H86:H87)</f>
        <v>0</v>
      </c>
      <c r="I85" s="342">
        <f t="shared" ref="I85:K85" si="37">SUM(I86:I87)</f>
        <v>0</v>
      </c>
      <c r="J85" s="342">
        <f t="shared" si="37"/>
        <v>0</v>
      </c>
      <c r="K85" s="343">
        <f t="shared" si="37"/>
        <v>0</v>
      </c>
    </row>
    <row r="86" spans="1:13" ht="19.5" customHeight="1" x14ac:dyDescent="0.3">
      <c r="A86" s="344"/>
      <c r="B86" s="344"/>
      <c r="C86" s="344"/>
      <c r="D86" s="344" t="s">
        <v>414</v>
      </c>
      <c r="E86" s="344"/>
      <c r="F86" s="342">
        <f t="shared" si="34"/>
        <v>0</v>
      </c>
      <c r="G86" s="342">
        <f t="shared" si="34"/>
        <v>0</v>
      </c>
      <c r="H86" s="346">
        <v>0</v>
      </c>
      <c r="I86" s="346">
        <f t="shared" ref="I86:I87" si="38">H86</f>
        <v>0</v>
      </c>
      <c r="J86" s="346">
        <v>0</v>
      </c>
      <c r="K86" s="347">
        <f t="shared" ref="K86:K87" si="39">J86</f>
        <v>0</v>
      </c>
    </row>
    <row r="87" spans="1:13" ht="19.5" customHeight="1" x14ac:dyDescent="0.3">
      <c r="A87" s="344"/>
      <c r="B87" s="344"/>
      <c r="C87" s="344"/>
      <c r="D87" s="344" t="s">
        <v>415</v>
      </c>
      <c r="E87" s="344"/>
      <c r="F87" s="342">
        <f t="shared" si="34"/>
        <v>0</v>
      </c>
      <c r="G87" s="342">
        <f t="shared" si="34"/>
        <v>0</v>
      </c>
      <c r="H87" s="346">
        <v>0</v>
      </c>
      <c r="I87" s="346">
        <f t="shared" si="38"/>
        <v>0</v>
      </c>
      <c r="J87" s="346">
        <v>0</v>
      </c>
      <c r="K87" s="347">
        <f t="shared" si="39"/>
        <v>0</v>
      </c>
    </row>
    <row r="88" spans="1:13" ht="19.5" customHeight="1" x14ac:dyDescent="0.3">
      <c r="A88" s="344"/>
      <c r="B88" s="344"/>
      <c r="C88" s="344" t="s">
        <v>416</v>
      </c>
      <c r="D88" s="344"/>
      <c r="E88" s="344"/>
      <c r="F88" s="342">
        <f t="shared" si="34"/>
        <v>0</v>
      </c>
      <c r="G88" s="342">
        <f t="shared" si="34"/>
        <v>0</v>
      </c>
      <c r="H88" s="342">
        <f>SUM(H89:H90)</f>
        <v>0</v>
      </c>
      <c r="I88" s="342">
        <f t="shared" ref="I88:K88" si="40">SUM(I89:I90)</f>
        <v>0</v>
      </c>
      <c r="J88" s="342">
        <f t="shared" si="40"/>
        <v>0</v>
      </c>
      <c r="K88" s="343">
        <f t="shared" si="40"/>
        <v>0</v>
      </c>
    </row>
    <row r="89" spans="1:13" ht="19.5" customHeight="1" x14ac:dyDescent="0.3">
      <c r="A89" s="344"/>
      <c r="B89" s="344"/>
      <c r="C89" s="344"/>
      <c r="D89" s="344" t="s">
        <v>417</v>
      </c>
      <c r="E89" s="344"/>
      <c r="F89" s="342">
        <f t="shared" si="34"/>
        <v>0</v>
      </c>
      <c r="G89" s="342">
        <f t="shared" si="34"/>
        <v>0</v>
      </c>
      <c r="H89" s="346">
        <v>0</v>
      </c>
      <c r="I89" s="346">
        <f t="shared" ref="I89:I90" si="41">H89</f>
        <v>0</v>
      </c>
      <c r="J89" s="346">
        <v>0</v>
      </c>
      <c r="K89" s="347">
        <f t="shared" ref="K89:K90" si="42">J89</f>
        <v>0</v>
      </c>
    </row>
    <row r="90" spans="1:13" ht="19.5" customHeight="1" x14ac:dyDescent="0.3">
      <c r="A90" s="344"/>
      <c r="B90" s="344"/>
      <c r="C90" s="344" t="s">
        <v>329</v>
      </c>
      <c r="D90" s="344" t="s">
        <v>418</v>
      </c>
      <c r="E90" s="344"/>
      <c r="F90" s="342">
        <f t="shared" si="34"/>
        <v>0</v>
      </c>
      <c r="G90" s="342">
        <f t="shared" si="34"/>
        <v>0</v>
      </c>
      <c r="H90" s="346">
        <v>0</v>
      </c>
      <c r="I90" s="346">
        <f t="shared" si="41"/>
        <v>0</v>
      </c>
      <c r="J90" s="346">
        <v>0</v>
      </c>
      <c r="K90" s="347">
        <f t="shared" si="42"/>
        <v>0</v>
      </c>
    </row>
    <row r="91" spans="1:13" ht="19.5" customHeight="1" x14ac:dyDescent="0.3">
      <c r="A91" s="344"/>
      <c r="B91" s="345" t="s">
        <v>368</v>
      </c>
      <c r="C91" s="344"/>
      <c r="D91" s="344"/>
      <c r="E91" s="344"/>
      <c r="F91" s="342">
        <f t="shared" si="34"/>
        <v>451637</v>
      </c>
      <c r="G91" s="342">
        <f t="shared" si="34"/>
        <v>451637</v>
      </c>
      <c r="H91" s="342">
        <f>H92+H97+H101+H108+H114+H117</f>
        <v>262563</v>
      </c>
      <c r="I91" s="342">
        <f t="shared" ref="I91:K91" si="43">I92+I97+I101+I108+I114+I117</f>
        <v>262563</v>
      </c>
      <c r="J91" s="342">
        <f t="shared" si="43"/>
        <v>189074</v>
      </c>
      <c r="K91" s="343">
        <f t="shared" si="43"/>
        <v>189074</v>
      </c>
    </row>
    <row r="92" spans="1:13" ht="19.5" customHeight="1" x14ac:dyDescent="0.3">
      <c r="A92" s="344"/>
      <c r="B92" s="344"/>
      <c r="C92" s="345" t="s">
        <v>387</v>
      </c>
      <c r="D92" s="344"/>
      <c r="E92" s="344"/>
      <c r="F92" s="342">
        <f t="shared" si="34"/>
        <v>147000</v>
      </c>
      <c r="G92" s="342">
        <f t="shared" si="34"/>
        <v>147000</v>
      </c>
      <c r="H92" s="342">
        <f>SUM(H93:H96)</f>
        <v>0</v>
      </c>
      <c r="I92" s="342">
        <f t="shared" ref="I92:K92" si="44">SUM(I93:I96)</f>
        <v>0</v>
      </c>
      <c r="J92" s="342">
        <f t="shared" si="44"/>
        <v>147000</v>
      </c>
      <c r="K92" s="343">
        <f t="shared" si="44"/>
        <v>147000</v>
      </c>
    </row>
    <row r="93" spans="1:13" ht="19.5" customHeight="1" x14ac:dyDescent="0.3">
      <c r="A93" s="344"/>
      <c r="B93" s="344"/>
      <c r="C93" s="345"/>
      <c r="D93" s="344" t="s">
        <v>388</v>
      </c>
      <c r="E93" s="344"/>
      <c r="F93" s="342">
        <f t="shared" si="34"/>
        <v>0</v>
      </c>
      <c r="G93" s="342">
        <f t="shared" si="34"/>
        <v>0</v>
      </c>
      <c r="H93" s="346">
        <v>0</v>
      </c>
      <c r="I93" s="346">
        <f t="shared" ref="I93:I96" si="45">H93</f>
        <v>0</v>
      </c>
      <c r="J93" s="346">
        <v>0</v>
      </c>
      <c r="K93" s="347">
        <f t="shared" ref="K93:K96" si="46">J93</f>
        <v>0</v>
      </c>
    </row>
    <row r="94" spans="1:13" ht="19.5" customHeight="1" x14ac:dyDescent="0.3">
      <c r="A94" s="344"/>
      <c r="B94" s="344"/>
      <c r="C94" s="345"/>
      <c r="D94" s="344" t="s">
        <v>389</v>
      </c>
      <c r="E94" s="344"/>
      <c r="F94" s="342">
        <f t="shared" si="34"/>
        <v>0</v>
      </c>
      <c r="G94" s="342">
        <f t="shared" si="34"/>
        <v>0</v>
      </c>
      <c r="H94" s="346">
        <v>0</v>
      </c>
      <c r="I94" s="346">
        <f t="shared" si="45"/>
        <v>0</v>
      </c>
      <c r="J94" s="346">
        <v>0</v>
      </c>
      <c r="K94" s="347">
        <f t="shared" si="46"/>
        <v>0</v>
      </c>
    </row>
    <row r="95" spans="1:13" ht="19.5" customHeight="1" x14ac:dyDescent="0.3">
      <c r="A95" s="344"/>
      <c r="B95" s="344"/>
      <c r="C95" s="345"/>
      <c r="D95" s="344" t="s">
        <v>390</v>
      </c>
      <c r="E95" s="344"/>
      <c r="F95" s="342">
        <f t="shared" si="34"/>
        <v>147000</v>
      </c>
      <c r="G95" s="342">
        <f t="shared" si="34"/>
        <v>147000</v>
      </c>
      <c r="H95" s="346">
        <v>0</v>
      </c>
      <c r="I95" s="346">
        <f t="shared" si="45"/>
        <v>0</v>
      </c>
      <c r="J95" s="346">
        <v>147000</v>
      </c>
      <c r="K95" s="347">
        <f t="shared" si="46"/>
        <v>147000</v>
      </c>
    </row>
    <row r="96" spans="1:13" ht="19.5" customHeight="1" x14ac:dyDescent="0.3">
      <c r="A96" s="344"/>
      <c r="B96" s="344"/>
      <c r="C96" s="345"/>
      <c r="D96" s="344" t="s">
        <v>391</v>
      </c>
      <c r="E96" s="344"/>
      <c r="F96" s="342">
        <f t="shared" si="34"/>
        <v>0</v>
      </c>
      <c r="G96" s="342">
        <f t="shared" si="34"/>
        <v>0</v>
      </c>
      <c r="H96" s="346">
        <v>0</v>
      </c>
      <c r="I96" s="346">
        <f t="shared" si="45"/>
        <v>0</v>
      </c>
      <c r="J96" s="346">
        <v>0</v>
      </c>
      <c r="K96" s="347">
        <f t="shared" si="46"/>
        <v>0</v>
      </c>
    </row>
    <row r="97" spans="1:11" ht="19.5" customHeight="1" x14ac:dyDescent="0.3">
      <c r="A97" s="344"/>
      <c r="B97" s="344"/>
      <c r="C97" s="345" t="s">
        <v>392</v>
      </c>
      <c r="D97" s="344"/>
      <c r="E97" s="344"/>
      <c r="F97" s="342">
        <f t="shared" si="34"/>
        <v>0</v>
      </c>
      <c r="G97" s="342">
        <f t="shared" si="34"/>
        <v>0</v>
      </c>
      <c r="H97" s="342">
        <f>SUM(H98:H100)</f>
        <v>0</v>
      </c>
      <c r="I97" s="342">
        <f t="shared" ref="I97:K97" si="47">SUM(I98:I100)</f>
        <v>0</v>
      </c>
      <c r="J97" s="342">
        <f t="shared" si="47"/>
        <v>0</v>
      </c>
      <c r="K97" s="343">
        <f t="shared" si="47"/>
        <v>0</v>
      </c>
    </row>
    <row r="98" spans="1:11" ht="19.5" customHeight="1" x14ac:dyDescent="0.3">
      <c r="A98" s="344"/>
      <c r="B98" s="344"/>
      <c r="C98" s="345"/>
      <c r="D98" s="344" t="s">
        <v>393</v>
      </c>
      <c r="E98" s="344"/>
      <c r="F98" s="342">
        <f t="shared" si="34"/>
        <v>0</v>
      </c>
      <c r="G98" s="342">
        <f t="shared" si="34"/>
        <v>0</v>
      </c>
      <c r="H98" s="346">
        <v>0</v>
      </c>
      <c r="I98" s="346">
        <f t="shared" ref="I98:I100" si="48">H98</f>
        <v>0</v>
      </c>
      <c r="J98" s="346">
        <v>0</v>
      </c>
      <c r="K98" s="347">
        <f t="shared" ref="K98:K100" si="49">J98</f>
        <v>0</v>
      </c>
    </row>
    <row r="99" spans="1:11" ht="19.5" customHeight="1" x14ac:dyDescent="0.3">
      <c r="A99" s="344"/>
      <c r="B99" s="344"/>
      <c r="C99" s="345"/>
      <c r="D99" s="344" t="s">
        <v>394</v>
      </c>
      <c r="E99" s="344"/>
      <c r="F99" s="342">
        <f t="shared" ref="F99:G105" si="50">H99+J99</f>
        <v>0</v>
      </c>
      <c r="G99" s="342">
        <f t="shared" si="50"/>
        <v>0</v>
      </c>
      <c r="H99" s="346">
        <v>0</v>
      </c>
      <c r="I99" s="346">
        <f t="shared" si="48"/>
        <v>0</v>
      </c>
      <c r="J99" s="346">
        <v>0</v>
      </c>
      <c r="K99" s="347">
        <f t="shared" si="49"/>
        <v>0</v>
      </c>
    </row>
    <row r="100" spans="1:11" ht="19.5" customHeight="1" x14ac:dyDescent="0.3">
      <c r="A100" s="344"/>
      <c r="B100" s="344"/>
      <c r="C100" s="345"/>
      <c r="D100" s="344" t="s">
        <v>395</v>
      </c>
      <c r="E100" s="344"/>
      <c r="F100" s="342">
        <f t="shared" si="50"/>
        <v>0</v>
      </c>
      <c r="G100" s="342">
        <f t="shared" si="50"/>
        <v>0</v>
      </c>
      <c r="H100" s="346">
        <v>0</v>
      </c>
      <c r="I100" s="346">
        <f t="shared" si="48"/>
        <v>0</v>
      </c>
      <c r="J100" s="346">
        <v>0</v>
      </c>
      <c r="K100" s="347">
        <f t="shared" si="49"/>
        <v>0</v>
      </c>
    </row>
    <row r="101" spans="1:11" ht="19.5" customHeight="1" x14ac:dyDescent="0.3">
      <c r="A101" s="344"/>
      <c r="B101" s="344"/>
      <c r="C101" s="345" t="s">
        <v>396</v>
      </c>
      <c r="D101" s="344"/>
      <c r="E101" s="344"/>
      <c r="F101" s="342">
        <f t="shared" si="50"/>
        <v>304637</v>
      </c>
      <c r="G101" s="342">
        <f t="shared" si="50"/>
        <v>304637</v>
      </c>
      <c r="H101" s="342">
        <f>SUM(H102:H105)</f>
        <v>262563</v>
      </c>
      <c r="I101" s="342">
        <f t="shared" ref="I101:K101" si="51">SUM(I102:I105)</f>
        <v>262563</v>
      </c>
      <c r="J101" s="342">
        <f t="shared" si="51"/>
        <v>42074</v>
      </c>
      <c r="K101" s="343">
        <f t="shared" si="51"/>
        <v>42074</v>
      </c>
    </row>
    <row r="102" spans="1:11" ht="19.5" customHeight="1" x14ac:dyDescent="0.3">
      <c r="A102" s="344"/>
      <c r="B102" s="344"/>
      <c r="C102" s="345"/>
      <c r="D102" s="344" t="s">
        <v>397</v>
      </c>
      <c r="E102" s="344"/>
      <c r="F102" s="342">
        <f t="shared" si="50"/>
        <v>0</v>
      </c>
      <c r="G102" s="342">
        <f t="shared" si="50"/>
        <v>0</v>
      </c>
      <c r="H102" s="346">
        <v>0</v>
      </c>
      <c r="I102" s="346">
        <f t="shared" ref="I102:I105" si="52">H102</f>
        <v>0</v>
      </c>
      <c r="J102" s="346">
        <v>0</v>
      </c>
      <c r="K102" s="347">
        <f t="shared" ref="K102:K105" si="53">J102</f>
        <v>0</v>
      </c>
    </row>
    <row r="103" spans="1:11" ht="19.5" customHeight="1" x14ac:dyDescent="0.3">
      <c r="A103" s="344"/>
      <c r="B103" s="344"/>
      <c r="C103" s="345"/>
      <c r="D103" s="344" t="s">
        <v>398</v>
      </c>
      <c r="E103" s="344"/>
      <c r="F103" s="342">
        <f t="shared" si="50"/>
        <v>0</v>
      </c>
      <c r="G103" s="342">
        <f t="shared" si="50"/>
        <v>0</v>
      </c>
      <c r="H103" s="346">
        <v>0</v>
      </c>
      <c r="I103" s="346">
        <f t="shared" si="52"/>
        <v>0</v>
      </c>
      <c r="J103" s="346">
        <v>0</v>
      </c>
      <c r="K103" s="347">
        <f t="shared" si="53"/>
        <v>0</v>
      </c>
    </row>
    <row r="104" spans="1:11" ht="19.5" customHeight="1" x14ac:dyDescent="0.3">
      <c r="A104" s="344"/>
      <c r="B104" s="344"/>
      <c r="C104" s="345"/>
      <c r="D104" s="344" t="s">
        <v>399</v>
      </c>
      <c r="E104" s="344"/>
      <c r="F104" s="342">
        <f t="shared" si="50"/>
        <v>0</v>
      </c>
      <c r="G104" s="342">
        <f t="shared" si="50"/>
        <v>0</v>
      </c>
      <c r="H104" s="346">
        <v>0</v>
      </c>
      <c r="I104" s="346">
        <f t="shared" si="52"/>
        <v>0</v>
      </c>
      <c r="J104" s="346">
        <v>0</v>
      </c>
      <c r="K104" s="347">
        <f t="shared" si="53"/>
        <v>0</v>
      </c>
    </row>
    <row r="105" spans="1:11" ht="19.5" customHeight="1" x14ac:dyDescent="0.3">
      <c r="A105" s="344"/>
      <c r="B105" s="344"/>
      <c r="C105" s="345"/>
      <c r="D105" s="344" t="s">
        <v>400</v>
      </c>
      <c r="E105" s="344"/>
      <c r="F105" s="342">
        <f t="shared" si="50"/>
        <v>304637</v>
      </c>
      <c r="G105" s="342">
        <f t="shared" si="50"/>
        <v>304637</v>
      </c>
      <c r="H105" s="346">
        <v>262563</v>
      </c>
      <c r="I105" s="346">
        <f t="shared" si="52"/>
        <v>262563</v>
      </c>
      <c r="J105" s="346">
        <v>42074</v>
      </c>
      <c r="K105" s="347">
        <f t="shared" si="53"/>
        <v>42074</v>
      </c>
    </row>
    <row r="106" spans="1:11" ht="19.8" customHeight="1" x14ac:dyDescent="0.4">
      <c r="A106" s="1383" t="s">
        <v>332</v>
      </c>
      <c r="B106" s="1383"/>
      <c r="C106" s="1383"/>
      <c r="D106" s="1383"/>
      <c r="E106" s="1384"/>
      <c r="F106" s="1397" t="s">
        <v>333</v>
      </c>
      <c r="G106" s="1398"/>
      <c r="H106" s="364" t="s">
        <v>334</v>
      </c>
      <c r="I106" s="365" t="s">
        <v>384</v>
      </c>
      <c r="J106" s="364" t="s">
        <v>336</v>
      </c>
      <c r="K106" s="366" t="s">
        <v>385</v>
      </c>
    </row>
    <row r="107" spans="1:11" ht="19.8" customHeight="1" x14ac:dyDescent="0.4">
      <c r="A107" s="1385"/>
      <c r="B107" s="1385"/>
      <c r="C107" s="1385"/>
      <c r="D107" s="1385"/>
      <c r="E107" s="1386"/>
      <c r="F107" s="367" t="s">
        <v>338</v>
      </c>
      <c r="G107" s="367" t="s">
        <v>339</v>
      </c>
      <c r="H107" s="367" t="s">
        <v>338</v>
      </c>
      <c r="I107" s="367" t="s">
        <v>339</v>
      </c>
      <c r="J107" s="367" t="s">
        <v>338</v>
      </c>
      <c r="K107" s="363" t="s">
        <v>339</v>
      </c>
    </row>
    <row r="108" spans="1:11" ht="20.25" customHeight="1" x14ac:dyDescent="0.3">
      <c r="A108" s="344"/>
      <c r="B108" s="344"/>
      <c r="C108" s="345" t="s">
        <v>401</v>
      </c>
      <c r="D108" s="344"/>
      <c r="E108" s="344"/>
      <c r="F108" s="342">
        <f t="shared" ref="F108:G108" si="54">SUM(F109:F113)</f>
        <v>0</v>
      </c>
      <c r="G108" s="342">
        <f t="shared" si="54"/>
        <v>0</v>
      </c>
      <c r="H108" s="342">
        <f>SUM(H109:H113)</f>
        <v>0</v>
      </c>
      <c r="I108" s="342">
        <f t="shared" ref="I108:K108" si="55">SUM(I109:I113)</f>
        <v>0</v>
      </c>
      <c r="J108" s="342">
        <f t="shared" si="55"/>
        <v>0</v>
      </c>
      <c r="K108" s="343">
        <f t="shared" si="55"/>
        <v>0</v>
      </c>
    </row>
    <row r="109" spans="1:11" ht="20.25" customHeight="1" x14ac:dyDescent="0.3">
      <c r="A109" s="344"/>
      <c r="B109" s="344"/>
      <c r="C109" s="345"/>
      <c r="D109" s="344" t="s">
        <v>402</v>
      </c>
      <c r="E109" s="344"/>
      <c r="F109" s="342">
        <f>H109+J109</f>
        <v>0</v>
      </c>
      <c r="G109" s="342">
        <f>I109+K109</f>
        <v>0</v>
      </c>
      <c r="H109" s="346">
        <v>0</v>
      </c>
      <c r="I109" s="346">
        <f t="shared" ref="I109:I113" si="56">H109</f>
        <v>0</v>
      </c>
      <c r="J109" s="346">
        <v>0</v>
      </c>
      <c r="K109" s="347">
        <f t="shared" ref="K109:K113" si="57">J109</f>
        <v>0</v>
      </c>
    </row>
    <row r="110" spans="1:11" ht="20.25" customHeight="1" x14ac:dyDescent="0.3">
      <c r="A110" s="344"/>
      <c r="B110" s="344"/>
      <c r="C110" s="345"/>
      <c r="D110" s="344" t="s">
        <v>403</v>
      </c>
      <c r="E110" s="344"/>
      <c r="F110" s="342">
        <f t="shared" ref="F110:G118" si="58">H110+J110</f>
        <v>0</v>
      </c>
      <c r="G110" s="342">
        <f t="shared" si="58"/>
        <v>0</v>
      </c>
      <c r="H110" s="346">
        <v>0</v>
      </c>
      <c r="I110" s="346">
        <f t="shared" si="56"/>
        <v>0</v>
      </c>
      <c r="J110" s="346">
        <v>0</v>
      </c>
      <c r="K110" s="347">
        <f t="shared" si="57"/>
        <v>0</v>
      </c>
    </row>
    <row r="111" spans="1:11" ht="20.25" customHeight="1" x14ac:dyDescent="0.3">
      <c r="A111" s="344"/>
      <c r="B111" s="344"/>
      <c r="C111" s="345"/>
      <c r="D111" s="344" t="s">
        <v>404</v>
      </c>
      <c r="E111" s="344"/>
      <c r="F111" s="342">
        <f t="shared" si="58"/>
        <v>0</v>
      </c>
      <c r="G111" s="342">
        <f t="shared" si="58"/>
        <v>0</v>
      </c>
      <c r="H111" s="346">
        <v>0</v>
      </c>
      <c r="I111" s="346">
        <f t="shared" si="56"/>
        <v>0</v>
      </c>
      <c r="J111" s="346">
        <v>0</v>
      </c>
      <c r="K111" s="347">
        <f t="shared" si="57"/>
        <v>0</v>
      </c>
    </row>
    <row r="112" spans="1:11" ht="20.25" customHeight="1" x14ac:dyDescent="0.3">
      <c r="A112" s="344"/>
      <c r="B112" s="344"/>
      <c r="C112" s="345"/>
      <c r="D112" s="344" t="s">
        <v>405</v>
      </c>
      <c r="E112" s="344"/>
      <c r="F112" s="342">
        <f t="shared" si="58"/>
        <v>0</v>
      </c>
      <c r="G112" s="342">
        <f t="shared" si="58"/>
        <v>0</v>
      </c>
      <c r="H112" s="346">
        <v>0</v>
      </c>
      <c r="I112" s="346">
        <f t="shared" si="56"/>
        <v>0</v>
      </c>
      <c r="J112" s="346">
        <v>0</v>
      </c>
      <c r="K112" s="347">
        <f t="shared" si="57"/>
        <v>0</v>
      </c>
    </row>
    <row r="113" spans="1:11" ht="20.25" customHeight="1" x14ac:dyDescent="0.3">
      <c r="A113" s="344"/>
      <c r="B113" s="344"/>
      <c r="C113" s="345"/>
      <c r="D113" s="344" t="s">
        <v>406</v>
      </c>
      <c r="E113" s="344"/>
      <c r="F113" s="342">
        <f t="shared" si="58"/>
        <v>0</v>
      </c>
      <c r="G113" s="342">
        <f t="shared" si="58"/>
        <v>0</v>
      </c>
      <c r="H113" s="346">
        <v>0</v>
      </c>
      <c r="I113" s="346">
        <f t="shared" si="56"/>
        <v>0</v>
      </c>
      <c r="J113" s="346">
        <v>0</v>
      </c>
      <c r="K113" s="347">
        <f t="shared" si="57"/>
        <v>0</v>
      </c>
    </row>
    <row r="114" spans="1:11" ht="20.25" customHeight="1" x14ac:dyDescent="0.3">
      <c r="A114" s="344"/>
      <c r="B114" s="344"/>
      <c r="C114" s="344" t="s">
        <v>407</v>
      </c>
      <c r="D114" s="344"/>
      <c r="E114" s="344"/>
      <c r="F114" s="342">
        <f t="shared" si="58"/>
        <v>0</v>
      </c>
      <c r="G114" s="342">
        <f t="shared" si="58"/>
        <v>0</v>
      </c>
      <c r="H114" s="342">
        <f>SUM(H115:H116)</f>
        <v>0</v>
      </c>
      <c r="I114" s="342">
        <f t="shared" ref="I114:K114" si="59">SUM(I115:I116)</f>
        <v>0</v>
      </c>
      <c r="J114" s="342">
        <f t="shared" si="59"/>
        <v>0</v>
      </c>
      <c r="K114" s="343">
        <f t="shared" si="59"/>
        <v>0</v>
      </c>
    </row>
    <row r="115" spans="1:11" ht="20.25" customHeight="1" x14ac:dyDescent="0.3">
      <c r="A115" s="344"/>
      <c r="B115" s="344"/>
      <c r="C115" s="344"/>
      <c r="D115" s="344" t="s">
        <v>408</v>
      </c>
      <c r="E115" s="344"/>
      <c r="F115" s="342">
        <f t="shared" si="58"/>
        <v>0</v>
      </c>
      <c r="G115" s="342">
        <f t="shared" si="58"/>
        <v>0</v>
      </c>
      <c r="H115" s="346">
        <v>0</v>
      </c>
      <c r="I115" s="346">
        <f t="shared" ref="I115:I117" si="60">H115</f>
        <v>0</v>
      </c>
      <c r="J115" s="346">
        <v>0</v>
      </c>
      <c r="K115" s="347">
        <f t="shared" ref="K115:K117" si="61">J115</f>
        <v>0</v>
      </c>
    </row>
    <row r="116" spans="1:11" ht="20.25" customHeight="1" x14ac:dyDescent="0.3">
      <c r="A116" s="344"/>
      <c r="B116" s="344"/>
      <c r="C116" s="344"/>
      <c r="D116" s="344" t="s">
        <v>409</v>
      </c>
      <c r="E116" s="344"/>
      <c r="F116" s="342">
        <f t="shared" si="58"/>
        <v>0</v>
      </c>
      <c r="G116" s="342">
        <f t="shared" si="58"/>
        <v>0</v>
      </c>
      <c r="H116" s="346">
        <v>0</v>
      </c>
      <c r="I116" s="346">
        <f t="shared" si="60"/>
        <v>0</v>
      </c>
      <c r="J116" s="346">
        <v>0</v>
      </c>
      <c r="K116" s="347">
        <f t="shared" si="61"/>
        <v>0</v>
      </c>
    </row>
    <row r="117" spans="1:11" ht="20.25" customHeight="1" x14ac:dyDescent="0.3">
      <c r="A117" s="344"/>
      <c r="B117" s="344"/>
      <c r="C117" s="344" t="s">
        <v>419</v>
      </c>
      <c r="D117" s="344"/>
      <c r="E117" s="344"/>
      <c r="F117" s="342">
        <f t="shared" si="58"/>
        <v>0</v>
      </c>
      <c r="G117" s="342">
        <f t="shared" si="58"/>
        <v>0</v>
      </c>
      <c r="H117" s="346">
        <v>0</v>
      </c>
      <c r="I117" s="346">
        <f t="shared" si="60"/>
        <v>0</v>
      </c>
      <c r="J117" s="346">
        <v>0</v>
      </c>
      <c r="K117" s="347">
        <f t="shared" si="61"/>
        <v>0</v>
      </c>
    </row>
    <row r="118" spans="1:11" ht="20.25" customHeight="1" x14ac:dyDescent="0.3">
      <c r="A118" s="344"/>
      <c r="B118" s="349" t="s">
        <v>373</v>
      </c>
      <c r="C118" s="344"/>
      <c r="D118" s="344"/>
      <c r="E118" s="344"/>
      <c r="F118" s="342">
        <f t="shared" si="58"/>
        <v>12748950</v>
      </c>
      <c r="G118" s="342">
        <f t="shared" si="58"/>
        <v>12748950</v>
      </c>
      <c r="H118" s="342">
        <f>H56+H91</f>
        <v>12559876</v>
      </c>
      <c r="I118" s="342">
        <f t="shared" ref="I118:K118" si="62">I56+I91</f>
        <v>12559876</v>
      </c>
      <c r="J118" s="342">
        <f t="shared" si="62"/>
        <v>189074</v>
      </c>
      <c r="K118" s="343">
        <f t="shared" si="62"/>
        <v>189074</v>
      </c>
    </row>
    <row r="119" spans="1:11" ht="20.25" customHeight="1" x14ac:dyDescent="0.3">
      <c r="A119" s="344"/>
      <c r="B119" s="344" t="s">
        <v>420</v>
      </c>
      <c r="C119" s="344"/>
      <c r="D119" s="344"/>
      <c r="E119" s="344"/>
      <c r="F119" s="370">
        <v>0</v>
      </c>
      <c r="G119" s="370">
        <f>F119</f>
        <v>0</v>
      </c>
      <c r="H119" s="351"/>
      <c r="I119" s="352"/>
      <c r="J119" s="352"/>
      <c r="K119" s="353"/>
    </row>
    <row r="120" spans="1:11" ht="20.25" customHeight="1" x14ac:dyDescent="0.3">
      <c r="A120" s="344"/>
      <c r="B120" s="344" t="s">
        <v>422</v>
      </c>
      <c r="C120" s="344"/>
      <c r="D120" s="344"/>
      <c r="E120" s="344"/>
      <c r="F120" s="370">
        <v>0</v>
      </c>
      <c r="G120" s="370">
        <f t="shared" ref="G120:G126" si="63">F120</f>
        <v>0</v>
      </c>
      <c r="H120" s="354"/>
      <c r="I120" s="355"/>
      <c r="J120" s="355"/>
      <c r="K120" s="356"/>
    </row>
    <row r="121" spans="1:11" ht="20.25" customHeight="1" x14ac:dyDescent="0.3">
      <c r="A121" s="344"/>
      <c r="B121" s="344" t="s">
        <v>423</v>
      </c>
      <c r="C121" s="344"/>
      <c r="D121" s="344"/>
      <c r="E121" s="344"/>
      <c r="F121" s="370">
        <v>0</v>
      </c>
      <c r="G121" s="370">
        <f t="shared" si="63"/>
        <v>0</v>
      </c>
      <c r="H121" s="354"/>
      <c r="I121" s="355"/>
      <c r="J121" s="355"/>
      <c r="K121" s="356"/>
    </row>
    <row r="122" spans="1:11" ht="20.25" customHeight="1" x14ac:dyDescent="0.3">
      <c r="A122" s="344"/>
      <c r="B122" s="344" t="s">
        <v>424</v>
      </c>
      <c r="C122" s="344"/>
      <c r="D122" s="344"/>
      <c r="E122" s="344"/>
      <c r="F122" s="370">
        <v>0</v>
      </c>
      <c r="G122" s="370">
        <f t="shared" si="63"/>
        <v>0</v>
      </c>
      <c r="H122" s="354"/>
      <c r="I122" s="355"/>
      <c r="J122" s="355"/>
      <c r="K122" s="356"/>
    </row>
    <row r="123" spans="1:11" ht="20.25" customHeight="1" x14ac:dyDescent="0.3">
      <c r="A123" s="324"/>
      <c r="B123" s="344" t="s">
        <v>419</v>
      </c>
      <c r="C123" s="324"/>
      <c r="D123" s="324"/>
      <c r="E123" s="324"/>
      <c r="F123" s="370">
        <v>0</v>
      </c>
      <c r="G123" s="370">
        <f t="shared" si="63"/>
        <v>0</v>
      </c>
      <c r="H123" s="354"/>
      <c r="I123" s="355"/>
      <c r="J123" s="355"/>
      <c r="K123" s="356"/>
    </row>
    <row r="124" spans="1:11" ht="20.25" customHeight="1" x14ac:dyDescent="0.3">
      <c r="A124" s="344"/>
      <c r="B124" s="344" t="s">
        <v>425</v>
      </c>
      <c r="C124" s="344"/>
      <c r="D124" s="344"/>
      <c r="E124" s="344"/>
      <c r="F124" s="370">
        <v>0</v>
      </c>
      <c r="G124" s="370">
        <f t="shared" si="63"/>
        <v>0</v>
      </c>
      <c r="H124" s="354"/>
      <c r="I124" s="355"/>
      <c r="J124" s="355"/>
      <c r="K124" s="356"/>
    </row>
    <row r="125" spans="1:11" ht="20.25" customHeight="1" x14ac:dyDescent="0.3">
      <c r="A125" s="344" t="s">
        <v>426</v>
      </c>
      <c r="B125" s="344"/>
      <c r="C125" s="344"/>
      <c r="D125" s="344"/>
      <c r="E125" s="344"/>
      <c r="F125" s="370">
        <v>0</v>
      </c>
      <c r="G125" s="370">
        <f t="shared" si="63"/>
        <v>0</v>
      </c>
      <c r="H125" s="354"/>
      <c r="I125" s="355"/>
      <c r="J125" s="355"/>
      <c r="K125" s="356"/>
    </row>
    <row r="126" spans="1:11" ht="20.25" customHeight="1" x14ac:dyDescent="0.3">
      <c r="A126" s="344"/>
      <c r="B126" s="344" t="s">
        <v>427</v>
      </c>
      <c r="C126" s="344"/>
      <c r="D126" s="344"/>
      <c r="E126" s="344"/>
      <c r="F126" s="370">
        <v>0</v>
      </c>
      <c r="G126" s="370">
        <f t="shared" si="63"/>
        <v>0</v>
      </c>
      <c r="H126" s="354"/>
      <c r="I126" s="355"/>
      <c r="J126" s="355"/>
      <c r="K126" s="356"/>
    </row>
    <row r="127" spans="1:11" ht="20.25" customHeight="1" x14ac:dyDescent="0.3">
      <c r="A127" s="349" t="s">
        <v>428</v>
      </c>
      <c r="B127" s="344"/>
      <c r="C127" s="344"/>
      <c r="D127" s="344"/>
      <c r="E127" s="371"/>
      <c r="F127" s="342">
        <f>F118+F120+F122</f>
        <v>12748950</v>
      </c>
      <c r="G127" s="346">
        <f>SUM(G118:G126)</f>
        <v>12748950</v>
      </c>
      <c r="H127" s="354"/>
      <c r="I127" s="355"/>
      <c r="J127" s="355"/>
      <c r="K127" s="356"/>
    </row>
    <row r="128" spans="1:11" ht="20.25" customHeight="1" x14ac:dyDescent="0.3">
      <c r="A128" s="344" t="s">
        <v>429</v>
      </c>
      <c r="B128" s="344"/>
      <c r="C128" s="344"/>
      <c r="D128" s="344"/>
      <c r="E128" s="372"/>
      <c r="F128" s="342">
        <f>F53-F127</f>
        <v>393726038</v>
      </c>
      <c r="G128" s="346"/>
      <c r="H128" s="354"/>
      <c r="I128" s="355"/>
      <c r="J128" s="355"/>
      <c r="K128" s="356"/>
    </row>
    <row r="129" spans="1:11" ht="20.25" customHeight="1" x14ac:dyDescent="0.3">
      <c r="A129" s="344" t="s">
        <v>430</v>
      </c>
      <c r="B129" s="344"/>
      <c r="C129" s="344"/>
      <c r="D129" s="344"/>
      <c r="E129" s="344"/>
      <c r="F129" s="342">
        <f>SUM(F127:F128)</f>
        <v>406474988</v>
      </c>
      <c r="G129" s="346"/>
      <c r="H129" s="354"/>
      <c r="I129" s="355"/>
      <c r="J129" s="355"/>
      <c r="K129" s="356"/>
    </row>
    <row r="130" spans="1:11" ht="20.25" customHeight="1" x14ac:dyDescent="0.3">
      <c r="A130" s="344" t="s">
        <v>431</v>
      </c>
      <c r="B130" s="344"/>
      <c r="C130" s="344"/>
      <c r="D130" s="344"/>
      <c r="E130" s="344"/>
      <c r="F130" s="346">
        <v>55140</v>
      </c>
      <c r="G130" s="346"/>
      <c r="H130" s="373"/>
      <c r="I130" s="355"/>
      <c r="J130" s="355"/>
      <c r="K130" s="356"/>
    </row>
    <row r="131" spans="1:11" ht="20.25" customHeight="1" x14ac:dyDescent="0.3">
      <c r="A131" s="349" t="s">
        <v>432</v>
      </c>
      <c r="B131" s="344"/>
      <c r="C131" s="344"/>
      <c r="D131" s="344"/>
      <c r="E131" s="344"/>
      <c r="F131" s="342">
        <f>F53-F127+F130</f>
        <v>393781178</v>
      </c>
      <c r="G131" s="346"/>
      <c r="H131" s="374"/>
      <c r="I131" s="361"/>
      <c r="J131" s="361"/>
      <c r="K131" s="362"/>
    </row>
    <row r="132" spans="1:11" ht="23.25" customHeight="1" x14ac:dyDescent="0.3">
      <c r="A132" s="324" t="s">
        <v>136</v>
      </c>
      <c r="B132" s="324"/>
      <c r="C132" s="324"/>
      <c r="D132" s="324"/>
      <c r="E132" s="324" t="s">
        <v>137</v>
      </c>
      <c r="F132" s="1392" t="s">
        <v>433</v>
      </c>
      <c r="G132" s="1393"/>
      <c r="H132" s="325" t="s">
        <v>139</v>
      </c>
      <c r="I132" s="325"/>
      <c r="J132" s="1394" t="s">
        <v>1143</v>
      </c>
      <c r="K132" s="1394"/>
    </row>
    <row r="133" spans="1:11" ht="17.399999999999999" x14ac:dyDescent="0.3">
      <c r="A133" s="324"/>
      <c r="B133" s="324"/>
      <c r="C133" s="324"/>
      <c r="D133" s="324"/>
      <c r="E133" s="324"/>
      <c r="F133" s="1395" t="s">
        <v>435</v>
      </c>
      <c r="G133" s="1396"/>
      <c r="H133" s="325"/>
      <c r="I133" s="325"/>
      <c r="J133" s="325"/>
      <c r="K133" s="325"/>
    </row>
    <row r="134" spans="1:11" ht="17.399999999999999" x14ac:dyDescent="0.3">
      <c r="A134" s="324" t="s">
        <v>436</v>
      </c>
    </row>
    <row r="135" spans="1:11" ht="17.399999999999999" x14ac:dyDescent="0.3">
      <c r="A135" s="324" t="s">
        <v>437</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9" customWidth="1"/>
    <col min="4" max="4" width="17.44140625" style="329" customWidth="1"/>
    <col min="5" max="5" width="17.33203125" style="329" customWidth="1"/>
    <col min="6" max="6" width="18" style="375" customWidth="1"/>
    <col min="7" max="7" width="22.109375" style="375" customWidth="1"/>
    <col min="8" max="8" width="18" style="375" customWidth="1"/>
    <col min="9" max="9" width="22.109375" style="375" customWidth="1"/>
    <col min="10" max="10" width="17.88671875" style="375" customWidth="1"/>
    <col min="11" max="11" width="26.109375" style="375" customWidth="1"/>
    <col min="12" max="256" width="9" style="329"/>
    <col min="257" max="259" width="3" style="329" customWidth="1"/>
    <col min="260" max="260" width="17.44140625" style="329" customWidth="1"/>
    <col min="261" max="261" width="17.33203125" style="329" customWidth="1"/>
    <col min="262" max="262" width="18" style="329" customWidth="1"/>
    <col min="263" max="263" width="22.109375" style="329" customWidth="1"/>
    <col min="264" max="264" width="18" style="329" customWidth="1"/>
    <col min="265" max="265" width="22.109375" style="329" customWidth="1"/>
    <col min="266" max="266" width="17.88671875" style="329" customWidth="1"/>
    <col min="267" max="267" width="26.109375" style="329" customWidth="1"/>
    <col min="268" max="512" width="9" style="329"/>
    <col min="513" max="515" width="3" style="329" customWidth="1"/>
    <col min="516" max="516" width="17.44140625" style="329" customWidth="1"/>
    <col min="517" max="517" width="17.33203125" style="329" customWidth="1"/>
    <col min="518" max="518" width="18" style="329" customWidth="1"/>
    <col min="519" max="519" width="22.109375" style="329" customWidth="1"/>
    <col min="520" max="520" width="18" style="329" customWidth="1"/>
    <col min="521" max="521" width="22.109375" style="329" customWidth="1"/>
    <col min="522" max="522" width="17.88671875" style="329" customWidth="1"/>
    <col min="523" max="523" width="26.109375" style="329" customWidth="1"/>
    <col min="524" max="768" width="9" style="329"/>
    <col min="769" max="771" width="3" style="329" customWidth="1"/>
    <col min="772" max="772" width="17.44140625" style="329" customWidth="1"/>
    <col min="773" max="773" width="17.33203125" style="329" customWidth="1"/>
    <col min="774" max="774" width="18" style="329" customWidth="1"/>
    <col min="775" max="775" width="22.109375" style="329" customWidth="1"/>
    <col min="776" max="776" width="18" style="329" customWidth="1"/>
    <col min="777" max="777" width="22.109375" style="329" customWidth="1"/>
    <col min="778" max="778" width="17.88671875" style="329" customWidth="1"/>
    <col min="779" max="779" width="26.109375" style="329" customWidth="1"/>
    <col min="780" max="1024" width="9" style="329"/>
    <col min="1025" max="1027" width="3" style="329" customWidth="1"/>
    <col min="1028" max="1028" width="17.44140625" style="329" customWidth="1"/>
    <col min="1029" max="1029" width="17.33203125" style="329" customWidth="1"/>
    <col min="1030" max="1030" width="18" style="329" customWidth="1"/>
    <col min="1031" max="1031" width="22.109375" style="329" customWidth="1"/>
    <col min="1032" max="1032" width="18" style="329" customWidth="1"/>
    <col min="1033" max="1033" width="22.109375" style="329" customWidth="1"/>
    <col min="1034" max="1034" width="17.88671875" style="329" customWidth="1"/>
    <col min="1035" max="1035" width="26.109375" style="329" customWidth="1"/>
    <col min="1036" max="1280" width="9" style="329"/>
    <col min="1281" max="1283" width="3" style="329" customWidth="1"/>
    <col min="1284" max="1284" width="17.44140625" style="329" customWidth="1"/>
    <col min="1285" max="1285" width="17.33203125" style="329" customWidth="1"/>
    <col min="1286" max="1286" width="18" style="329" customWidth="1"/>
    <col min="1287" max="1287" width="22.109375" style="329" customWidth="1"/>
    <col min="1288" max="1288" width="18" style="329" customWidth="1"/>
    <col min="1289" max="1289" width="22.109375" style="329" customWidth="1"/>
    <col min="1290" max="1290" width="17.88671875" style="329" customWidth="1"/>
    <col min="1291" max="1291" width="26.109375" style="329" customWidth="1"/>
    <col min="1292" max="1536" width="9" style="329"/>
    <col min="1537" max="1539" width="3" style="329" customWidth="1"/>
    <col min="1540" max="1540" width="17.44140625" style="329" customWidth="1"/>
    <col min="1541" max="1541" width="17.33203125" style="329" customWidth="1"/>
    <col min="1542" max="1542" width="18" style="329" customWidth="1"/>
    <col min="1543" max="1543" width="22.109375" style="329" customWidth="1"/>
    <col min="1544" max="1544" width="18" style="329" customWidth="1"/>
    <col min="1545" max="1545" width="22.109375" style="329" customWidth="1"/>
    <col min="1546" max="1546" width="17.88671875" style="329" customWidth="1"/>
    <col min="1547" max="1547" width="26.109375" style="329" customWidth="1"/>
    <col min="1548" max="1792" width="9" style="329"/>
    <col min="1793" max="1795" width="3" style="329" customWidth="1"/>
    <col min="1796" max="1796" width="17.44140625" style="329" customWidth="1"/>
    <col min="1797" max="1797" width="17.33203125" style="329" customWidth="1"/>
    <col min="1798" max="1798" width="18" style="329" customWidth="1"/>
    <col min="1799" max="1799" width="22.109375" style="329" customWidth="1"/>
    <col min="1800" max="1800" width="18" style="329" customWidth="1"/>
    <col min="1801" max="1801" width="22.109375" style="329" customWidth="1"/>
    <col min="1802" max="1802" width="17.88671875" style="329" customWidth="1"/>
    <col min="1803" max="1803" width="26.109375" style="329" customWidth="1"/>
    <col min="1804" max="2048" width="9" style="329"/>
    <col min="2049" max="2051" width="3" style="329" customWidth="1"/>
    <col min="2052" max="2052" width="17.44140625" style="329" customWidth="1"/>
    <col min="2053" max="2053" width="17.33203125" style="329" customWidth="1"/>
    <col min="2054" max="2054" width="18" style="329" customWidth="1"/>
    <col min="2055" max="2055" width="22.109375" style="329" customWidth="1"/>
    <col min="2056" max="2056" width="18" style="329" customWidth="1"/>
    <col min="2057" max="2057" width="22.109375" style="329" customWidth="1"/>
    <col min="2058" max="2058" width="17.88671875" style="329" customWidth="1"/>
    <col min="2059" max="2059" width="26.109375" style="329" customWidth="1"/>
    <col min="2060" max="2304" width="9" style="329"/>
    <col min="2305" max="2307" width="3" style="329" customWidth="1"/>
    <col min="2308" max="2308" width="17.44140625" style="329" customWidth="1"/>
    <col min="2309" max="2309" width="17.33203125" style="329" customWidth="1"/>
    <col min="2310" max="2310" width="18" style="329" customWidth="1"/>
    <col min="2311" max="2311" width="22.109375" style="329" customWidth="1"/>
    <col min="2312" max="2312" width="18" style="329" customWidth="1"/>
    <col min="2313" max="2313" width="22.109375" style="329" customWidth="1"/>
    <col min="2314" max="2314" width="17.88671875" style="329" customWidth="1"/>
    <col min="2315" max="2315" width="26.109375" style="329" customWidth="1"/>
    <col min="2316" max="2560" width="9" style="329"/>
    <col min="2561" max="2563" width="3" style="329" customWidth="1"/>
    <col min="2564" max="2564" width="17.44140625" style="329" customWidth="1"/>
    <col min="2565" max="2565" width="17.33203125" style="329" customWidth="1"/>
    <col min="2566" max="2566" width="18" style="329" customWidth="1"/>
    <col min="2567" max="2567" width="22.109375" style="329" customWidth="1"/>
    <col min="2568" max="2568" width="18" style="329" customWidth="1"/>
    <col min="2569" max="2569" width="22.109375" style="329" customWidth="1"/>
    <col min="2570" max="2570" width="17.88671875" style="329" customWidth="1"/>
    <col min="2571" max="2571" width="26.109375" style="329" customWidth="1"/>
    <col min="2572" max="2816" width="9" style="329"/>
    <col min="2817" max="2819" width="3" style="329" customWidth="1"/>
    <col min="2820" max="2820" width="17.44140625" style="329" customWidth="1"/>
    <col min="2821" max="2821" width="17.33203125" style="329" customWidth="1"/>
    <col min="2822" max="2822" width="18" style="329" customWidth="1"/>
    <col min="2823" max="2823" width="22.109375" style="329" customWidth="1"/>
    <col min="2824" max="2824" width="18" style="329" customWidth="1"/>
    <col min="2825" max="2825" width="22.109375" style="329" customWidth="1"/>
    <col min="2826" max="2826" width="17.88671875" style="329" customWidth="1"/>
    <col min="2827" max="2827" width="26.109375" style="329" customWidth="1"/>
    <col min="2828" max="3072" width="9" style="329"/>
    <col min="3073" max="3075" width="3" style="329" customWidth="1"/>
    <col min="3076" max="3076" width="17.44140625" style="329" customWidth="1"/>
    <col min="3077" max="3077" width="17.33203125" style="329" customWidth="1"/>
    <col min="3078" max="3078" width="18" style="329" customWidth="1"/>
    <col min="3079" max="3079" width="22.109375" style="329" customWidth="1"/>
    <col min="3080" max="3080" width="18" style="329" customWidth="1"/>
    <col min="3081" max="3081" width="22.109375" style="329" customWidth="1"/>
    <col min="3082" max="3082" width="17.88671875" style="329" customWidth="1"/>
    <col min="3083" max="3083" width="26.109375" style="329" customWidth="1"/>
    <col min="3084" max="3328" width="9" style="329"/>
    <col min="3329" max="3331" width="3" style="329" customWidth="1"/>
    <col min="3332" max="3332" width="17.44140625" style="329" customWidth="1"/>
    <col min="3333" max="3333" width="17.33203125" style="329" customWidth="1"/>
    <col min="3334" max="3334" width="18" style="329" customWidth="1"/>
    <col min="3335" max="3335" width="22.109375" style="329" customWidth="1"/>
    <col min="3336" max="3336" width="18" style="329" customWidth="1"/>
    <col min="3337" max="3337" width="22.109375" style="329" customWidth="1"/>
    <col min="3338" max="3338" width="17.88671875" style="329" customWidth="1"/>
    <col min="3339" max="3339" width="26.109375" style="329" customWidth="1"/>
    <col min="3340" max="3584" width="9" style="329"/>
    <col min="3585" max="3587" width="3" style="329" customWidth="1"/>
    <col min="3588" max="3588" width="17.44140625" style="329" customWidth="1"/>
    <col min="3589" max="3589" width="17.33203125" style="329" customWidth="1"/>
    <col min="3590" max="3590" width="18" style="329" customWidth="1"/>
    <col min="3591" max="3591" width="22.109375" style="329" customWidth="1"/>
    <col min="3592" max="3592" width="18" style="329" customWidth="1"/>
    <col min="3593" max="3593" width="22.109375" style="329" customWidth="1"/>
    <col min="3594" max="3594" width="17.88671875" style="329" customWidth="1"/>
    <col min="3595" max="3595" width="26.109375" style="329" customWidth="1"/>
    <col min="3596" max="3840" width="9" style="329"/>
    <col min="3841" max="3843" width="3" style="329" customWidth="1"/>
    <col min="3844" max="3844" width="17.44140625" style="329" customWidth="1"/>
    <col min="3845" max="3845" width="17.33203125" style="329" customWidth="1"/>
    <col min="3846" max="3846" width="18" style="329" customWidth="1"/>
    <col min="3847" max="3847" width="22.109375" style="329" customWidth="1"/>
    <col min="3848" max="3848" width="18" style="329" customWidth="1"/>
    <col min="3849" max="3849" width="22.109375" style="329" customWidth="1"/>
    <col min="3850" max="3850" width="17.88671875" style="329" customWidth="1"/>
    <col min="3851" max="3851" width="26.109375" style="329" customWidth="1"/>
    <col min="3852" max="4096" width="9" style="329"/>
    <col min="4097" max="4099" width="3" style="329" customWidth="1"/>
    <col min="4100" max="4100" width="17.44140625" style="329" customWidth="1"/>
    <col min="4101" max="4101" width="17.33203125" style="329" customWidth="1"/>
    <col min="4102" max="4102" width="18" style="329" customWidth="1"/>
    <col min="4103" max="4103" width="22.109375" style="329" customWidth="1"/>
    <col min="4104" max="4104" width="18" style="329" customWidth="1"/>
    <col min="4105" max="4105" width="22.109375" style="329" customWidth="1"/>
    <col min="4106" max="4106" width="17.88671875" style="329" customWidth="1"/>
    <col min="4107" max="4107" width="26.109375" style="329" customWidth="1"/>
    <col min="4108" max="4352" width="9" style="329"/>
    <col min="4353" max="4355" width="3" style="329" customWidth="1"/>
    <col min="4356" max="4356" width="17.44140625" style="329" customWidth="1"/>
    <col min="4357" max="4357" width="17.33203125" style="329" customWidth="1"/>
    <col min="4358" max="4358" width="18" style="329" customWidth="1"/>
    <col min="4359" max="4359" width="22.109375" style="329" customWidth="1"/>
    <col min="4360" max="4360" width="18" style="329" customWidth="1"/>
    <col min="4361" max="4361" width="22.109375" style="329" customWidth="1"/>
    <col min="4362" max="4362" width="17.88671875" style="329" customWidth="1"/>
    <col min="4363" max="4363" width="26.109375" style="329" customWidth="1"/>
    <col min="4364" max="4608" width="9" style="329"/>
    <col min="4609" max="4611" width="3" style="329" customWidth="1"/>
    <col min="4612" max="4612" width="17.44140625" style="329" customWidth="1"/>
    <col min="4613" max="4613" width="17.33203125" style="329" customWidth="1"/>
    <col min="4614" max="4614" width="18" style="329" customWidth="1"/>
    <col min="4615" max="4615" width="22.109375" style="329" customWidth="1"/>
    <col min="4616" max="4616" width="18" style="329" customWidth="1"/>
    <col min="4617" max="4617" width="22.109375" style="329" customWidth="1"/>
    <col min="4618" max="4618" width="17.88671875" style="329" customWidth="1"/>
    <col min="4619" max="4619" width="26.109375" style="329" customWidth="1"/>
    <col min="4620" max="4864" width="9" style="329"/>
    <col min="4865" max="4867" width="3" style="329" customWidth="1"/>
    <col min="4868" max="4868" width="17.44140625" style="329" customWidth="1"/>
    <col min="4869" max="4869" width="17.33203125" style="329" customWidth="1"/>
    <col min="4870" max="4870" width="18" style="329" customWidth="1"/>
    <col min="4871" max="4871" width="22.109375" style="329" customWidth="1"/>
    <col min="4872" max="4872" width="18" style="329" customWidth="1"/>
    <col min="4873" max="4873" width="22.109375" style="329" customWidth="1"/>
    <col min="4874" max="4874" width="17.88671875" style="329" customWidth="1"/>
    <col min="4875" max="4875" width="26.109375" style="329" customWidth="1"/>
    <col min="4876" max="5120" width="9" style="329"/>
    <col min="5121" max="5123" width="3" style="329" customWidth="1"/>
    <col min="5124" max="5124" width="17.44140625" style="329" customWidth="1"/>
    <col min="5125" max="5125" width="17.33203125" style="329" customWidth="1"/>
    <col min="5126" max="5126" width="18" style="329" customWidth="1"/>
    <col min="5127" max="5127" width="22.109375" style="329" customWidth="1"/>
    <col min="5128" max="5128" width="18" style="329" customWidth="1"/>
    <col min="5129" max="5129" width="22.109375" style="329" customWidth="1"/>
    <col min="5130" max="5130" width="17.88671875" style="329" customWidth="1"/>
    <col min="5131" max="5131" width="26.109375" style="329" customWidth="1"/>
    <col min="5132" max="5376" width="9" style="329"/>
    <col min="5377" max="5379" width="3" style="329" customWidth="1"/>
    <col min="5380" max="5380" width="17.44140625" style="329" customWidth="1"/>
    <col min="5381" max="5381" width="17.33203125" style="329" customWidth="1"/>
    <col min="5382" max="5382" width="18" style="329" customWidth="1"/>
    <col min="5383" max="5383" width="22.109375" style="329" customWidth="1"/>
    <col min="5384" max="5384" width="18" style="329" customWidth="1"/>
    <col min="5385" max="5385" width="22.109375" style="329" customWidth="1"/>
    <col min="5386" max="5386" width="17.88671875" style="329" customWidth="1"/>
    <col min="5387" max="5387" width="26.109375" style="329" customWidth="1"/>
    <col min="5388" max="5632" width="9" style="329"/>
    <col min="5633" max="5635" width="3" style="329" customWidth="1"/>
    <col min="5636" max="5636" width="17.44140625" style="329" customWidth="1"/>
    <col min="5637" max="5637" width="17.33203125" style="329" customWidth="1"/>
    <col min="5638" max="5638" width="18" style="329" customWidth="1"/>
    <col min="5639" max="5639" width="22.109375" style="329" customWidth="1"/>
    <col min="5640" max="5640" width="18" style="329" customWidth="1"/>
    <col min="5641" max="5641" width="22.109375" style="329" customWidth="1"/>
    <col min="5642" max="5642" width="17.88671875" style="329" customWidth="1"/>
    <col min="5643" max="5643" width="26.109375" style="329" customWidth="1"/>
    <col min="5644" max="5888" width="9" style="329"/>
    <col min="5889" max="5891" width="3" style="329" customWidth="1"/>
    <col min="5892" max="5892" width="17.44140625" style="329" customWidth="1"/>
    <col min="5893" max="5893" width="17.33203125" style="329" customWidth="1"/>
    <col min="5894" max="5894" width="18" style="329" customWidth="1"/>
    <col min="5895" max="5895" width="22.109375" style="329" customWidth="1"/>
    <col min="5896" max="5896" width="18" style="329" customWidth="1"/>
    <col min="5897" max="5897" width="22.109375" style="329" customWidth="1"/>
    <col min="5898" max="5898" width="17.88671875" style="329" customWidth="1"/>
    <col min="5899" max="5899" width="26.109375" style="329" customWidth="1"/>
    <col min="5900" max="6144" width="9" style="329"/>
    <col min="6145" max="6147" width="3" style="329" customWidth="1"/>
    <col min="6148" max="6148" width="17.44140625" style="329" customWidth="1"/>
    <col min="6149" max="6149" width="17.33203125" style="329" customWidth="1"/>
    <col min="6150" max="6150" width="18" style="329" customWidth="1"/>
    <col min="6151" max="6151" width="22.109375" style="329" customWidth="1"/>
    <col min="6152" max="6152" width="18" style="329" customWidth="1"/>
    <col min="6153" max="6153" width="22.109375" style="329" customWidth="1"/>
    <col min="6154" max="6154" width="17.88671875" style="329" customWidth="1"/>
    <col min="6155" max="6155" width="26.109375" style="329" customWidth="1"/>
    <col min="6156" max="6400" width="9" style="329"/>
    <col min="6401" max="6403" width="3" style="329" customWidth="1"/>
    <col min="6404" max="6404" width="17.44140625" style="329" customWidth="1"/>
    <col min="6405" max="6405" width="17.33203125" style="329" customWidth="1"/>
    <col min="6406" max="6406" width="18" style="329" customWidth="1"/>
    <col min="6407" max="6407" width="22.109375" style="329" customWidth="1"/>
    <col min="6408" max="6408" width="18" style="329" customWidth="1"/>
    <col min="6409" max="6409" width="22.109375" style="329" customWidth="1"/>
    <col min="6410" max="6410" width="17.88671875" style="329" customWidth="1"/>
    <col min="6411" max="6411" width="26.109375" style="329" customWidth="1"/>
    <col min="6412" max="6656" width="9" style="329"/>
    <col min="6657" max="6659" width="3" style="329" customWidth="1"/>
    <col min="6660" max="6660" width="17.44140625" style="329" customWidth="1"/>
    <col min="6661" max="6661" width="17.33203125" style="329" customWidth="1"/>
    <col min="6662" max="6662" width="18" style="329" customWidth="1"/>
    <col min="6663" max="6663" width="22.109375" style="329" customWidth="1"/>
    <col min="6664" max="6664" width="18" style="329" customWidth="1"/>
    <col min="6665" max="6665" width="22.109375" style="329" customWidth="1"/>
    <col min="6666" max="6666" width="17.88671875" style="329" customWidth="1"/>
    <col min="6667" max="6667" width="26.109375" style="329" customWidth="1"/>
    <col min="6668" max="6912" width="9" style="329"/>
    <col min="6913" max="6915" width="3" style="329" customWidth="1"/>
    <col min="6916" max="6916" width="17.44140625" style="329" customWidth="1"/>
    <col min="6917" max="6917" width="17.33203125" style="329" customWidth="1"/>
    <col min="6918" max="6918" width="18" style="329" customWidth="1"/>
    <col min="6919" max="6919" width="22.109375" style="329" customWidth="1"/>
    <col min="6920" max="6920" width="18" style="329" customWidth="1"/>
    <col min="6921" max="6921" width="22.109375" style="329" customWidth="1"/>
    <col min="6922" max="6922" width="17.88671875" style="329" customWidth="1"/>
    <col min="6923" max="6923" width="26.109375" style="329" customWidth="1"/>
    <col min="6924" max="7168" width="9" style="329"/>
    <col min="7169" max="7171" width="3" style="329" customWidth="1"/>
    <col min="7172" max="7172" width="17.44140625" style="329" customWidth="1"/>
    <col min="7173" max="7173" width="17.33203125" style="329" customWidth="1"/>
    <col min="7174" max="7174" width="18" style="329" customWidth="1"/>
    <col min="7175" max="7175" width="22.109375" style="329" customWidth="1"/>
    <col min="7176" max="7176" width="18" style="329" customWidth="1"/>
    <col min="7177" max="7177" width="22.109375" style="329" customWidth="1"/>
    <col min="7178" max="7178" width="17.88671875" style="329" customWidth="1"/>
    <col min="7179" max="7179" width="26.109375" style="329" customWidth="1"/>
    <col min="7180" max="7424" width="9" style="329"/>
    <col min="7425" max="7427" width="3" style="329" customWidth="1"/>
    <col min="7428" max="7428" width="17.44140625" style="329" customWidth="1"/>
    <col min="7429" max="7429" width="17.33203125" style="329" customWidth="1"/>
    <col min="7430" max="7430" width="18" style="329" customWidth="1"/>
    <col min="7431" max="7431" width="22.109375" style="329" customWidth="1"/>
    <col min="7432" max="7432" width="18" style="329" customWidth="1"/>
    <col min="7433" max="7433" width="22.109375" style="329" customWidth="1"/>
    <col min="7434" max="7434" width="17.88671875" style="329" customWidth="1"/>
    <col min="7435" max="7435" width="26.109375" style="329" customWidth="1"/>
    <col min="7436" max="7680" width="9" style="329"/>
    <col min="7681" max="7683" width="3" style="329" customWidth="1"/>
    <col min="7684" max="7684" width="17.44140625" style="329" customWidth="1"/>
    <col min="7685" max="7685" width="17.33203125" style="329" customWidth="1"/>
    <col min="7686" max="7686" width="18" style="329" customWidth="1"/>
    <col min="7687" max="7687" width="22.109375" style="329" customWidth="1"/>
    <col min="7688" max="7688" width="18" style="329" customWidth="1"/>
    <col min="7689" max="7689" width="22.109375" style="329" customWidth="1"/>
    <col min="7690" max="7690" width="17.88671875" style="329" customWidth="1"/>
    <col min="7691" max="7691" width="26.109375" style="329" customWidth="1"/>
    <col min="7692" max="7936" width="9" style="329"/>
    <col min="7937" max="7939" width="3" style="329" customWidth="1"/>
    <col min="7940" max="7940" width="17.44140625" style="329" customWidth="1"/>
    <col min="7941" max="7941" width="17.33203125" style="329" customWidth="1"/>
    <col min="7942" max="7942" width="18" style="329" customWidth="1"/>
    <col min="7943" max="7943" width="22.109375" style="329" customWidth="1"/>
    <col min="7944" max="7944" width="18" style="329" customWidth="1"/>
    <col min="7945" max="7945" width="22.109375" style="329" customWidth="1"/>
    <col min="7946" max="7946" width="17.88671875" style="329" customWidth="1"/>
    <col min="7947" max="7947" width="26.109375" style="329" customWidth="1"/>
    <col min="7948" max="8192" width="9" style="329"/>
    <col min="8193" max="8195" width="3" style="329" customWidth="1"/>
    <col min="8196" max="8196" width="17.44140625" style="329" customWidth="1"/>
    <col min="8197" max="8197" width="17.33203125" style="329" customWidth="1"/>
    <col min="8198" max="8198" width="18" style="329" customWidth="1"/>
    <col min="8199" max="8199" width="22.109375" style="329" customWidth="1"/>
    <col min="8200" max="8200" width="18" style="329" customWidth="1"/>
    <col min="8201" max="8201" width="22.109375" style="329" customWidth="1"/>
    <col min="8202" max="8202" width="17.88671875" style="329" customWidth="1"/>
    <col min="8203" max="8203" width="26.109375" style="329" customWidth="1"/>
    <col min="8204" max="8448" width="9" style="329"/>
    <col min="8449" max="8451" width="3" style="329" customWidth="1"/>
    <col min="8452" max="8452" width="17.44140625" style="329" customWidth="1"/>
    <col min="8453" max="8453" width="17.33203125" style="329" customWidth="1"/>
    <col min="8454" max="8454" width="18" style="329" customWidth="1"/>
    <col min="8455" max="8455" width="22.109375" style="329" customWidth="1"/>
    <col min="8456" max="8456" width="18" style="329" customWidth="1"/>
    <col min="8457" max="8457" width="22.109375" style="329" customWidth="1"/>
    <col min="8458" max="8458" width="17.88671875" style="329" customWidth="1"/>
    <col min="8459" max="8459" width="26.109375" style="329" customWidth="1"/>
    <col min="8460" max="8704" width="9" style="329"/>
    <col min="8705" max="8707" width="3" style="329" customWidth="1"/>
    <col min="8708" max="8708" width="17.44140625" style="329" customWidth="1"/>
    <col min="8709" max="8709" width="17.33203125" style="329" customWidth="1"/>
    <col min="8710" max="8710" width="18" style="329" customWidth="1"/>
    <col min="8711" max="8711" width="22.109375" style="329" customWidth="1"/>
    <col min="8712" max="8712" width="18" style="329" customWidth="1"/>
    <col min="8713" max="8713" width="22.109375" style="329" customWidth="1"/>
    <col min="8714" max="8714" width="17.88671875" style="329" customWidth="1"/>
    <col min="8715" max="8715" width="26.109375" style="329" customWidth="1"/>
    <col min="8716" max="8960" width="9" style="329"/>
    <col min="8961" max="8963" width="3" style="329" customWidth="1"/>
    <col min="8964" max="8964" width="17.44140625" style="329" customWidth="1"/>
    <col min="8965" max="8965" width="17.33203125" style="329" customWidth="1"/>
    <col min="8966" max="8966" width="18" style="329" customWidth="1"/>
    <col min="8967" max="8967" width="22.109375" style="329" customWidth="1"/>
    <col min="8968" max="8968" width="18" style="329" customWidth="1"/>
    <col min="8969" max="8969" width="22.109375" style="329" customWidth="1"/>
    <col min="8970" max="8970" width="17.88671875" style="329" customWidth="1"/>
    <col min="8971" max="8971" width="26.109375" style="329" customWidth="1"/>
    <col min="8972" max="9216" width="9" style="329"/>
    <col min="9217" max="9219" width="3" style="329" customWidth="1"/>
    <col min="9220" max="9220" width="17.44140625" style="329" customWidth="1"/>
    <col min="9221" max="9221" width="17.33203125" style="329" customWidth="1"/>
    <col min="9222" max="9222" width="18" style="329" customWidth="1"/>
    <col min="9223" max="9223" width="22.109375" style="329" customWidth="1"/>
    <col min="9224" max="9224" width="18" style="329" customWidth="1"/>
    <col min="9225" max="9225" width="22.109375" style="329" customWidth="1"/>
    <col min="9226" max="9226" width="17.88671875" style="329" customWidth="1"/>
    <col min="9227" max="9227" width="26.109375" style="329" customWidth="1"/>
    <col min="9228" max="9472" width="9" style="329"/>
    <col min="9473" max="9475" width="3" style="329" customWidth="1"/>
    <col min="9476" max="9476" width="17.44140625" style="329" customWidth="1"/>
    <col min="9477" max="9477" width="17.33203125" style="329" customWidth="1"/>
    <col min="9478" max="9478" width="18" style="329" customWidth="1"/>
    <col min="9479" max="9479" width="22.109375" style="329" customWidth="1"/>
    <col min="9480" max="9480" width="18" style="329" customWidth="1"/>
    <col min="9481" max="9481" width="22.109375" style="329" customWidth="1"/>
    <col min="9482" max="9482" width="17.88671875" style="329" customWidth="1"/>
    <col min="9483" max="9483" width="26.109375" style="329" customWidth="1"/>
    <col min="9484" max="9728" width="9" style="329"/>
    <col min="9729" max="9731" width="3" style="329" customWidth="1"/>
    <col min="9732" max="9732" width="17.44140625" style="329" customWidth="1"/>
    <col min="9733" max="9733" width="17.33203125" style="329" customWidth="1"/>
    <col min="9734" max="9734" width="18" style="329" customWidth="1"/>
    <col min="9735" max="9735" width="22.109375" style="329" customWidth="1"/>
    <col min="9736" max="9736" width="18" style="329" customWidth="1"/>
    <col min="9737" max="9737" width="22.109375" style="329" customWidth="1"/>
    <col min="9738" max="9738" width="17.88671875" style="329" customWidth="1"/>
    <col min="9739" max="9739" width="26.109375" style="329" customWidth="1"/>
    <col min="9740" max="9984" width="9" style="329"/>
    <col min="9985" max="9987" width="3" style="329" customWidth="1"/>
    <col min="9988" max="9988" width="17.44140625" style="329" customWidth="1"/>
    <col min="9989" max="9989" width="17.33203125" style="329" customWidth="1"/>
    <col min="9990" max="9990" width="18" style="329" customWidth="1"/>
    <col min="9991" max="9991" width="22.109375" style="329" customWidth="1"/>
    <col min="9992" max="9992" width="18" style="329" customWidth="1"/>
    <col min="9993" max="9993" width="22.109375" style="329" customWidth="1"/>
    <col min="9994" max="9994" width="17.88671875" style="329" customWidth="1"/>
    <col min="9995" max="9995" width="26.109375" style="329" customWidth="1"/>
    <col min="9996" max="10240" width="9" style="329"/>
    <col min="10241" max="10243" width="3" style="329" customWidth="1"/>
    <col min="10244" max="10244" width="17.44140625" style="329" customWidth="1"/>
    <col min="10245" max="10245" width="17.33203125" style="329" customWidth="1"/>
    <col min="10246" max="10246" width="18" style="329" customWidth="1"/>
    <col min="10247" max="10247" width="22.109375" style="329" customWidth="1"/>
    <col min="10248" max="10248" width="18" style="329" customWidth="1"/>
    <col min="10249" max="10249" width="22.109375" style="329" customWidth="1"/>
    <col min="10250" max="10250" width="17.88671875" style="329" customWidth="1"/>
    <col min="10251" max="10251" width="26.109375" style="329" customWidth="1"/>
    <col min="10252" max="10496" width="9" style="329"/>
    <col min="10497" max="10499" width="3" style="329" customWidth="1"/>
    <col min="10500" max="10500" width="17.44140625" style="329" customWidth="1"/>
    <col min="10501" max="10501" width="17.33203125" style="329" customWidth="1"/>
    <col min="10502" max="10502" width="18" style="329" customWidth="1"/>
    <col min="10503" max="10503" width="22.109375" style="329" customWidth="1"/>
    <col min="10504" max="10504" width="18" style="329" customWidth="1"/>
    <col min="10505" max="10505" width="22.109375" style="329" customWidth="1"/>
    <col min="10506" max="10506" width="17.88671875" style="329" customWidth="1"/>
    <col min="10507" max="10507" width="26.109375" style="329" customWidth="1"/>
    <col min="10508" max="10752" width="9" style="329"/>
    <col min="10753" max="10755" width="3" style="329" customWidth="1"/>
    <col min="10756" max="10756" width="17.44140625" style="329" customWidth="1"/>
    <col min="10757" max="10757" width="17.33203125" style="329" customWidth="1"/>
    <col min="10758" max="10758" width="18" style="329" customWidth="1"/>
    <col min="10759" max="10759" width="22.109375" style="329" customWidth="1"/>
    <col min="10760" max="10760" width="18" style="329" customWidth="1"/>
    <col min="10761" max="10761" width="22.109375" style="329" customWidth="1"/>
    <col min="10762" max="10762" width="17.88671875" style="329" customWidth="1"/>
    <col min="10763" max="10763" width="26.109375" style="329" customWidth="1"/>
    <col min="10764" max="11008" width="9" style="329"/>
    <col min="11009" max="11011" width="3" style="329" customWidth="1"/>
    <col min="11012" max="11012" width="17.44140625" style="329" customWidth="1"/>
    <col min="11013" max="11013" width="17.33203125" style="329" customWidth="1"/>
    <col min="11014" max="11014" width="18" style="329" customWidth="1"/>
    <col min="11015" max="11015" width="22.109375" style="329" customWidth="1"/>
    <col min="11016" max="11016" width="18" style="329" customWidth="1"/>
    <col min="11017" max="11017" width="22.109375" style="329" customWidth="1"/>
    <col min="11018" max="11018" width="17.88671875" style="329" customWidth="1"/>
    <col min="11019" max="11019" width="26.109375" style="329" customWidth="1"/>
    <col min="11020" max="11264" width="9" style="329"/>
    <col min="11265" max="11267" width="3" style="329" customWidth="1"/>
    <col min="11268" max="11268" width="17.44140625" style="329" customWidth="1"/>
    <col min="11269" max="11269" width="17.33203125" style="329" customWidth="1"/>
    <col min="11270" max="11270" width="18" style="329" customWidth="1"/>
    <col min="11271" max="11271" width="22.109375" style="329" customWidth="1"/>
    <col min="11272" max="11272" width="18" style="329" customWidth="1"/>
    <col min="11273" max="11273" width="22.109375" style="329" customWidth="1"/>
    <col min="11274" max="11274" width="17.88671875" style="329" customWidth="1"/>
    <col min="11275" max="11275" width="26.109375" style="329" customWidth="1"/>
    <col min="11276" max="11520" width="9" style="329"/>
    <col min="11521" max="11523" width="3" style="329" customWidth="1"/>
    <col min="11524" max="11524" width="17.44140625" style="329" customWidth="1"/>
    <col min="11525" max="11525" width="17.33203125" style="329" customWidth="1"/>
    <col min="11526" max="11526" width="18" style="329" customWidth="1"/>
    <col min="11527" max="11527" width="22.109375" style="329" customWidth="1"/>
    <col min="11528" max="11528" width="18" style="329" customWidth="1"/>
    <col min="11529" max="11529" width="22.109375" style="329" customWidth="1"/>
    <col min="11530" max="11530" width="17.88671875" style="329" customWidth="1"/>
    <col min="11531" max="11531" width="26.109375" style="329" customWidth="1"/>
    <col min="11532" max="11776" width="9" style="329"/>
    <col min="11777" max="11779" width="3" style="329" customWidth="1"/>
    <col min="11780" max="11780" width="17.44140625" style="329" customWidth="1"/>
    <col min="11781" max="11781" width="17.33203125" style="329" customWidth="1"/>
    <col min="11782" max="11782" width="18" style="329" customWidth="1"/>
    <col min="11783" max="11783" width="22.109375" style="329" customWidth="1"/>
    <col min="11784" max="11784" width="18" style="329" customWidth="1"/>
    <col min="11785" max="11785" width="22.109375" style="329" customWidth="1"/>
    <col min="11786" max="11786" width="17.88671875" style="329" customWidth="1"/>
    <col min="11787" max="11787" width="26.109375" style="329" customWidth="1"/>
    <col min="11788" max="12032" width="9" style="329"/>
    <col min="12033" max="12035" width="3" style="329" customWidth="1"/>
    <col min="12036" max="12036" width="17.44140625" style="329" customWidth="1"/>
    <col min="12037" max="12037" width="17.33203125" style="329" customWidth="1"/>
    <col min="12038" max="12038" width="18" style="329" customWidth="1"/>
    <col min="12039" max="12039" width="22.109375" style="329" customWidth="1"/>
    <col min="12040" max="12040" width="18" style="329" customWidth="1"/>
    <col min="12041" max="12041" width="22.109375" style="329" customWidth="1"/>
    <col min="12042" max="12042" width="17.88671875" style="329" customWidth="1"/>
    <col min="12043" max="12043" width="26.109375" style="329" customWidth="1"/>
    <col min="12044" max="12288" width="9" style="329"/>
    <col min="12289" max="12291" width="3" style="329" customWidth="1"/>
    <col min="12292" max="12292" width="17.44140625" style="329" customWidth="1"/>
    <col min="12293" max="12293" width="17.33203125" style="329" customWidth="1"/>
    <col min="12294" max="12294" width="18" style="329" customWidth="1"/>
    <col min="12295" max="12295" width="22.109375" style="329" customWidth="1"/>
    <col min="12296" max="12296" width="18" style="329" customWidth="1"/>
    <col min="12297" max="12297" width="22.109375" style="329" customWidth="1"/>
    <col min="12298" max="12298" width="17.88671875" style="329" customWidth="1"/>
    <col min="12299" max="12299" width="26.109375" style="329" customWidth="1"/>
    <col min="12300" max="12544" width="9" style="329"/>
    <col min="12545" max="12547" width="3" style="329" customWidth="1"/>
    <col min="12548" max="12548" width="17.44140625" style="329" customWidth="1"/>
    <col min="12549" max="12549" width="17.33203125" style="329" customWidth="1"/>
    <col min="12550" max="12550" width="18" style="329" customWidth="1"/>
    <col min="12551" max="12551" width="22.109375" style="329" customWidth="1"/>
    <col min="12552" max="12552" width="18" style="329" customWidth="1"/>
    <col min="12553" max="12553" width="22.109375" style="329" customWidth="1"/>
    <col min="12554" max="12554" width="17.88671875" style="329" customWidth="1"/>
    <col min="12555" max="12555" width="26.109375" style="329" customWidth="1"/>
    <col min="12556" max="12800" width="9" style="329"/>
    <col min="12801" max="12803" width="3" style="329" customWidth="1"/>
    <col min="12804" max="12804" width="17.44140625" style="329" customWidth="1"/>
    <col min="12805" max="12805" width="17.33203125" style="329" customWidth="1"/>
    <col min="12806" max="12806" width="18" style="329" customWidth="1"/>
    <col min="12807" max="12807" width="22.109375" style="329" customWidth="1"/>
    <col min="12808" max="12808" width="18" style="329" customWidth="1"/>
    <col min="12809" max="12809" width="22.109375" style="329" customWidth="1"/>
    <col min="12810" max="12810" width="17.88671875" style="329" customWidth="1"/>
    <col min="12811" max="12811" width="26.109375" style="329" customWidth="1"/>
    <col min="12812" max="13056" width="9" style="329"/>
    <col min="13057" max="13059" width="3" style="329" customWidth="1"/>
    <col min="13060" max="13060" width="17.44140625" style="329" customWidth="1"/>
    <col min="13061" max="13061" width="17.33203125" style="329" customWidth="1"/>
    <col min="13062" max="13062" width="18" style="329" customWidth="1"/>
    <col min="13063" max="13063" width="22.109375" style="329" customWidth="1"/>
    <col min="13064" max="13064" width="18" style="329" customWidth="1"/>
    <col min="13065" max="13065" width="22.109375" style="329" customWidth="1"/>
    <col min="13066" max="13066" width="17.88671875" style="329" customWidth="1"/>
    <col min="13067" max="13067" width="26.109375" style="329" customWidth="1"/>
    <col min="13068" max="13312" width="9" style="329"/>
    <col min="13313" max="13315" width="3" style="329" customWidth="1"/>
    <col min="13316" max="13316" width="17.44140625" style="329" customWidth="1"/>
    <col min="13317" max="13317" width="17.33203125" style="329" customWidth="1"/>
    <col min="13318" max="13318" width="18" style="329" customWidth="1"/>
    <col min="13319" max="13319" width="22.109375" style="329" customWidth="1"/>
    <col min="13320" max="13320" width="18" style="329" customWidth="1"/>
    <col min="13321" max="13321" width="22.109375" style="329" customWidth="1"/>
    <col min="13322" max="13322" width="17.88671875" style="329" customWidth="1"/>
    <col min="13323" max="13323" width="26.109375" style="329" customWidth="1"/>
    <col min="13324" max="13568" width="9" style="329"/>
    <col min="13569" max="13571" width="3" style="329" customWidth="1"/>
    <col min="13572" max="13572" width="17.44140625" style="329" customWidth="1"/>
    <col min="13573" max="13573" width="17.33203125" style="329" customWidth="1"/>
    <col min="13574" max="13574" width="18" style="329" customWidth="1"/>
    <col min="13575" max="13575" width="22.109375" style="329" customWidth="1"/>
    <col min="13576" max="13576" width="18" style="329" customWidth="1"/>
    <col min="13577" max="13577" width="22.109375" style="329" customWidth="1"/>
    <col min="13578" max="13578" width="17.88671875" style="329" customWidth="1"/>
    <col min="13579" max="13579" width="26.109375" style="329" customWidth="1"/>
    <col min="13580" max="13824" width="9" style="329"/>
    <col min="13825" max="13827" width="3" style="329" customWidth="1"/>
    <col min="13828" max="13828" width="17.44140625" style="329" customWidth="1"/>
    <col min="13829" max="13829" width="17.33203125" style="329" customWidth="1"/>
    <col min="13830" max="13830" width="18" style="329" customWidth="1"/>
    <col min="13831" max="13831" width="22.109375" style="329" customWidth="1"/>
    <col min="13832" max="13832" width="18" style="329" customWidth="1"/>
    <col min="13833" max="13833" width="22.109375" style="329" customWidth="1"/>
    <col min="13834" max="13834" width="17.88671875" style="329" customWidth="1"/>
    <col min="13835" max="13835" width="26.109375" style="329" customWidth="1"/>
    <col min="13836" max="14080" width="9" style="329"/>
    <col min="14081" max="14083" width="3" style="329" customWidth="1"/>
    <col min="14084" max="14084" width="17.44140625" style="329" customWidth="1"/>
    <col min="14085" max="14085" width="17.33203125" style="329" customWidth="1"/>
    <col min="14086" max="14086" width="18" style="329" customWidth="1"/>
    <col min="14087" max="14087" width="22.109375" style="329" customWidth="1"/>
    <col min="14088" max="14088" width="18" style="329" customWidth="1"/>
    <col min="14089" max="14089" width="22.109375" style="329" customWidth="1"/>
    <col min="14090" max="14090" width="17.88671875" style="329" customWidth="1"/>
    <col min="14091" max="14091" width="26.109375" style="329" customWidth="1"/>
    <col min="14092" max="14336" width="9" style="329"/>
    <col min="14337" max="14339" width="3" style="329" customWidth="1"/>
    <col min="14340" max="14340" width="17.44140625" style="329" customWidth="1"/>
    <col min="14341" max="14341" width="17.33203125" style="329" customWidth="1"/>
    <col min="14342" max="14342" width="18" style="329" customWidth="1"/>
    <col min="14343" max="14343" width="22.109375" style="329" customWidth="1"/>
    <col min="14344" max="14344" width="18" style="329" customWidth="1"/>
    <col min="14345" max="14345" width="22.109375" style="329" customWidth="1"/>
    <col min="14346" max="14346" width="17.88671875" style="329" customWidth="1"/>
    <col min="14347" max="14347" width="26.109375" style="329" customWidth="1"/>
    <col min="14348" max="14592" width="9" style="329"/>
    <col min="14593" max="14595" width="3" style="329" customWidth="1"/>
    <col min="14596" max="14596" width="17.44140625" style="329" customWidth="1"/>
    <col min="14597" max="14597" width="17.33203125" style="329" customWidth="1"/>
    <col min="14598" max="14598" width="18" style="329" customWidth="1"/>
    <col min="14599" max="14599" width="22.109375" style="329" customWidth="1"/>
    <col min="14600" max="14600" width="18" style="329" customWidth="1"/>
    <col min="14601" max="14601" width="22.109375" style="329" customWidth="1"/>
    <col min="14602" max="14602" width="17.88671875" style="329" customWidth="1"/>
    <col min="14603" max="14603" width="26.109375" style="329" customWidth="1"/>
    <col min="14604" max="14848" width="9" style="329"/>
    <col min="14849" max="14851" width="3" style="329" customWidth="1"/>
    <col min="14852" max="14852" width="17.44140625" style="329" customWidth="1"/>
    <col min="14853" max="14853" width="17.33203125" style="329" customWidth="1"/>
    <col min="14854" max="14854" width="18" style="329" customWidth="1"/>
    <col min="14855" max="14855" width="22.109375" style="329" customWidth="1"/>
    <col min="14856" max="14856" width="18" style="329" customWidth="1"/>
    <col min="14857" max="14857" width="22.109375" style="329" customWidth="1"/>
    <col min="14858" max="14858" width="17.88671875" style="329" customWidth="1"/>
    <col min="14859" max="14859" width="26.109375" style="329" customWidth="1"/>
    <col min="14860" max="15104" width="9" style="329"/>
    <col min="15105" max="15107" width="3" style="329" customWidth="1"/>
    <col min="15108" max="15108" width="17.44140625" style="329" customWidth="1"/>
    <col min="15109" max="15109" width="17.33203125" style="329" customWidth="1"/>
    <col min="15110" max="15110" width="18" style="329" customWidth="1"/>
    <col min="15111" max="15111" width="22.109375" style="329" customWidth="1"/>
    <col min="15112" max="15112" width="18" style="329" customWidth="1"/>
    <col min="15113" max="15113" width="22.109375" style="329" customWidth="1"/>
    <col min="15114" max="15114" width="17.88671875" style="329" customWidth="1"/>
    <col min="15115" max="15115" width="26.109375" style="329" customWidth="1"/>
    <col min="15116" max="15360" width="9" style="329"/>
    <col min="15361" max="15363" width="3" style="329" customWidth="1"/>
    <col min="15364" max="15364" width="17.44140625" style="329" customWidth="1"/>
    <col min="15365" max="15365" width="17.33203125" style="329" customWidth="1"/>
    <col min="15366" max="15366" width="18" style="329" customWidth="1"/>
    <col min="15367" max="15367" width="22.109375" style="329" customWidth="1"/>
    <col min="15368" max="15368" width="18" style="329" customWidth="1"/>
    <col min="15369" max="15369" width="22.109375" style="329" customWidth="1"/>
    <col min="15370" max="15370" width="17.88671875" style="329" customWidth="1"/>
    <col min="15371" max="15371" width="26.109375" style="329" customWidth="1"/>
    <col min="15372" max="15616" width="9" style="329"/>
    <col min="15617" max="15619" width="3" style="329" customWidth="1"/>
    <col min="15620" max="15620" width="17.44140625" style="329" customWidth="1"/>
    <col min="15621" max="15621" width="17.33203125" style="329" customWidth="1"/>
    <col min="15622" max="15622" width="18" style="329" customWidth="1"/>
    <col min="15623" max="15623" width="22.109375" style="329" customWidth="1"/>
    <col min="15624" max="15624" width="18" style="329" customWidth="1"/>
    <col min="15625" max="15625" width="22.109375" style="329" customWidth="1"/>
    <col min="15626" max="15626" width="17.88671875" style="329" customWidth="1"/>
    <col min="15627" max="15627" width="26.109375" style="329" customWidth="1"/>
    <col min="15628" max="15872" width="9" style="329"/>
    <col min="15873" max="15875" width="3" style="329" customWidth="1"/>
    <col min="15876" max="15876" width="17.44140625" style="329" customWidth="1"/>
    <col min="15877" max="15877" width="17.33203125" style="329" customWidth="1"/>
    <col min="15878" max="15878" width="18" style="329" customWidth="1"/>
    <col min="15879" max="15879" width="22.109375" style="329" customWidth="1"/>
    <col min="15880" max="15880" width="18" style="329" customWidth="1"/>
    <col min="15881" max="15881" width="22.109375" style="329" customWidth="1"/>
    <col min="15882" max="15882" width="17.88671875" style="329" customWidth="1"/>
    <col min="15883" max="15883" width="26.109375" style="329" customWidth="1"/>
    <col min="15884" max="16128" width="9" style="329"/>
    <col min="16129" max="16131" width="3" style="329" customWidth="1"/>
    <col min="16132" max="16132" width="17.44140625" style="329" customWidth="1"/>
    <col min="16133" max="16133" width="17.33203125" style="329" customWidth="1"/>
    <col min="16134" max="16134" width="18" style="329" customWidth="1"/>
    <col min="16135" max="16135" width="22.109375" style="329" customWidth="1"/>
    <col min="16136" max="16136" width="18" style="329" customWidth="1"/>
    <col min="16137" max="16137" width="22.109375" style="329" customWidth="1"/>
    <col min="16138" max="16138" width="17.88671875" style="329" customWidth="1"/>
    <col min="16139" max="16139" width="26.109375" style="329" customWidth="1"/>
    <col min="16140" max="16384" width="9" style="329"/>
  </cols>
  <sheetData>
    <row r="1" spans="1:12" ht="21" customHeight="1" x14ac:dyDescent="0.4">
      <c r="A1" s="1389" t="s">
        <v>322</v>
      </c>
      <c r="B1" s="1389"/>
      <c r="C1" s="1389"/>
      <c r="D1" s="1389"/>
      <c r="E1" s="324"/>
      <c r="F1" s="325"/>
      <c r="G1" s="325"/>
      <c r="H1" s="325"/>
      <c r="I1" s="325"/>
      <c r="J1" s="326" t="s">
        <v>98</v>
      </c>
      <c r="K1" s="327" t="s">
        <v>323</v>
      </c>
      <c r="L1" s="328" t="s">
        <v>100</v>
      </c>
    </row>
    <row r="2" spans="1:12" ht="21" customHeight="1" x14ac:dyDescent="0.4">
      <c r="A2" s="1390" t="s">
        <v>324</v>
      </c>
      <c r="B2" s="1390"/>
      <c r="C2" s="1390"/>
      <c r="D2" s="1390"/>
      <c r="E2" s="330" t="s">
        <v>325</v>
      </c>
      <c r="F2" s="331"/>
      <c r="G2" s="331"/>
      <c r="H2" s="331"/>
      <c r="I2" s="331"/>
      <c r="J2" s="326" t="s">
        <v>326</v>
      </c>
      <c r="K2" s="332" t="s">
        <v>327</v>
      </c>
    </row>
    <row r="3" spans="1:12" ht="33" x14ac:dyDescent="0.3">
      <c r="A3" s="1391" t="s">
        <v>328</v>
      </c>
      <c r="B3" s="1391"/>
      <c r="C3" s="1391"/>
      <c r="D3" s="1391"/>
      <c r="E3" s="1391"/>
      <c r="F3" s="1391"/>
      <c r="G3" s="1391"/>
      <c r="H3" s="1391"/>
      <c r="I3" s="1391"/>
      <c r="J3" s="1391"/>
      <c r="K3" s="1391"/>
    </row>
    <row r="4" spans="1:12" ht="27" customHeight="1" x14ac:dyDescent="0.3">
      <c r="A4" s="333"/>
      <c r="B4" s="333"/>
      <c r="C4" s="333"/>
      <c r="D4" s="333"/>
      <c r="E4" s="333" t="s">
        <v>329</v>
      </c>
      <c r="F4" s="334"/>
      <c r="G4" s="335" t="s">
        <v>1141</v>
      </c>
      <c r="H4" s="325"/>
      <c r="I4" s="334"/>
      <c r="J4" s="334"/>
      <c r="K4" s="336" t="s">
        <v>331</v>
      </c>
    </row>
    <row r="5" spans="1:12" ht="23.25" customHeight="1" x14ac:dyDescent="0.4">
      <c r="A5" s="1383" t="s">
        <v>332</v>
      </c>
      <c r="B5" s="1383"/>
      <c r="C5" s="1383"/>
      <c r="D5" s="1383"/>
      <c r="E5" s="1384"/>
      <c r="F5" s="1387" t="s">
        <v>333</v>
      </c>
      <c r="G5" s="1388"/>
      <c r="H5" s="338" t="s">
        <v>334</v>
      </c>
      <c r="I5" s="339" t="s">
        <v>335</v>
      </c>
      <c r="J5" s="338" t="s">
        <v>336</v>
      </c>
      <c r="K5" s="340" t="s">
        <v>337</v>
      </c>
    </row>
    <row r="6" spans="1:12" ht="23.25" customHeight="1" x14ac:dyDescent="0.4">
      <c r="A6" s="1385"/>
      <c r="B6" s="1385"/>
      <c r="C6" s="1385"/>
      <c r="D6" s="1385"/>
      <c r="E6" s="1386"/>
      <c r="F6" s="326" t="s">
        <v>338</v>
      </c>
      <c r="G6" s="326" t="s">
        <v>339</v>
      </c>
      <c r="H6" s="326" t="s">
        <v>338</v>
      </c>
      <c r="I6" s="326" t="s">
        <v>339</v>
      </c>
      <c r="J6" s="326" t="s">
        <v>338</v>
      </c>
      <c r="K6" s="337" t="s">
        <v>339</v>
      </c>
    </row>
    <row r="7" spans="1:12" ht="19.5" customHeight="1" x14ac:dyDescent="0.3">
      <c r="A7" s="324"/>
      <c r="B7" s="341" t="s">
        <v>340</v>
      </c>
      <c r="C7" s="324"/>
      <c r="D7" s="324"/>
      <c r="E7" s="324"/>
      <c r="F7" s="342">
        <f t="shared" ref="F7:G7" si="0">F8+F18+F19+F20+F21+F22+F25+F31+F34+F35+F36</f>
        <v>14294033</v>
      </c>
      <c r="G7" s="342">
        <f t="shared" si="0"/>
        <v>49023597</v>
      </c>
      <c r="H7" s="342">
        <f>H8+H18+H19+H20+H21+H22+H25+H31+H34+H35+H36</f>
        <v>13675138</v>
      </c>
      <c r="I7" s="342">
        <f t="shared" ref="I7:K7" si="1">I8+I18+I19+I20+I21+I22+I25+I31+I34+I35+I36</f>
        <v>48400190</v>
      </c>
      <c r="J7" s="342">
        <f t="shared" si="1"/>
        <v>618895</v>
      </c>
      <c r="K7" s="343">
        <f t="shared" si="1"/>
        <v>623407</v>
      </c>
    </row>
    <row r="8" spans="1:12" ht="19.5" customHeight="1" x14ac:dyDescent="0.3">
      <c r="A8" s="344"/>
      <c r="B8" s="344"/>
      <c r="C8" s="345" t="s">
        <v>341</v>
      </c>
      <c r="D8" s="344"/>
      <c r="E8" s="344"/>
      <c r="F8" s="342">
        <f t="shared" ref="F8:G8" si="2">F9+F10+F11+F12+F13+F16+F17</f>
        <v>11968452</v>
      </c>
      <c r="G8" s="342">
        <f t="shared" si="2"/>
        <v>45802544</v>
      </c>
      <c r="H8" s="342">
        <f>H9+H10+H11+H12+H13+H16+H17</f>
        <v>11968452</v>
      </c>
      <c r="I8" s="342">
        <f t="shared" ref="I8:K8" si="3">I9+I10+I11+I12+I13+I16+I17</f>
        <v>45802544</v>
      </c>
      <c r="J8" s="342">
        <f t="shared" si="3"/>
        <v>0</v>
      </c>
      <c r="K8" s="343">
        <f t="shared" si="3"/>
        <v>0</v>
      </c>
    </row>
    <row r="9" spans="1:12" ht="19.5" customHeight="1" x14ac:dyDescent="0.3">
      <c r="A9" s="344"/>
      <c r="B9" s="344"/>
      <c r="C9" s="345"/>
      <c r="D9" s="344" t="s">
        <v>342</v>
      </c>
      <c r="E9" s="324"/>
      <c r="F9" s="342">
        <f>H9+J9</f>
        <v>7671</v>
      </c>
      <c r="G9" s="342">
        <f>I9+K9</f>
        <v>14544</v>
      </c>
      <c r="H9" s="346">
        <v>7671</v>
      </c>
      <c r="I9" s="346">
        <f>H9+'鄉庫收支月報表(114年1月)'!I9</f>
        <v>14544</v>
      </c>
      <c r="J9" s="346">
        <v>0</v>
      </c>
      <c r="K9" s="347">
        <f>J9+'鄉庫收支月報表(114年1月)'!K9</f>
        <v>0</v>
      </c>
    </row>
    <row r="10" spans="1:12" ht="19.5" customHeight="1" x14ac:dyDescent="0.3">
      <c r="A10" s="344"/>
      <c r="B10" s="344"/>
      <c r="C10" s="345"/>
      <c r="D10" s="344" t="s">
        <v>343</v>
      </c>
      <c r="E10" s="344"/>
      <c r="F10" s="342">
        <f t="shared" ref="F10:G12" si="4">H10+J10</f>
        <v>119298</v>
      </c>
      <c r="G10" s="342">
        <f t="shared" si="4"/>
        <v>132037</v>
      </c>
      <c r="H10" s="346">
        <v>119298</v>
      </c>
      <c r="I10" s="346">
        <f>H10+'鄉庫收支月報表(114年1月)'!I10</f>
        <v>132037</v>
      </c>
      <c r="J10" s="346">
        <v>0</v>
      </c>
      <c r="K10" s="347">
        <f>J10+'鄉庫收支月報表(114年1月)'!K10</f>
        <v>0</v>
      </c>
    </row>
    <row r="11" spans="1:12" ht="19.5" customHeight="1" x14ac:dyDescent="0.3">
      <c r="A11" s="344"/>
      <c r="B11" s="344"/>
      <c r="C11" s="345"/>
      <c r="D11" s="344" t="s">
        <v>344</v>
      </c>
      <c r="E11" s="344"/>
      <c r="F11" s="342">
        <f t="shared" si="4"/>
        <v>2698</v>
      </c>
      <c r="G11" s="342">
        <f t="shared" si="4"/>
        <v>3084</v>
      </c>
      <c r="H11" s="346">
        <v>2698</v>
      </c>
      <c r="I11" s="346">
        <f>H11+'鄉庫收支月報表(114年1月)'!I11</f>
        <v>3084</v>
      </c>
      <c r="J11" s="346">
        <v>0</v>
      </c>
      <c r="K11" s="347">
        <f>J11+'鄉庫收支月報表(114年1月)'!K11</f>
        <v>0</v>
      </c>
    </row>
    <row r="12" spans="1:12" ht="19.5" customHeight="1" x14ac:dyDescent="0.3">
      <c r="A12" s="344"/>
      <c r="B12" s="344"/>
      <c r="C12" s="345"/>
      <c r="D12" s="344" t="s">
        <v>345</v>
      </c>
      <c r="E12" s="344"/>
      <c r="F12" s="342">
        <f t="shared" si="4"/>
        <v>0</v>
      </c>
      <c r="G12" s="342">
        <f t="shared" si="4"/>
        <v>0</v>
      </c>
      <c r="H12" s="346">
        <v>0</v>
      </c>
      <c r="I12" s="346">
        <f>H12+'鄉庫收支月報表(114年1月)'!I12</f>
        <v>0</v>
      </c>
      <c r="J12" s="346">
        <v>0</v>
      </c>
      <c r="K12" s="347">
        <f>J12+'鄉庫收支月報表(114年1月)'!K12</f>
        <v>0</v>
      </c>
    </row>
    <row r="13" spans="1:12" ht="19.5" customHeight="1" x14ac:dyDescent="0.3">
      <c r="A13" s="344"/>
      <c r="B13" s="344"/>
      <c r="C13" s="345"/>
      <c r="D13" s="344" t="s">
        <v>346</v>
      </c>
      <c r="E13" s="344"/>
      <c r="F13" s="342">
        <f>H13+J13</f>
        <v>50985</v>
      </c>
      <c r="G13" s="342">
        <f>I13+K13</f>
        <v>66039</v>
      </c>
      <c r="H13" s="342">
        <f>SUM(H14:H15)</f>
        <v>50985</v>
      </c>
      <c r="I13" s="342">
        <f t="shared" ref="I13:K13" si="5">SUM(I14:I15)</f>
        <v>66039</v>
      </c>
      <c r="J13" s="342">
        <f t="shared" si="5"/>
        <v>0</v>
      </c>
      <c r="K13" s="343">
        <f t="shared" si="5"/>
        <v>0</v>
      </c>
    </row>
    <row r="14" spans="1:12" ht="19.5" customHeight="1" x14ac:dyDescent="0.3">
      <c r="A14" s="344"/>
      <c r="B14" s="344"/>
      <c r="C14" s="345"/>
      <c r="D14" s="344"/>
      <c r="E14" s="344" t="s">
        <v>347</v>
      </c>
      <c r="F14" s="342">
        <f t="shared" ref="F14:G28" si="6">H14+J14</f>
        <v>0</v>
      </c>
      <c r="G14" s="342">
        <f t="shared" si="6"/>
        <v>0</v>
      </c>
      <c r="H14" s="346">
        <v>0</v>
      </c>
      <c r="I14" s="346">
        <f>H14+'鄉庫收支月報表(114年1月)'!I14</f>
        <v>0</v>
      </c>
      <c r="J14" s="346">
        <v>0</v>
      </c>
      <c r="K14" s="347">
        <f>J14+'鄉庫收支月報表(114年1月)'!K14</f>
        <v>0</v>
      </c>
    </row>
    <row r="15" spans="1:12" ht="19.5" customHeight="1" x14ac:dyDescent="0.3">
      <c r="A15" s="344"/>
      <c r="B15" s="344"/>
      <c r="C15" s="345"/>
      <c r="D15" s="344"/>
      <c r="E15" s="344" t="s">
        <v>348</v>
      </c>
      <c r="F15" s="342">
        <f t="shared" si="6"/>
        <v>50985</v>
      </c>
      <c r="G15" s="342">
        <f t="shared" si="6"/>
        <v>66039</v>
      </c>
      <c r="H15" s="346">
        <v>50985</v>
      </c>
      <c r="I15" s="346">
        <f>H15+'鄉庫收支月報表(114年1月)'!I15</f>
        <v>66039</v>
      </c>
      <c r="J15" s="346">
        <v>0</v>
      </c>
      <c r="K15" s="347">
        <f>J15+'鄉庫收支月報表(114年1月)'!K15</f>
        <v>0</v>
      </c>
    </row>
    <row r="16" spans="1:12" ht="19.5" customHeight="1" x14ac:dyDescent="0.3">
      <c r="A16" s="344"/>
      <c r="B16" s="344"/>
      <c r="C16" s="345"/>
      <c r="D16" s="344" t="s">
        <v>349</v>
      </c>
      <c r="E16" s="344"/>
      <c r="F16" s="342">
        <f t="shared" si="6"/>
        <v>11787800</v>
      </c>
      <c r="G16" s="342">
        <f t="shared" si="6"/>
        <v>45586840</v>
      </c>
      <c r="H16" s="346">
        <v>11787800</v>
      </c>
      <c r="I16" s="346">
        <f>H16+'鄉庫收支月報表(114年1月)'!I16</f>
        <v>45586840</v>
      </c>
      <c r="J16" s="346">
        <v>0</v>
      </c>
      <c r="K16" s="347">
        <f>J16+'鄉庫收支月報表(114年1月)'!K16</f>
        <v>0</v>
      </c>
    </row>
    <row r="17" spans="1:11" ht="19.5" customHeight="1" x14ac:dyDescent="0.3">
      <c r="A17" s="344"/>
      <c r="B17" s="344"/>
      <c r="C17" s="345"/>
      <c r="D17" s="344" t="s">
        <v>350</v>
      </c>
      <c r="E17" s="344"/>
      <c r="F17" s="342">
        <f t="shared" si="6"/>
        <v>0</v>
      </c>
      <c r="G17" s="342">
        <f t="shared" si="6"/>
        <v>0</v>
      </c>
      <c r="H17" s="346">
        <v>0</v>
      </c>
      <c r="I17" s="346">
        <f>H17+'鄉庫收支月報表(114年1月)'!I17</f>
        <v>0</v>
      </c>
      <c r="J17" s="346">
        <v>0</v>
      </c>
      <c r="K17" s="347">
        <f>J17+'鄉庫收支月報表(114年1月)'!K17</f>
        <v>0</v>
      </c>
    </row>
    <row r="18" spans="1:11" ht="19.5" customHeight="1" x14ac:dyDescent="0.3">
      <c r="A18" s="344"/>
      <c r="B18" s="344"/>
      <c r="C18" s="348" t="s">
        <v>351</v>
      </c>
      <c r="D18" s="344"/>
      <c r="E18" s="344"/>
      <c r="F18" s="342">
        <f t="shared" si="6"/>
        <v>0</v>
      </c>
      <c r="G18" s="342">
        <f t="shared" si="6"/>
        <v>0</v>
      </c>
      <c r="H18" s="346">
        <v>0</v>
      </c>
      <c r="I18" s="346">
        <f>H18+'鄉庫收支月報表(114年1月)'!I18</f>
        <v>0</v>
      </c>
      <c r="J18" s="346">
        <v>0</v>
      </c>
      <c r="K18" s="347">
        <f>J18+'鄉庫收支月報表(114年1月)'!K18</f>
        <v>0</v>
      </c>
    </row>
    <row r="19" spans="1:11" ht="19.5" customHeight="1" x14ac:dyDescent="0.3">
      <c r="A19" s="344"/>
      <c r="B19" s="344"/>
      <c r="C19" s="348" t="s">
        <v>352</v>
      </c>
      <c r="D19" s="344"/>
      <c r="E19" s="344"/>
      <c r="F19" s="342">
        <f t="shared" si="6"/>
        <v>27359</v>
      </c>
      <c r="G19" s="342">
        <f t="shared" si="6"/>
        <v>31493</v>
      </c>
      <c r="H19" s="346">
        <v>27359</v>
      </c>
      <c r="I19" s="346">
        <f>H19+'鄉庫收支月報表(114年1月)'!I19</f>
        <v>31493</v>
      </c>
      <c r="J19" s="346">
        <v>0</v>
      </c>
      <c r="K19" s="347">
        <f>J19+'鄉庫收支月報表(114年1月)'!K19</f>
        <v>0</v>
      </c>
    </row>
    <row r="20" spans="1:11" ht="19.5" customHeight="1" x14ac:dyDescent="0.3">
      <c r="A20" s="344"/>
      <c r="B20" s="344"/>
      <c r="C20" s="348" t="s">
        <v>353</v>
      </c>
      <c r="D20" s="344"/>
      <c r="E20" s="344"/>
      <c r="F20" s="342">
        <f t="shared" si="6"/>
        <v>812500</v>
      </c>
      <c r="G20" s="342">
        <f t="shared" si="6"/>
        <v>1051200</v>
      </c>
      <c r="H20" s="346">
        <v>812500</v>
      </c>
      <c r="I20" s="346">
        <f>H20+'鄉庫收支月報表(114年1月)'!I20</f>
        <v>1051200</v>
      </c>
      <c r="J20" s="346">
        <v>0</v>
      </c>
      <c r="K20" s="347">
        <f>J20+'鄉庫收支月報表(114年1月)'!K20</f>
        <v>0</v>
      </c>
    </row>
    <row r="21" spans="1:11" ht="19.5" customHeight="1" x14ac:dyDescent="0.3">
      <c r="A21" s="344"/>
      <c r="B21" s="344"/>
      <c r="C21" s="348" t="s">
        <v>354</v>
      </c>
      <c r="D21" s="344"/>
      <c r="E21" s="344"/>
      <c r="F21" s="342">
        <f t="shared" si="6"/>
        <v>0</v>
      </c>
      <c r="G21" s="342">
        <f t="shared" si="6"/>
        <v>0</v>
      </c>
      <c r="H21" s="346">
        <v>0</v>
      </c>
      <c r="I21" s="346">
        <f>H21+'鄉庫收支月報表(114年1月)'!I21</f>
        <v>0</v>
      </c>
      <c r="J21" s="346">
        <v>0</v>
      </c>
      <c r="K21" s="347">
        <f>J21+'鄉庫收支月報表(114年1月)'!K21</f>
        <v>0</v>
      </c>
    </row>
    <row r="22" spans="1:11" ht="19.5" customHeight="1" x14ac:dyDescent="0.3">
      <c r="A22" s="344"/>
      <c r="B22" s="344"/>
      <c r="C22" s="348" t="s">
        <v>355</v>
      </c>
      <c r="D22" s="344"/>
      <c r="E22" s="344"/>
      <c r="F22" s="342">
        <f t="shared" si="6"/>
        <v>120000</v>
      </c>
      <c r="G22" s="342">
        <f t="shared" si="6"/>
        <v>312989</v>
      </c>
      <c r="H22" s="342">
        <f>SUM(H23:H24)</f>
        <v>120000</v>
      </c>
      <c r="I22" s="342">
        <f t="shared" ref="I22:K22" si="7">SUM(I23:I24)</f>
        <v>312989</v>
      </c>
      <c r="J22" s="342">
        <f t="shared" si="7"/>
        <v>0</v>
      </c>
      <c r="K22" s="343">
        <f t="shared" si="7"/>
        <v>0</v>
      </c>
    </row>
    <row r="23" spans="1:11" ht="19.5" customHeight="1" x14ac:dyDescent="0.3">
      <c r="A23" s="344"/>
      <c r="B23" s="344"/>
      <c r="C23" s="324"/>
      <c r="D23" s="348" t="s">
        <v>356</v>
      </c>
      <c r="E23" s="344"/>
      <c r="F23" s="342">
        <f t="shared" si="6"/>
        <v>120000</v>
      </c>
      <c r="G23" s="342">
        <f t="shared" si="6"/>
        <v>312989</v>
      </c>
      <c r="H23" s="346">
        <v>120000</v>
      </c>
      <c r="I23" s="346">
        <f>H23+'鄉庫收支月報表(114年1月)'!I23</f>
        <v>312989</v>
      </c>
      <c r="J23" s="346">
        <v>0</v>
      </c>
      <c r="K23" s="347">
        <f>J23+'鄉庫收支月報表(114年1月)'!K23</f>
        <v>0</v>
      </c>
    </row>
    <row r="24" spans="1:11" ht="19.5" customHeight="1" x14ac:dyDescent="0.3">
      <c r="A24" s="344"/>
      <c r="B24" s="344"/>
      <c r="C24" s="344"/>
      <c r="D24" s="344" t="s">
        <v>357</v>
      </c>
      <c r="E24" s="344"/>
      <c r="F24" s="342">
        <f t="shared" si="6"/>
        <v>0</v>
      </c>
      <c r="G24" s="342">
        <f t="shared" si="6"/>
        <v>0</v>
      </c>
      <c r="H24" s="346">
        <v>0</v>
      </c>
      <c r="I24" s="346">
        <f>H24+'鄉庫收支月報表(114年1月)'!I24</f>
        <v>0</v>
      </c>
      <c r="J24" s="346">
        <v>0</v>
      </c>
      <c r="K24" s="347">
        <f>J24+'鄉庫收支月報表(114年1月)'!K24</f>
        <v>0</v>
      </c>
    </row>
    <row r="25" spans="1:11" ht="19.5" customHeight="1" x14ac:dyDescent="0.3">
      <c r="A25" s="344"/>
      <c r="B25" s="344"/>
      <c r="C25" s="344" t="s">
        <v>358</v>
      </c>
      <c r="D25" s="344"/>
      <c r="E25" s="344"/>
      <c r="F25" s="342">
        <f t="shared" si="6"/>
        <v>0</v>
      </c>
      <c r="G25" s="342">
        <f t="shared" si="6"/>
        <v>0</v>
      </c>
      <c r="H25" s="342">
        <f>SUM(H26:H28)</f>
        <v>0</v>
      </c>
      <c r="I25" s="342">
        <v>0</v>
      </c>
      <c r="J25" s="342">
        <v>0</v>
      </c>
      <c r="K25" s="343">
        <v>0</v>
      </c>
    </row>
    <row r="26" spans="1:11" ht="19.5" customHeight="1" x14ac:dyDescent="0.3">
      <c r="A26" s="344"/>
      <c r="B26" s="344"/>
      <c r="C26" s="344"/>
      <c r="D26" s="344" t="s">
        <v>359</v>
      </c>
      <c r="E26" s="344"/>
      <c r="F26" s="342">
        <f t="shared" si="6"/>
        <v>0</v>
      </c>
      <c r="G26" s="342">
        <f t="shared" si="6"/>
        <v>0</v>
      </c>
      <c r="H26" s="346">
        <v>0</v>
      </c>
      <c r="I26" s="346">
        <f>H26+'鄉庫收支月報表(114年1月)'!I26</f>
        <v>0</v>
      </c>
      <c r="J26" s="346">
        <v>0</v>
      </c>
      <c r="K26" s="347">
        <f>J26+'鄉庫收支月報表(114年1月)'!K26</f>
        <v>0</v>
      </c>
    </row>
    <row r="27" spans="1:11" ht="19.5" customHeight="1" x14ac:dyDescent="0.3">
      <c r="A27" s="344"/>
      <c r="B27" s="344"/>
      <c r="C27" s="344"/>
      <c r="D27" s="344" t="s">
        <v>360</v>
      </c>
      <c r="E27" s="344"/>
      <c r="F27" s="342">
        <f t="shared" si="6"/>
        <v>0</v>
      </c>
      <c r="G27" s="342">
        <f t="shared" si="6"/>
        <v>0</v>
      </c>
      <c r="H27" s="346">
        <v>0</v>
      </c>
      <c r="I27" s="346">
        <f>H27+'鄉庫收支月報表(114年1月)'!I27</f>
        <v>0</v>
      </c>
      <c r="J27" s="346">
        <v>0</v>
      </c>
      <c r="K27" s="347">
        <f>J27+'鄉庫收支月報表(114年1月)'!K27</f>
        <v>0</v>
      </c>
    </row>
    <row r="28" spans="1:11" ht="19.5" customHeight="1" x14ac:dyDescent="0.3">
      <c r="A28" s="344"/>
      <c r="B28" s="344"/>
      <c r="C28" s="344"/>
      <c r="D28" s="344" t="s">
        <v>361</v>
      </c>
      <c r="E28" s="344"/>
      <c r="F28" s="342">
        <f t="shared" si="6"/>
        <v>0</v>
      </c>
      <c r="G28" s="342">
        <f t="shared" si="6"/>
        <v>0</v>
      </c>
      <c r="H28" s="346">
        <v>0</v>
      </c>
      <c r="I28" s="346">
        <f>H28+'鄉庫收支月報表(114年1月)'!I28</f>
        <v>0</v>
      </c>
      <c r="J28" s="346">
        <v>0</v>
      </c>
      <c r="K28" s="347">
        <f>J28+'鄉庫收支月報表(114年1月)'!K28</f>
        <v>0</v>
      </c>
    </row>
    <row r="29" spans="1:11" ht="18.600000000000001" customHeight="1" x14ac:dyDescent="0.4">
      <c r="A29" s="1383" t="s">
        <v>332</v>
      </c>
      <c r="B29" s="1383"/>
      <c r="C29" s="1383"/>
      <c r="D29" s="1383"/>
      <c r="E29" s="1384"/>
      <c r="F29" s="1387" t="s">
        <v>333</v>
      </c>
      <c r="G29" s="1388"/>
      <c r="H29" s="338" t="s">
        <v>334</v>
      </c>
      <c r="I29" s="339" t="s">
        <v>335</v>
      </c>
      <c r="J29" s="338" t="s">
        <v>336</v>
      </c>
      <c r="K29" s="340" t="s">
        <v>337</v>
      </c>
    </row>
    <row r="30" spans="1:11" ht="18.600000000000001" customHeight="1" x14ac:dyDescent="0.4">
      <c r="A30" s="1385"/>
      <c r="B30" s="1385"/>
      <c r="C30" s="1385"/>
      <c r="D30" s="1385"/>
      <c r="E30" s="1386"/>
      <c r="F30" s="326" t="s">
        <v>338</v>
      </c>
      <c r="G30" s="326" t="s">
        <v>339</v>
      </c>
      <c r="H30" s="326" t="s">
        <v>338</v>
      </c>
      <c r="I30" s="326" t="s">
        <v>339</v>
      </c>
      <c r="J30" s="326" t="s">
        <v>338</v>
      </c>
      <c r="K30" s="337" t="s">
        <v>339</v>
      </c>
    </row>
    <row r="31" spans="1:11" ht="19.5" customHeight="1" x14ac:dyDescent="0.3">
      <c r="A31" s="344"/>
      <c r="B31" s="344"/>
      <c r="C31" s="344" t="s">
        <v>362</v>
      </c>
      <c r="D31" s="344"/>
      <c r="E31" s="344"/>
      <c r="F31" s="342">
        <f>H31+J31</f>
        <v>1282851</v>
      </c>
      <c r="G31" s="342">
        <f>I31+K31</f>
        <v>1282851</v>
      </c>
      <c r="H31" s="342">
        <f>SUM(H32:H33)</f>
        <v>699700</v>
      </c>
      <c r="I31" s="342">
        <f t="shared" ref="I31:K31" si="8">SUM(I32:I33)</f>
        <v>699700</v>
      </c>
      <c r="J31" s="342">
        <f t="shared" si="8"/>
        <v>583151</v>
      </c>
      <c r="K31" s="343">
        <f t="shared" si="8"/>
        <v>583151</v>
      </c>
    </row>
    <row r="32" spans="1:11" ht="19.5" customHeight="1" x14ac:dyDescent="0.3">
      <c r="A32" s="344"/>
      <c r="B32" s="344"/>
      <c r="C32" s="344"/>
      <c r="D32" s="344" t="s">
        <v>363</v>
      </c>
      <c r="E32" s="344"/>
      <c r="F32" s="342">
        <f t="shared" ref="F32:G42" si="9">H32+J32</f>
        <v>1282851</v>
      </c>
      <c r="G32" s="342">
        <f t="shared" si="9"/>
        <v>1282851</v>
      </c>
      <c r="H32" s="346">
        <v>699700</v>
      </c>
      <c r="I32" s="346">
        <f>H32+'鄉庫收支月報表(114年1月)'!I32</f>
        <v>699700</v>
      </c>
      <c r="J32" s="346">
        <v>583151</v>
      </c>
      <c r="K32" s="347">
        <f>J32+'鄉庫收支月報表(114年1月)'!K32</f>
        <v>583151</v>
      </c>
    </row>
    <row r="33" spans="1:11" ht="19.5" customHeight="1" x14ac:dyDescent="0.3">
      <c r="A33" s="344"/>
      <c r="B33" s="344"/>
      <c r="C33" s="344"/>
      <c r="D33" s="344" t="s">
        <v>364</v>
      </c>
      <c r="E33" s="344"/>
      <c r="F33" s="342">
        <f t="shared" si="9"/>
        <v>0</v>
      </c>
      <c r="G33" s="342">
        <f t="shared" si="9"/>
        <v>0</v>
      </c>
      <c r="H33" s="346">
        <v>0</v>
      </c>
      <c r="I33" s="346">
        <f>H33+'鄉庫收支月報表(114年1月)'!I33</f>
        <v>0</v>
      </c>
      <c r="J33" s="346">
        <v>0</v>
      </c>
      <c r="K33" s="347">
        <f>J33+'鄉庫收支月報表(114年1月)'!K33</f>
        <v>0</v>
      </c>
    </row>
    <row r="34" spans="1:11" ht="19.5" customHeight="1" x14ac:dyDescent="0.3">
      <c r="A34" s="344"/>
      <c r="B34" s="344"/>
      <c r="C34" s="344" t="s">
        <v>365</v>
      </c>
      <c r="D34" s="344"/>
      <c r="E34" s="344"/>
      <c r="F34" s="342">
        <f t="shared" si="9"/>
        <v>0</v>
      </c>
      <c r="G34" s="342">
        <f t="shared" si="9"/>
        <v>0</v>
      </c>
      <c r="H34" s="346">
        <v>0</v>
      </c>
      <c r="I34" s="346">
        <f>H34+'鄉庫收支月報表(114年1月)'!I34</f>
        <v>0</v>
      </c>
      <c r="J34" s="346">
        <v>0</v>
      </c>
      <c r="K34" s="347">
        <f>J34+'鄉庫收支月報表(114年1月)'!K34</f>
        <v>0</v>
      </c>
    </row>
    <row r="35" spans="1:11" ht="19.5" customHeight="1" x14ac:dyDescent="0.3">
      <c r="A35" s="344"/>
      <c r="B35" s="344"/>
      <c r="C35" s="344" t="s">
        <v>366</v>
      </c>
      <c r="D35" s="344"/>
      <c r="E35" s="344"/>
      <c r="F35" s="342">
        <f t="shared" si="9"/>
        <v>0</v>
      </c>
      <c r="G35" s="342">
        <f t="shared" si="9"/>
        <v>0</v>
      </c>
      <c r="H35" s="346">
        <v>0</v>
      </c>
      <c r="I35" s="346">
        <f>H35+'鄉庫收支月報表(114年1月)'!I35</f>
        <v>0</v>
      </c>
      <c r="J35" s="346">
        <v>0</v>
      </c>
      <c r="K35" s="347">
        <f>J35+'鄉庫收支月報表(114年1月)'!K35</f>
        <v>0</v>
      </c>
    </row>
    <row r="36" spans="1:11" ht="19.5" customHeight="1" x14ac:dyDescent="0.3">
      <c r="A36" s="344"/>
      <c r="B36" s="344"/>
      <c r="C36" s="344" t="s">
        <v>367</v>
      </c>
      <c r="D36" s="344"/>
      <c r="E36" s="344"/>
      <c r="F36" s="342">
        <f t="shared" si="9"/>
        <v>82871</v>
      </c>
      <c r="G36" s="342">
        <f t="shared" si="9"/>
        <v>542520</v>
      </c>
      <c r="H36" s="346">
        <v>47127</v>
      </c>
      <c r="I36" s="346">
        <f>H36+'鄉庫收支月報表(114年1月)'!I36</f>
        <v>502264</v>
      </c>
      <c r="J36" s="346">
        <v>35744</v>
      </c>
      <c r="K36" s="347">
        <f>J36+'鄉庫收支月報表(114年1月)'!K36</f>
        <v>40256</v>
      </c>
    </row>
    <row r="37" spans="1:11" ht="19.5" customHeight="1" x14ac:dyDescent="0.3">
      <c r="A37" s="344"/>
      <c r="B37" s="344" t="s">
        <v>368</v>
      </c>
      <c r="C37" s="344"/>
      <c r="D37" s="344"/>
      <c r="E37" s="344"/>
      <c r="F37" s="342">
        <f t="shared" si="9"/>
        <v>0</v>
      </c>
      <c r="G37" s="342">
        <f t="shared" si="9"/>
        <v>0</v>
      </c>
      <c r="H37" s="342">
        <f>SUM(H38)</f>
        <v>0</v>
      </c>
      <c r="I37" s="342">
        <f t="shared" ref="I37:K37" si="10">SUM(I38)</f>
        <v>0</v>
      </c>
      <c r="J37" s="342">
        <f t="shared" si="10"/>
        <v>0</v>
      </c>
      <c r="K37" s="343">
        <f t="shared" si="10"/>
        <v>0</v>
      </c>
    </row>
    <row r="38" spans="1:11" ht="19.5" customHeight="1" x14ac:dyDescent="0.3">
      <c r="A38" s="344"/>
      <c r="B38" s="344"/>
      <c r="C38" s="344" t="s">
        <v>369</v>
      </c>
      <c r="D38" s="344"/>
      <c r="E38" s="344"/>
      <c r="F38" s="342">
        <f t="shared" si="9"/>
        <v>0</v>
      </c>
      <c r="G38" s="342">
        <f t="shared" si="9"/>
        <v>0</v>
      </c>
      <c r="H38" s="342">
        <f>SUM(H39:H42)</f>
        <v>0</v>
      </c>
      <c r="I38" s="342">
        <f>SUM(I39:I42)</f>
        <v>0</v>
      </c>
      <c r="J38" s="342">
        <f t="shared" ref="J38:K38" si="11">SUM(J39:J42)</f>
        <v>0</v>
      </c>
      <c r="K38" s="343">
        <f t="shared" si="11"/>
        <v>0</v>
      </c>
    </row>
    <row r="39" spans="1:11" ht="19.5" customHeight="1" x14ac:dyDescent="0.3">
      <c r="A39" s="344"/>
      <c r="B39" s="344"/>
      <c r="C39" s="344"/>
      <c r="D39" s="344" t="s">
        <v>370</v>
      </c>
      <c r="E39" s="344"/>
      <c r="F39" s="342">
        <f t="shared" si="9"/>
        <v>0</v>
      </c>
      <c r="G39" s="342">
        <f t="shared" si="9"/>
        <v>0</v>
      </c>
      <c r="H39" s="346">
        <v>0</v>
      </c>
      <c r="I39" s="346">
        <f>H39+'鄉庫收支月報表(114年1月)'!I39</f>
        <v>0</v>
      </c>
      <c r="J39" s="346">
        <v>0</v>
      </c>
      <c r="K39" s="347">
        <f>J39+'鄉庫收支月報表(114年1月)'!K39</f>
        <v>0</v>
      </c>
    </row>
    <row r="40" spans="1:11" ht="19.5" customHeight="1" x14ac:dyDescent="0.3">
      <c r="A40" s="344"/>
      <c r="B40" s="344"/>
      <c r="C40" s="344"/>
      <c r="D40" s="344" t="s">
        <v>371</v>
      </c>
      <c r="E40" s="344"/>
      <c r="F40" s="342">
        <f t="shared" si="9"/>
        <v>0</v>
      </c>
      <c r="G40" s="342">
        <f t="shared" si="9"/>
        <v>0</v>
      </c>
      <c r="H40" s="346">
        <v>0</v>
      </c>
      <c r="I40" s="346">
        <f>H40+'鄉庫收支月報表(114年1月)'!I40</f>
        <v>0</v>
      </c>
      <c r="J40" s="346">
        <v>0</v>
      </c>
      <c r="K40" s="347">
        <f>J40+'鄉庫收支月報表(114年1月)'!K40</f>
        <v>0</v>
      </c>
    </row>
    <row r="41" spans="1:11" ht="19.5" customHeight="1" x14ac:dyDescent="0.3">
      <c r="A41" s="344"/>
      <c r="B41" s="344"/>
      <c r="C41" s="344"/>
      <c r="D41" s="344" t="s">
        <v>372</v>
      </c>
      <c r="E41" s="344"/>
      <c r="F41" s="342">
        <f t="shared" si="9"/>
        <v>0</v>
      </c>
      <c r="G41" s="342">
        <f t="shared" si="9"/>
        <v>0</v>
      </c>
      <c r="H41" s="346">
        <v>0</v>
      </c>
      <c r="I41" s="346">
        <f>H41+'鄉庫收支月報表(114年1月)'!I41</f>
        <v>0</v>
      </c>
      <c r="J41" s="346">
        <v>0</v>
      </c>
      <c r="K41" s="347">
        <f>J41+'鄉庫收支月報表(114年1月)'!K41</f>
        <v>0</v>
      </c>
    </row>
    <row r="42" spans="1:11" ht="19.5" customHeight="1" x14ac:dyDescent="0.3">
      <c r="A42" s="344"/>
      <c r="B42" s="344"/>
      <c r="C42" s="344"/>
      <c r="D42" s="344" t="s">
        <v>357</v>
      </c>
      <c r="E42" s="344"/>
      <c r="F42" s="342">
        <f t="shared" si="9"/>
        <v>0</v>
      </c>
      <c r="G42" s="342">
        <f t="shared" si="9"/>
        <v>0</v>
      </c>
      <c r="H42" s="346"/>
      <c r="I42" s="346">
        <f>H42+'鄉庫收支月報表(114年1月)'!I42</f>
        <v>0</v>
      </c>
      <c r="J42" s="346">
        <v>0</v>
      </c>
      <c r="K42" s="347">
        <f>J42+'鄉庫收支月報表(114年1月)'!K42</f>
        <v>0</v>
      </c>
    </row>
    <row r="43" spans="1:11" ht="19.5" customHeight="1" x14ac:dyDescent="0.3">
      <c r="A43" s="344"/>
      <c r="B43" s="349" t="s">
        <v>373</v>
      </c>
      <c r="C43" s="344"/>
      <c r="D43" s="344"/>
      <c r="E43" s="344"/>
      <c r="F43" s="342">
        <f>F37+F7</f>
        <v>14294033</v>
      </c>
      <c r="G43" s="342">
        <f t="shared" ref="G43:K43" si="12">G37+G7</f>
        <v>49023597</v>
      </c>
      <c r="H43" s="342">
        <f t="shared" si="12"/>
        <v>13675138</v>
      </c>
      <c r="I43" s="342">
        <f t="shared" si="12"/>
        <v>48400190</v>
      </c>
      <c r="J43" s="342">
        <f t="shared" si="12"/>
        <v>618895</v>
      </c>
      <c r="K43" s="343">
        <f t="shared" si="12"/>
        <v>623407</v>
      </c>
    </row>
    <row r="44" spans="1:11" ht="19.5" customHeight="1" x14ac:dyDescent="0.3">
      <c r="A44" s="344"/>
      <c r="B44" s="344" t="s">
        <v>374</v>
      </c>
      <c r="C44" s="344"/>
      <c r="D44" s="344"/>
      <c r="E44" s="344"/>
      <c r="F44" s="350">
        <v>0</v>
      </c>
      <c r="G44" s="346">
        <f>+'鄉庫收支月報表(114年1月)'!G44</f>
        <v>0</v>
      </c>
      <c r="H44" s="351"/>
      <c r="I44" s="352"/>
      <c r="J44" s="352"/>
      <c r="K44" s="353"/>
    </row>
    <row r="45" spans="1:11" ht="19.5" customHeight="1" x14ac:dyDescent="0.3">
      <c r="A45" s="344"/>
      <c r="B45" s="344" t="s">
        <v>375</v>
      </c>
      <c r="C45" s="344"/>
      <c r="D45" s="344"/>
      <c r="E45" s="344"/>
      <c r="F45" s="350">
        <v>0</v>
      </c>
      <c r="G45" s="346">
        <f>+'鄉庫收支月報表(114年1月)'!G45</f>
        <v>0</v>
      </c>
      <c r="H45" s="354"/>
      <c r="I45" s="355"/>
      <c r="J45" s="355"/>
      <c r="K45" s="356"/>
    </row>
    <row r="46" spans="1:11" ht="19.5" customHeight="1" x14ac:dyDescent="0.3">
      <c r="A46" s="344"/>
      <c r="B46" s="344" t="s">
        <v>376</v>
      </c>
      <c r="C46" s="344"/>
      <c r="D46" s="344"/>
      <c r="E46" s="344"/>
      <c r="F46" s="350">
        <v>0</v>
      </c>
      <c r="G46" s="346">
        <f>+'鄉庫收支月報表(114年1月)'!G46</f>
        <v>0</v>
      </c>
      <c r="H46" s="354"/>
      <c r="I46" s="355"/>
      <c r="J46" s="355"/>
      <c r="K46" s="356"/>
    </row>
    <row r="47" spans="1:11" ht="19.5" customHeight="1" x14ac:dyDescent="0.3">
      <c r="A47" s="344"/>
      <c r="B47" s="344" t="s">
        <v>377</v>
      </c>
      <c r="C47" s="344"/>
      <c r="D47" s="344"/>
      <c r="E47" s="344"/>
      <c r="F47" s="350">
        <v>0</v>
      </c>
      <c r="G47" s="346">
        <f>+'鄉庫收支月報表(114年1月)'!G47</f>
        <v>0</v>
      </c>
      <c r="H47" s="357"/>
      <c r="I47" s="355"/>
      <c r="J47" s="355"/>
      <c r="K47" s="356"/>
    </row>
    <row r="48" spans="1:11" ht="19.5" customHeight="1" x14ac:dyDescent="0.3">
      <c r="A48" s="344"/>
      <c r="B48" s="344" t="s">
        <v>378</v>
      </c>
      <c r="C48" s="344"/>
      <c r="D48" s="344"/>
      <c r="E48" s="344"/>
      <c r="F48" s="350">
        <v>0</v>
      </c>
      <c r="G48" s="346">
        <f>+'鄉庫收支月報表(114年1月)'!G48</f>
        <v>0</v>
      </c>
      <c r="H48" s="354"/>
      <c r="I48" s="355"/>
      <c r="J48" s="355"/>
      <c r="K48" s="356"/>
    </row>
    <row r="49" spans="1:11" ht="19.5" customHeight="1" x14ac:dyDescent="0.3">
      <c r="A49" s="344" t="s">
        <v>379</v>
      </c>
      <c r="B49" s="344"/>
      <c r="C49" s="344"/>
      <c r="D49" s="344"/>
      <c r="E49" s="344"/>
      <c r="F49" s="350">
        <v>0</v>
      </c>
      <c r="G49" s="346">
        <f>+'鄉庫收支月報表(114年1月)'!G49</f>
        <v>0</v>
      </c>
      <c r="H49" s="354"/>
      <c r="I49" s="355"/>
      <c r="J49" s="355"/>
      <c r="K49" s="356"/>
    </row>
    <row r="50" spans="1:11" ht="19.5" customHeight="1" x14ac:dyDescent="0.3">
      <c r="A50" s="344"/>
      <c r="B50" s="344" t="s">
        <v>380</v>
      </c>
      <c r="C50" s="344"/>
      <c r="D50" s="344"/>
      <c r="E50" s="344"/>
      <c r="F50" s="350">
        <v>0</v>
      </c>
      <c r="G50" s="346">
        <f>+'鄉庫收支月報表(114年1月)'!G50</f>
        <v>0</v>
      </c>
      <c r="H50" s="354"/>
      <c r="I50" s="355"/>
      <c r="J50" s="355"/>
      <c r="K50" s="356"/>
    </row>
    <row r="51" spans="1:11" ht="19.5" customHeight="1" x14ac:dyDescent="0.3">
      <c r="A51" s="349" t="s">
        <v>381</v>
      </c>
      <c r="B51" s="344"/>
      <c r="C51" s="344"/>
      <c r="D51" s="344"/>
      <c r="E51" s="358"/>
      <c r="F51" s="342">
        <f>SUM(F43:F50)</f>
        <v>14294033</v>
      </c>
      <c r="G51" s="342">
        <f>SUM(G43:G50)</f>
        <v>49023597</v>
      </c>
      <c r="H51" s="354"/>
      <c r="I51" s="355"/>
      <c r="J51" s="355"/>
      <c r="K51" s="356"/>
    </row>
    <row r="52" spans="1:11" ht="19.5" customHeight="1" x14ac:dyDescent="0.3">
      <c r="A52" s="349" t="s">
        <v>382</v>
      </c>
      <c r="B52" s="344"/>
      <c r="C52" s="344"/>
      <c r="D52" s="344"/>
      <c r="E52" s="359"/>
      <c r="F52" s="346">
        <f>'鄉庫收支月報表(114年1月)'!F128</f>
        <v>393726038</v>
      </c>
      <c r="G52" s="346"/>
      <c r="H52" s="354"/>
      <c r="I52" s="355"/>
      <c r="J52" s="355"/>
      <c r="K52" s="356"/>
    </row>
    <row r="53" spans="1:11" ht="19.5" customHeight="1" x14ac:dyDescent="0.3">
      <c r="A53" s="349" t="s">
        <v>383</v>
      </c>
      <c r="B53" s="344"/>
      <c r="C53" s="344"/>
      <c r="D53" s="344"/>
      <c r="E53" s="359"/>
      <c r="F53" s="342">
        <f>SUM(F51:F52)</f>
        <v>408020071</v>
      </c>
      <c r="G53" s="346"/>
      <c r="H53" s="360"/>
      <c r="I53" s="361"/>
      <c r="J53" s="361"/>
      <c r="K53" s="362"/>
    </row>
    <row r="54" spans="1:11" ht="18.600000000000001" customHeight="1" x14ac:dyDescent="0.4">
      <c r="A54" s="1383" t="s">
        <v>332</v>
      </c>
      <c r="B54" s="1383"/>
      <c r="C54" s="1383"/>
      <c r="D54" s="1383"/>
      <c r="E54" s="1384"/>
      <c r="F54" s="1397" t="s">
        <v>333</v>
      </c>
      <c r="G54" s="1398"/>
      <c r="H54" s="364" t="s">
        <v>334</v>
      </c>
      <c r="I54" s="365" t="s">
        <v>384</v>
      </c>
      <c r="J54" s="364" t="s">
        <v>336</v>
      </c>
      <c r="K54" s="366" t="s">
        <v>385</v>
      </c>
    </row>
    <row r="55" spans="1:11" ht="18.600000000000001" customHeight="1" x14ac:dyDescent="0.4">
      <c r="A55" s="1385"/>
      <c r="B55" s="1385"/>
      <c r="C55" s="1385"/>
      <c r="D55" s="1385"/>
      <c r="E55" s="1386"/>
      <c r="F55" s="367" t="s">
        <v>338</v>
      </c>
      <c r="G55" s="367" t="s">
        <v>339</v>
      </c>
      <c r="H55" s="367" t="s">
        <v>338</v>
      </c>
      <c r="I55" s="367" t="s">
        <v>339</v>
      </c>
      <c r="J55" s="367" t="s">
        <v>338</v>
      </c>
      <c r="K55" s="363" t="s">
        <v>339</v>
      </c>
    </row>
    <row r="56" spans="1:11" ht="19.5" customHeight="1" x14ac:dyDescent="0.3">
      <c r="A56" s="344"/>
      <c r="B56" s="345" t="s">
        <v>386</v>
      </c>
      <c r="C56" s="344"/>
      <c r="D56" s="344"/>
      <c r="E56" s="344"/>
      <c r="F56" s="342">
        <f>H56+J56</f>
        <v>8487196</v>
      </c>
      <c r="G56" s="342">
        <f>I56+K56</f>
        <v>20784509</v>
      </c>
      <c r="H56" s="342">
        <f>H57+H62+H66+H71+H77+H82+H85+H88</f>
        <v>7892196</v>
      </c>
      <c r="I56" s="342">
        <f t="shared" ref="I56:K56" si="13">I57+I62+I66+I71+I77+I82+I85+I88</f>
        <v>20189509</v>
      </c>
      <c r="J56" s="342">
        <f t="shared" si="13"/>
        <v>595000</v>
      </c>
      <c r="K56" s="343">
        <f t="shared" si="13"/>
        <v>595000</v>
      </c>
    </row>
    <row r="57" spans="1:11" ht="19.5" customHeight="1" x14ac:dyDescent="0.3">
      <c r="A57" s="344"/>
      <c r="B57" s="344"/>
      <c r="C57" s="345" t="s">
        <v>387</v>
      </c>
      <c r="D57" s="344"/>
      <c r="E57" s="344"/>
      <c r="F57" s="342">
        <f t="shared" ref="F57:G79" si="14">H57+J57</f>
        <v>4935416</v>
      </c>
      <c r="G57" s="342">
        <f t="shared" si="14"/>
        <v>13080161</v>
      </c>
      <c r="H57" s="342">
        <f>SUM(H58:H61)</f>
        <v>4935416</v>
      </c>
      <c r="I57" s="342">
        <f t="shared" ref="I57:K57" si="15">SUM(I58:I61)</f>
        <v>13080161</v>
      </c>
      <c r="J57" s="342">
        <f t="shared" si="15"/>
        <v>0</v>
      </c>
      <c r="K57" s="343">
        <f t="shared" si="15"/>
        <v>0</v>
      </c>
    </row>
    <row r="58" spans="1:11" ht="19.5" customHeight="1" x14ac:dyDescent="0.3">
      <c r="A58" s="344"/>
      <c r="B58" s="344"/>
      <c r="C58" s="345"/>
      <c r="D58" s="344" t="s">
        <v>388</v>
      </c>
      <c r="E58" s="344"/>
      <c r="F58" s="342">
        <f t="shared" si="14"/>
        <v>1501022</v>
      </c>
      <c r="G58" s="342">
        <f t="shared" si="14"/>
        <v>4648964</v>
      </c>
      <c r="H58" s="346">
        <v>1501022</v>
      </c>
      <c r="I58" s="346">
        <f>H58+'鄉庫收支月報表(114年1月)'!I58</f>
        <v>4648964</v>
      </c>
      <c r="J58" s="346">
        <v>0</v>
      </c>
      <c r="K58" s="347">
        <f>J58+'鄉庫收支月報表(114年1月)'!K58</f>
        <v>0</v>
      </c>
    </row>
    <row r="59" spans="1:11" ht="19.5" customHeight="1" x14ac:dyDescent="0.3">
      <c r="A59" s="344"/>
      <c r="B59" s="344"/>
      <c r="C59" s="345"/>
      <c r="D59" s="344" t="s">
        <v>389</v>
      </c>
      <c r="E59" s="344"/>
      <c r="F59" s="342">
        <f t="shared" si="14"/>
        <v>1123478</v>
      </c>
      <c r="G59" s="342">
        <f t="shared" si="14"/>
        <v>2628666</v>
      </c>
      <c r="H59" s="346">
        <v>1123478</v>
      </c>
      <c r="I59" s="346">
        <f>H59+'鄉庫收支月報表(114年1月)'!I59</f>
        <v>2628666</v>
      </c>
      <c r="J59" s="346">
        <v>0</v>
      </c>
      <c r="K59" s="347">
        <f>J59+'鄉庫收支月報表(114年1月)'!K59</f>
        <v>0</v>
      </c>
    </row>
    <row r="60" spans="1:11" ht="19.5" customHeight="1" x14ac:dyDescent="0.3">
      <c r="A60" s="344"/>
      <c r="B60" s="344"/>
      <c r="C60" s="345"/>
      <c r="D60" s="344" t="s">
        <v>390</v>
      </c>
      <c r="E60" s="344"/>
      <c r="F60" s="342">
        <f t="shared" si="14"/>
        <v>2273071</v>
      </c>
      <c r="G60" s="342">
        <f t="shared" si="14"/>
        <v>5752878</v>
      </c>
      <c r="H60" s="346">
        <v>2273071</v>
      </c>
      <c r="I60" s="346">
        <f>H60+'鄉庫收支月報表(114年1月)'!I60</f>
        <v>5752878</v>
      </c>
      <c r="J60" s="346">
        <v>0</v>
      </c>
      <c r="K60" s="347">
        <f>J60+'鄉庫收支月報表(114年1月)'!K60</f>
        <v>0</v>
      </c>
    </row>
    <row r="61" spans="1:11" ht="19.5" customHeight="1" x14ac:dyDescent="0.3">
      <c r="A61" s="344"/>
      <c r="B61" s="344"/>
      <c r="C61" s="345"/>
      <c r="D61" s="344" t="s">
        <v>391</v>
      </c>
      <c r="E61" s="344"/>
      <c r="F61" s="342">
        <f t="shared" si="14"/>
        <v>37845</v>
      </c>
      <c r="G61" s="342">
        <f t="shared" si="14"/>
        <v>49653</v>
      </c>
      <c r="H61" s="346">
        <v>37845</v>
      </c>
      <c r="I61" s="346">
        <f>H61+'鄉庫收支月報表(114年1月)'!I61</f>
        <v>49653</v>
      </c>
      <c r="J61" s="346">
        <v>0</v>
      </c>
      <c r="K61" s="347">
        <f>J61+'鄉庫收支月報表(114年1月)'!K61</f>
        <v>0</v>
      </c>
    </row>
    <row r="62" spans="1:11" ht="19.5" customHeight="1" x14ac:dyDescent="0.3">
      <c r="A62" s="344"/>
      <c r="B62" s="344"/>
      <c r="C62" s="345" t="s">
        <v>392</v>
      </c>
      <c r="D62" s="344"/>
      <c r="E62" s="344"/>
      <c r="F62" s="342">
        <f t="shared" si="14"/>
        <v>173404</v>
      </c>
      <c r="G62" s="342">
        <f t="shared" si="14"/>
        <v>406818</v>
      </c>
      <c r="H62" s="342">
        <f>SUM(H63:H65)</f>
        <v>173404</v>
      </c>
      <c r="I62" s="342">
        <f t="shared" ref="I62:K62" si="16">SUM(I63:I65)</f>
        <v>406818</v>
      </c>
      <c r="J62" s="342">
        <f t="shared" si="16"/>
        <v>0</v>
      </c>
      <c r="K62" s="343">
        <f t="shared" si="16"/>
        <v>0</v>
      </c>
    </row>
    <row r="63" spans="1:11" ht="19.5" customHeight="1" x14ac:dyDescent="0.3">
      <c r="A63" s="344"/>
      <c r="B63" s="344"/>
      <c r="C63" s="345"/>
      <c r="D63" s="344" t="s">
        <v>393</v>
      </c>
      <c r="E63" s="344"/>
      <c r="F63" s="342">
        <f t="shared" si="14"/>
        <v>0</v>
      </c>
      <c r="G63" s="342">
        <f t="shared" si="14"/>
        <v>0</v>
      </c>
      <c r="H63" s="346">
        <v>0</v>
      </c>
      <c r="I63" s="346">
        <f>H63+'鄉庫收支月報表(114年1月)'!I63</f>
        <v>0</v>
      </c>
      <c r="J63" s="346">
        <v>0</v>
      </c>
      <c r="K63" s="347">
        <f>J63+'鄉庫收支月報表(114年1月)'!K63</f>
        <v>0</v>
      </c>
    </row>
    <row r="64" spans="1:11" ht="19.5" customHeight="1" x14ac:dyDescent="0.3">
      <c r="A64" s="344"/>
      <c r="B64" s="344"/>
      <c r="C64" s="345"/>
      <c r="D64" s="344" t="s">
        <v>394</v>
      </c>
      <c r="E64" s="344"/>
      <c r="F64" s="342">
        <f t="shared" si="14"/>
        <v>0</v>
      </c>
      <c r="G64" s="342">
        <f t="shared" si="14"/>
        <v>0</v>
      </c>
      <c r="H64" s="346">
        <v>0</v>
      </c>
      <c r="I64" s="346">
        <f>H64+'鄉庫收支月報表(114年1月)'!I64</f>
        <v>0</v>
      </c>
      <c r="J64" s="346">
        <v>0</v>
      </c>
      <c r="K64" s="347">
        <f>J64+'鄉庫收支月報表(114年1月)'!K64</f>
        <v>0</v>
      </c>
    </row>
    <row r="65" spans="1:13" ht="19.5" customHeight="1" x14ac:dyDescent="0.3">
      <c r="A65" s="344"/>
      <c r="B65" s="344"/>
      <c r="C65" s="345"/>
      <c r="D65" s="344" t="s">
        <v>395</v>
      </c>
      <c r="E65" s="344"/>
      <c r="F65" s="342">
        <f t="shared" si="14"/>
        <v>173404</v>
      </c>
      <c r="G65" s="342">
        <f t="shared" si="14"/>
        <v>406818</v>
      </c>
      <c r="H65" s="346">
        <v>173404</v>
      </c>
      <c r="I65" s="346">
        <f>H65+'鄉庫收支月報表(114年1月)'!I65</f>
        <v>406818</v>
      </c>
      <c r="J65" s="346">
        <v>0</v>
      </c>
      <c r="K65" s="347">
        <f>J65+'鄉庫收支月報表(114年1月)'!K65</f>
        <v>0</v>
      </c>
    </row>
    <row r="66" spans="1:13" ht="19.5" customHeight="1" x14ac:dyDescent="0.3">
      <c r="A66" s="344"/>
      <c r="B66" s="344"/>
      <c r="C66" s="345" t="s">
        <v>396</v>
      </c>
      <c r="D66" s="344"/>
      <c r="E66" s="344"/>
      <c r="F66" s="342">
        <f t="shared" si="14"/>
        <v>1343004</v>
      </c>
      <c r="G66" s="342">
        <f t="shared" si="14"/>
        <v>2310700</v>
      </c>
      <c r="H66" s="342">
        <f>SUM(H67:H70)</f>
        <v>748004</v>
      </c>
      <c r="I66" s="342">
        <f t="shared" ref="I66:K66" si="17">SUM(I67:I70)</f>
        <v>1715700</v>
      </c>
      <c r="J66" s="342">
        <f t="shared" si="17"/>
        <v>595000</v>
      </c>
      <c r="K66" s="343">
        <f t="shared" si="17"/>
        <v>595000</v>
      </c>
    </row>
    <row r="67" spans="1:13" ht="19.5" customHeight="1" x14ac:dyDescent="0.3">
      <c r="A67" s="344"/>
      <c r="B67" s="344"/>
      <c r="C67" s="345"/>
      <c r="D67" s="344" t="s">
        <v>397</v>
      </c>
      <c r="E67" s="344"/>
      <c r="F67" s="342">
        <f t="shared" si="14"/>
        <v>257862</v>
      </c>
      <c r="G67" s="342">
        <f t="shared" si="14"/>
        <v>862336</v>
      </c>
      <c r="H67" s="346">
        <v>257862</v>
      </c>
      <c r="I67" s="346">
        <f>H67+'鄉庫收支月報表(114年1月)'!I67</f>
        <v>862336</v>
      </c>
      <c r="J67" s="346">
        <v>0</v>
      </c>
      <c r="K67" s="347">
        <f>J67+'鄉庫收支月報表(114年1月)'!K67</f>
        <v>0</v>
      </c>
    </row>
    <row r="68" spans="1:13" ht="19.5" customHeight="1" x14ac:dyDescent="0.3">
      <c r="A68" s="344"/>
      <c r="B68" s="344"/>
      <c r="C68" s="345"/>
      <c r="D68" s="344" t="s">
        <v>398</v>
      </c>
      <c r="E68" s="344"/>
      <c r="F68" s="342">
        <f t="shared" si="14"/>
        <v>300000</v>
      </c>
      <c r="G68" s="342">
        <f t="shared" si="14"/>
        <v>300000</v>
      </c>
      <c r="H68" s="346">
        <v>0</v>
      </c>
      <c r="I68" s="346">
        <f>H68+'鄉庫收支月報表(114年1月)'!I68</f>
        <v>0</v>
      </c>
      <c r="J68" s="346">
        <v>300000</v>
      </c>
      <c r="K68" s="347">
        <f>J68+'鄉庫收支月報表(114年1月)'!K68</f>
        <v>300000</v>
      </c>
    </row>
    <row r="69" spans="1:13" ht="19.5" customHeight="1" x14ac:dyDescent="0.3">
      <c r="A69" s="344"/>
      <c r="B69" s="344"/>
      <c r="C69" s="345"/>
      <c r="D69" s="344" t="s">
        <v>399</v>
      </c>
      <c r="E69" s="344"/>
      <c r="F69" s="342">
        <f t="shared" si="14"/>
        <v>0</v>
      </c>
      <c r="G69" s="342">
        <f t="shared" si="14"/>
        <v>0</v>
      </c>
      <c r="H69" s="346">
        <v>0</v>
      </c>
      <c r="I69" s="346">
        <f>H69+'鄉庫收支月報表(114年1月)'!I69</f>
        <v>0</v>
      </c>
      <c r="J69" s="346">
        <v>0</v>
      </c>
      <c r="K69" s="347">
        <f>J69+'鄉庫收支月報表(114年1月)'!K69</f>
        <v>0</v>
      </c>
    </row>
    <row r="70" spans="1:13" ht="19.5" customHeight="1" x14ac:dyDescent="0.3">
      <c r="A70" s="344"/>
      <c r="B70" s="344"/>
      <c r="C70" s="345"/>
      <c r="D70" s="344" t="s">
        <v>400</v>
      </c>
      <c r="E70" s="344"/>
      <c r="F70" s="342">
        <f t="shared" si="14"/>
        <v>785142</v>
      </c>
      <c r="G70" s="342">
        <f t="shared" si="14"/>
        <v>1148364</v>
      </c>
      <c r="H70" s="346">
        <v>490142</v>
      </c>
      <c r="I70" s="346">
        <f>H70+'鄉庫收支月報表(114年1月)'!I70</f>
        <v>853364</v>
      </c>
      <c r="J70" s="346">
        <v>295000</v>
      </c>
      <c r="K70" s="347">
        <f>J70+'鄉庫收支月報表(114年1月)'!K70</f>
        <v>295000</v>
      </c>
    </row>
    <row r="71" spans="1:13" ht="19.5" customHeight="1" x14ac:dyDescent="0.3">
      <c r="A71" s="344"/>
      <c r="B71" s="344"/>
      <c r="C71" s="345" t="s">
        <v>401</v>
      </c>
      <c r="D71" s="344"/>
      <c r="E71" s="344"/>
      <c r="F71" s="342">
        <f t="shared" si="14"/>
        <v>546567</v>
      </c>
      <c r="G71" s="342">
        <f t="shared" si="14"/>
        <v>1582006</v>
      </c>
      <c r="H71" s="342">
        <f>SUM(H72:H76)</f>
        <v>546567</v>
      </c>
      <c r="I71" s="342">
        <f t="shared" ref="I71:K71" si="18">SUM(I72:I76)</f>
        <v>1582006</v>
      </c>
      <c r="J71" s="342">
        <f t="shared" si="18"/>
        <v>0</v>
      </c>
      <c r="K71" s="343">
        <f t="shared" si="18"/>
        <v>0</v>
      </c>
    </row>
    <row r="72" spans="1:13" ht="19.5" customHeight="1" x14ac:dyDescent="0.3">
      <c r="A72" s="344"/>
      <c r="B72" s="344"/>
      <c r="C72" s="345"/>
      <c r="D72" s="344" t="s">
        <v>402</v>
      </c>
      <c r="E72" s="344"/>
      <c r="F72" s="342">
        <f t="shared" si="14"/>
        <v>39395</v>
      </c>
      <c r="G72" s="342">
        <f t="shared" si="14"/>
        <v>85988</v>
      </c>
      <c r="H72" s="346">
        <v>39395</v>
      </c>
      <c r="I72" s="346">
        <f>H72+'鄉庫收支月報表(114年1月)'!I72</f>
        <v>85988</v>
      </c>
      <c r="J72" s="346">
        <v>0</v>
      </c>
      <c r="K72" s="347">
        <f>J72+'鄉庫收支月報表(114年1月)'!K72</f>
        <v>0</v>
      </c>
    </row>
    <row r="73" spans="1:13" ht="19.5" customHeight="1" x14ac:dyDescent="0.3">
      <c r="A73" s="344"/>
      <c r="B73" s="344"/>
      <c r="C73" s="345"/>
      <c r="D73" s="344" t="s">
        <v>403</v>
      </c>
      <c r="E73" s="344"/>
      <c r="F73" s="342">
        <f t="shared" si="14"/>
        <v>0</v>
      </c>
      <c r="G73" s="342">
        <f t="shared" si="14"/>
        <v>0</v>
      </c>
      <c r="H73" s="346">
        <v>0</v>
      </c>
      <c r="I73" s="346">
        <f>H73+'鄉庫收支月報表(114年1月)'!I73</f>
        <v>0</v>
      </c>
      <c r="J73" s="346">
        <v>0</v>
      </c>
      <c r="K73" s="347">
        <f>J73+'鄉庫收支月報表(114年1月)'!K73</f>
        <v>0</v>
      </c>
    </row>
    <row r="74" spans="1:13" ht="19.5" customHeight="1" x14ac:dyDescent="0.3">
      <c r="A74" s="344"/>
      <c r="B74" s="344"/>
      <c r="C74" s="345"/>
      <c r="D74" s="344" t="s">
        <v>404</v>
      </c>
      <c r="E74" s="344"/>
      <c r="F74" s="342">
        <f t="shared" si="14"/>
        <v>507172</v>
      </c>
      <c r="G74" s="342">
        <f t="shared" si="14"/>
        <v>1496018</v>
      </c>
      <c r="H74" s="346">
        <v>507172</v>
      </c>
      <c r="I74" s="346">
        <f>H74+'鄉庫收支月報表(114年1月)'!I74</f>
        <v>1496018</v>
      </c>
      <c r="J74" s="346">
        <v>0</v>
      </c>
      <c r="K74" s="347">
        <f>J74+'鄉庫收支月報表(114年1月)'!K74</f>
        <v>0</v>
      </c>
    </row>
    <row r="75" spans="1:13" ht="19.5" customHeight="1" x14ac:dyDescent="0.3">
      <c r="A75" s="344"/>
      <c r="B75" s="344"/>
      <c r="C75" s="345"/>
      <c r="D75" s="344" t="s">
        <v>405</v>
      </c>
      <c r="E75" s="344"/>
      <c r="F75" s="342">
        <f t="shared" si="14"/>
        <v>0</v>
      </c>
      <c r="G75" s="342">
        <f t="shared" si="14"/>
        <v>0</v>
      </c>
      <c r="H75" s="346">
        <v>0</v>
      </c>
      <c r="I75" s="346">
        <f>H75+'鄉庫收支月報表(114年1月)'!I75</f>
        <v>0</v>
      </c>
      <c r="J75" s="346">
        <v>0</v>
      </c>
      <c r="K75" s="347">
        <f>J75+'鄉庫收支月報表(114年1月)'!K75</f>
        <v>0</v>
      </c>
    </row>
    <row r="76" spans="1:13" ht="19.5" customHeight="1" x14ac:dyDescent="0.3">
      <c r="A76" s="344"/>
      <c r="B76" s="344"/>
      <c r="C76" s="345"/>
      <c r="D76" s="344" t="s">
        <v>406</v>
      </c>
      <c r="E76" s="344"/>
      <c r="F76" s="342">
        <f t="shared" si="14"/>
        <v>0</v>
      </c>
      <c r="G76" s="342">
        <f t="shared" si="14"/>
        <v>0</v>
      </c>
      <c r="H76" s="346">
        <v>0</v>
      </c>
      <c r="I76" s="346">
        <f>H76+'鄉庫收支月報表(114年1月)'!I76</f>
        <v>0</v>
      </c>
      <c r="J76" s="346">
        <v>0</v>
      </c>
      <c r="K76" s="347">
        <f>J76+'鄉庫收支月報表(114年1月)'!K76</f>
        <v>0</v>
      </c>
    </row>
    <row r="77" spans="1:13" ht="19.5" customHeight="1" x14ac:dyDescent="0.3">
      <c r="A77" s="344"/>
      <c r="B77" s="344"/>
      <c r="C77" s="344" t="s">
        <v>407</v>
      </c>
      <c r="D77" s="344"/>
      <c r="E77" s="344"/>
      <c r="F77" s="342">
        <f t="shared" si="14"/>
        <v>1160546</v>
      </c>
      <c r="G77" s="342">
        <f t="shared" si="14"/>
        <v>2708156</v>
      </c>
      <c r="H77" s="342">
        <f>SUM(H78:H79)</f>
        <v>1160546</v>
      </c>
      <c r="I77" s="342">
        <f t="shared" ref="I77:K77" si="19">SUM(I78:I79)</f>
        <v>2708156</v>
      </c>
      <c r="J77" s="342">
        <f t="shared" si="19"/>
        <v>0</v>
      </c>
      <c r="K77" s="343">
        <f t="shared" si="19"/>
        <v>0</v>
      </c>
    </row>
    <row r="78" spans="1:13" ht="19.5" customHeight="1" x14ac:dyDescent="0.3">
      <c r="A78" s="344"/>
      <c r="B78" s="344"/>
      <c r="C78" s="344"/>
      <c r="D78" s="344" t="s">
        <v>408</v>
      </c>
      <c r="E78" s="344"/>
      <c r="F78" s="342">
        <f t="shared" si="14"/>
        <v>34000</v>
      </c>
      <c r="G78" s="342">
        <f t="shared" si="14"/>
        <v>34000</v>
      </c>
      <c r="H78" s="346">
        <v>34000</v>
      </c>
      <c r="I78" s="346">
        <f>H78+'鄉庫收支月報表(114年1月)'!I78</f>
        <v>34000</v>
      </c>
      <c r="J78" s="346">
        <v>0</v>
      </c>
      <c r="K78" s="347">
        <f>J78+'鄉庫收支月報表(114年1月)'!K78</f>
        <v>0</v>
      </c>
    </row>
    <row r="79" spans="1:13" ht="19.5" customHeight="1" x14ac:dyDescent="0.3">
      <c r="A79" s="344"/>
      <c r="B79" s="344"/>
      <c r="C79" s="344"/>
      <c r="D79" s="344" t="s">
        <v>409</v>
      </c>
      <c r="E79" s="344"/>
      <c r="F79" s="342">
        <f t="shared" si="14"/>
        <v>1126546</v>
      </c>
      <c r="G79" s="342">
        <f t="shared" si="14"/>
        <v>2674156</v>
      </c>
      <c r="H79" s="346">
        <v>1126546</v>
      </c>
      <c r="I79" s="346">
        <f>H79+'鄉庫收支月報表(114年1月)'!I79</f>
        <v>2674156</v>
      </c>
      <c r="J79" s="346">
        <v>0</v>
      </c>
      <c r="K79" s="347">
        <f>J79+'鄉庫收支月報表(114年1月)'!K79</f>
        <v>0</v>
      </c>
    </row>
    <row r="80" spans="1:13" ht="23.25" customHeight="1" x14ac:dyDescent="0.4">
      <c r="A80" s="1383" t="s">
        <v>332</v>
      </c>
      <c r="B80" s="1383"/>
      <c r="C80" s="1383"/>
      <c r="D80" s="1383"/>
      <c r="E80" s="1384"/>
      <c r="F80" s="1397" t="s">
        <v>333</v>
      </c>
      <c r="G80" s="1398"/>
      <c r="H80" s="364" t="s">
        <v>334</v>
      </c>
      <c r="I80" s="365" t="s">
        <v>384</v>
      </c>
      <c r="J80" s="364" t="s">
        <v>336</v>
      </c>
      <c r="K80" s="366" t="s">
        <v>385</v>
      </c>
      <c r="L80" s="324"/>
      <c r="M80" s="368"/>
    </row>
    <row r="81" spans="1:13" ht="23.25" customHeight="1" x14ac:dyDescent="0.4">
      <c r="A81" s="1385"/>
      <c r="B81" s="1385"/>
      <c r="C81" s="1385"/>
      <c r="D81" s="1385"/>
      <c r="E81" s="1386"/>
      <c r="F81" s="367" t="s">
        <v>338</v>
      </c>
      <c r="G81" s="367" t="s">
        <v>339</v>
      </c>
      <c r="H81" s="367" t="s">
        <v>338</v>
      </c>
      <c r="I81" s="367" t="s">
        <v>339</v>
      </c>
      <c r="J81" s="367" t="s">
        <v>338</v>
      </c>
      <c r="K81" s="363" t="s">
        <v>339</v>
      </c>
      <c r="L81" s="324"/>
      <c r="M81" s="369"/>
    </row>
    <row r="82" spans="1:13" ht="19.5" customHeight="1" x14ac:dyDescent="0.3">
      <c r="A82" s="344"/>
      <c r="B82" s="344"/>
      <c r="C82" s="344" t="s">
        <v>410</v>
      </c>
      <c r="D82" s="344"/>
      <c r="E82" s="344"/>
      <c r="F82" s="342">
        <f>H82+J82</f>
        <v>328259</v>
      </c>
      <c r="G82" s="342">
        <f>I82+K82</f>
        <v>696668</v>
      </c>
      <c r="H82" s="342">
        <f>SUM(H83:H84)</f>
        <v>328259</v>
      </c>
      <c r="I82" s="342">
        <f t="shared" ref="I82:K82" si="20">SUM(I83:I84)</f>
        <v>696668</v>
      </c>
      <c r="J82" s="342">
        <f t="shared" si="20"/>
        <v>0</v>
      </c>
      <c r="K82" s="343">
        <f t="shared" si="20"/>
        <v>0</v>
      </c>
    </row>
    <row r="83" spans="1:13" ht="19.5" customHeight="1" x14ac:dyDescent="0.3">
      <c r="A83" s="344"/>
      <c r="B83" s="344"/>
      <c r="C83" s="344"/>
      <c r="D83" s="344" t="s">
        <v>411</v>
      </c>
      <c r="E83" s="344"/>
      <c r="F83" s="342">
        <f t="shared" ref="F83:G98" si="21">H83+J83</f>
        <v>328259</v>
      </c>
      <c r="G83" s="342">
        <f t="shared" si="21"/>
        <v>696668</v>
      </c>
      <c r="H83" s="346">
        <v>328259</v>
      </c>
      <c r="I83" s="346">
        <f>H83+'鄉庫收支月報表(114年1月)'!I83</f>
        <v>696668</v>
      </c>
      <c r="J83" s="346">
        <v>0</v>
      </c>
      <c r="K83" s="347">
        <f>J83+'鄉庫收支月報表(114年1月)'!K83</f>
        <v>0</v>
      </c>
    </row>
    <row r="84" spans="1:13" ht="19.5" customHeight="1" x14ac:dyDescent="0.3">
      <c r="A84" s="344"/>
      <c r="B84" s="344"/>
      <c r="C84" s="344"/>
      <c r="D84" s="344" t="s">
        <v>412</v>
      </c>
      <c r="E84" s="344"/>
      <c r="F84" s="342">
        <f t="shared" si="21"/>
        <v>0</v>
      </c>
      <c r="G84" s="342">
        <f t="shared" si="21"/>
        <v>0</v>
      </c>
      <c r="H84" s="346">
        <v>0</v>
      </c>
      <c r="I84" s="346">
        <f>H84+'鄉庫收支月報表(114年1月)'!I84</f>
        <v>0</v>
      </c>
      <c r="J84" s="346">
        <v>0</v>
      </c>
      <c r="K84" s="347">
        <f>J84+'鄉庫收支月報表(114年1月)'!K84</f>
        <v>0</v>
      </c>
    </row>
    <row r="85" spans="1:13" ht="19.5" customHeight="1" x14ac:dyDescent="0.3">
      <c r="A85" s="344"/>
      <c r="B85" s="344"/>
      <c r="C85" s="344" t="s">
        <v>413</v>
      </c>
      <c r="D85" s="344"/>
      <c r="E85" s="344"/>
      <c r="F85" s="342">
        <f t="shared" si="21"/>
        <v>0</v>
      </c>
      <c r="G85" s="342">
        <f t="shared" si="21"/>
        <v>0</v>
      </c>
      <c r="H85" s="342">
        <f>SUM(H86:H87)</f>
        <v>0</v>
      </c>
      <c r="I85" s="342">
        <f t="shared" ref="I85:K85" si="22">SUM(I86:I87)</f>
        <v>0</v>
      </c>
      <c r="J85" s="342">
        <f t="shared" si="22"/>
        <v>0</v>
      </c>
      <c r="K85" s="343">
        <f t="shared" si="22"/>
        <v>0</v>
      </c>
    </row>
    <row r="86" spans="1:13" ht="19.5" customHeight="1" x14ac:dyDescent="0.3">
      <c r="A86" s="344"/>
      <c r="B86" s="344"/>
      <c r="C86" s="344"/>
      <c r="D86" s="344" t="s">
        <v>414</v>
      </c>
      <c r="E86" s="344"/>
      <c r="F86" s="342">
        <f t="shared" si="21"/>
        <v>0</v>
      </c>
      <c r="G86" s="342">
        <f t="shared" si="21"/>
        <v>0</v>
      </c>
      <c r="H86" s="346">
        <v>0</v>
      </c>
      <c r="I86" s="346">
        <f>H86+'鄉庫收支月報表(114年1月)'!I86</f>
        <v>0</v>
      </c>
      <c r="J86" s="346">
        <v>0</v>
      </c>
      <c r="K86" s="347">
        <f>J86+'鄉庫收支月報表(114年1月)'!K86</f>
        <v>0</v>
      </c>
    </row>
    <row r="87" spans="1:13" ht="19.5" customHeight="1" x14ac:dyDescent="0.3">
      <c r="A87" s="344"/>
      <c r="B87" s="344"/>
      <c r="C87" s="344"/>
      <c r="D87" s="344" t="s">
        <v>415</v>
      </c>
      <c r="E87" s="344"/>
      <c r="F87" s="342">
        <f t="shared" si="21"/>
        <v>0</v>
      </c>
      <c r="G87" s="342">
        <f t="shared" si="21"/>
        <v>0</v>
      </c>
      <c r="H87" s="346">
        <v>0</v>
      </c>
      <c r="I87" s="346">
        <f>H87+'鄉庫收支月報表(114年1月)'!I87</f>
        <v>0</v>
      </c>
      <c r="J87" s="346">
        <v>0</v>
      </c>
      <c r="K87" s="347">
        <f>J87+'鄉庫收支月報表(114年1月)'!K87</f>
        <v>0</v>
      </c>
    </row>
    <row r="88" spans="1:13" ht="19.5" customHeight="1" x14ac:dyDescent="0.3">
      <c r="A88" s="344"/>
      <c r="B88" s="344"/>
      <c r="C88" s="344" t="s">
        <v>416</v>
      </c>
      <c r="D88" s="344"/>
      <c r="E88" s="344"/>
      <c r="F88" s="342">
        <f t="shared" si="21"/>
        <v>0</v>
      </c>
      <c r="G88" s="342">
        <f t="shared" si="21"/>
        <v>0</v>
      </c>
      <c r="H88" s="342">
        <f>SUM(H89:H90)</f>
        <v>0</v>
      </c>
      <c r="I88" s="342">
        <f t="shared" ref="I88:K88" si="23">SUM(I89:I90)</f>
        <v>0</v>
      </c>
      <c r="J88" s="342">
        <f t="shared" si="23"/>
        <v>0</v>
      </c>
      <c r="K88" s="343">
        <f t="shared" si="23"/>
        <v>0</v>
      </c>
    </row>
    <row r="89" spans="1:13" ht="19.5" customHeight="1" x14ac:dyDescent="0.3">
      <c r="A89" s="344"/>
      <c r="B89" s="344"/>
      <c r="C89" s="344"/>
      <c r="D89" s="344" t="s">
        <v>417</v>
      </c>
      <c r="E89" s="344"/>
      <c r="F89" s="342">
        <f t="shared" si="21"/>
        <v>0</v>
      </c>
      <c r="G89" s="342">
        <f t="shared" si="21"/>
        <v>0</v>
      </c>
      <c r="H89" s="346">
        <v>0</v>
      </c>
      <c r="I89" s="346">
        <f>H89+'鄉庫收支月報表(114年1月)'!I89</f>
        <v>0</v>
      </c>
      <c r="J89" s="346">
        <v>0</v>
      </c>
      <c r="K89" s="347">
        <f>J89+'鄉庫收支月報表(114年1月)'!K89</f>
        <v>0</v>
      </c>
    </row>
    <row r="90" spans="1:13" ht="19.5" customHeight="1" x14ac:dyDescent="0.3">
      <c r="A90" s="344"/>
      <c r="B90" s="344"/>
      <c r="C90" s="344" t="s">
        <v>329</v>
      </c>
      <c r="D90" s="344" t="s">
        <v>418</v>
      </c>
      <c r="E90" s="344"/>
      <c r="F90" s="342">
        <f t="shared" si="21"/>
        <v>0</v>
      </c>
      <c r="G90" s="342">
        <f t="shared" si="21"/>
        <v>0</v>
      </c>
      <c r="H90" s="346">
        <v>0</v>
      </c>
      <c r="I90" s="346">
        <f>H90+'鄉庫收支月報表(114年1月)'!I90</f>
        <v>0</v>
      </c>
      <c r="J90" s="346">
        <v>0</v>
      </c>
      <c r="K90" s="347">
        <f>J90+'鄉庫收支月報表(114年1月)'!K90</f>
        <v>0</v>
      </c>
    </row>
    <row r="91" spans="1:13" ht="19.5" customHeight="1" x14ac:dyDescent="0.3">
      <c r="A91" s="344"/>
      <c r="B91" s="345" t="s">
        <v>368</v>
      </c>
      <c r="C91" s="344"/>
      <c r="D91" s="344"/>
      <c r="E91" s="344"/>
      <c r="F91" s="342">
        <f t="shared" si="21"/>
        <v>1533774</v>
      </c>
      <c r="G91" s="342">
        <f t="shared" si="21"/>
        <v>1985411</v>
      </c>
      <c r="H91" s="342">
        <f>H92+H97+H101+H108+H114+H117</f>
        <v>614598</v>
      </c>
      <c r="I91" s="342">
        <f t="shared" ref="I91:K91" si="24">I92+I97+I101+I108+I114+I117</f>
        <v>877161</v>
      </c>
      <c r="J91" s="342">
        <f t="shared" si="24"/>
        <v>919176</v>
      </c>
      <c r="K91" s="343">
        <f t="shared" si="24"/>
        <v>1108250</v>
      </c>
    </row>
    <row r="92" spans="1:13" ht="19.5" customHeight="1" x14ac:dyDescent="0.3">
      <c r="A92" s="344"/>
      <c r="B92" s="344"/>
      <c r="C92" s="345" t="s">
        <v>387</v>
      </c>
      <c r="D92" s="344"/>
      <c r="E92" s="344"/>
      <c r="F92" s="342">
        <f t="shared" si="21"/>
        <v>55800</v>
      </c>
      <c r="G92" s="342">
        <f t="shared" si="21"/>
        <v>202800</v>
      </c>
      <c r="H92" s="342">
        <f>SUM(H93:H96)</f>
        <v>55800</v>
      </c>
      <c r="I92" s="342">
        <f t="shared" ref="I92:K92" si="25">SUM(I93:I96)</f>
        <v>55800</v>
      </c>
      <c r="J92" s="342">
        <f t="shared" si="25"/>
        <v>0</v>
      </c>
      <c r="K92" s="343">
        <f t="shared" si="25"/>
        <v>147000</v>
      </c>
    </row>
    <row r="93" spans="1:13" ht="19.5" customHeight="1" x14ac:dyDescent="0.3">
      <c r="A93" s="344"/>
      <c r="B93" s="344"/>
      <c r="C93" s="345"/>
      <c r="D93" s="344" t="s">
        <v>388</v>
      </c>
      <c r="E93" s="344"/>
      <c r="F93" s="342">
        <f t="shared" si="21"/>
        <v>0</v>
      </c>
      <c r="G93" s="342">
        <f t="shared" si="21"/>
        <v>0</v>
      </c>
      <c r="H93" s="346">
        <v>0</v>
      </c>
      <c r="I93" s="346">
        <f>H93+'鄉庫收支月報表(114年1月)'!I93</f>
        <v>0</v>
      </c>
      <c r="J93" s="346">
        <v>0</v>
      </c>
      <c r="K93" s="347">
        <f>J93+'鄉庫收支月報表(114年1月)'!K93</f>
        <v>0</v>
      </c>
    </row>
    <row r="94" spans="1:13" ht="19.5" customHeight="1" x14ac:dyDescent="0.3">
      <c r="A94" s="344"/>
      <c r="B94" s="344"/>
      <c r="C94" s="345"/>
      <c r="D94" s="344" t="s">
        <v>389</v>
      </c>
      <c r="E94" s="344"/>
      <c r="F94" s="342">
        <f t="shared" si="21"/>
        <v>55800</v>
      </c>
      <c r="G94" s="342">
        <f t="shared" si="21"/>
        <v>55800</v>
      </c>
      <c r="H94" s="346">
        <v>55800</v>
      </c>
      <c r="I94" s="346">
        <f>H94+'鄉庫收支月報表(114年1月)'!I94</f>
        <v>55800</v>
      </c>
      <c r="J94" s="346">
        <v>0</v>
      </c>
      <c r="K94" s="347">
        <f>J94+'鄉庫收支月報表(114年1月)'!K94</f>
        <v>0</v>
      </c>
    </row>
    <row r="95" spans="1:13" ht="19.5" customHeight="1" x14ac:dyDescent="0.3">
      <c r="A95" s="344"/>
      <c r="B95" s="344"/>
      <c r="C95" s="345"/>
      <c r="D95" s="344" t="s">
        <v>390</v>
      </c>
      <c r="E95" s="344"/>
      <c r="F95" s="342">
        <f t="shared" si="21"/>
        <v>0</v>
      </c>
      <c r="G95" s="342">
        <f t="shared" si="21"/>
        <v>147000</v>
      </c>
      <c r="H95" s="346">
        <v>0</v>
      </c>
      <c r="I95" s="346">
        <f>H95+'鄉庫收支月報表(114年1月)'!I95</f>
        <v>0</v>
      </c>
      <c r="J95" s="346">
        <v>0</v>
      </c>
      <c r="K95" s="347">
        <f>J95+'鄉庫收支月報表(114年1月)'!K95</f>
        <v>147000</v>
      </c>
    </row>
    <row r="96" spans="1:13" ht="19.5" customHeight="1" x14ac:dyDescent="0.3">
      <c r="A96" s="344"/>
      <c r="B96" s="344"/>
      <c r="C96" s="345"/>
      <c r="D96" s="344" t="s">
        <v>391</v>
      </c>
      <c r="E96" s="344"/>
      <c r="F96" s="342">
        <f t="shared" si="21"/>
        <v>0</v>
      </c>
      <c r="G96" s="342">
        <f t="shared" si="21"/>
        <v>0</v>
      </c>
      <c r="H96" s="346">
        <v>0</v>
      </c>
      <c r="I96" s="346">
        <f>H96+'鄉庫收支月報表(114年1月)'!I96</f>
        <v>0</v>
      </c>
      <c r="J96" s="346">
        <v>0</v>
      </c>
      <c r="K96" s="347">
        <f>J96+'鄉庫收支月報表(114年1月)'!K96</f>
        <v>0</v>
      </c>
    </row>
    <row r="97" spans="1:11" ht="19.5" customHeight="1" x14ac:dyDescent="0.3">
      <c r="A97" s="344"/>
      <c r="B97" s="344"/>
      <c r="C97" s="345" t="s">
        <v>392</v>
      </c>
      <c r="D97" s="344"/>
      <c r="E97" s="344"/>
      <c r="F97" s="342">
        <f t="shared" si="21"/>
        <v>0</v>
      </c>
      <c r="G97" s="342">
        <f t="shared" si="21"/>
        <v>0</v>
      </c>
      <c r="H97" s="342">
        <f>SUM(H98:H100)</f>
        <v>0</v>
      </c>
      <c r="I97" s="342">
        <f t="shared" ref="I97:K97" si="26">SUM(I98:I100)</f>
        <v>0</v>
      </c>
      <c r="J97" s="342">
        <f t="shared" si="26"/>
        <v>0</v>
      </c>
      <c r="K97" s="343">
        <f t="shared" si="26"/>
        <v>0</v>
      </c>
    </row>
    <row r="98" spans="1:11" ht="19.5" customHeight="1" x14ac:dyDescent="0.3">
      <c r="A98" s="344"/>
      <c r="B98" s="344"/>
      <c r="C98" s="345"/>
      <c r="D98" s="344" t="s">
        <v>393</v>
      </c>
      <c r="E98" s="344"/>
      <c r="F98" s="342">
        <f t="shared" si="21"/>
        <v>0</v>
      </c>
      <c r="G98" s="342">
        <f t="shared" si="21"/>
        <v>0</v>
      </c>
      <c r="H98" s="346">
        <v>0</v>
      </c>
      <c r="I98" s="346">
        <f>H98+'鄉庫收支月報表(114年1月)'!I98</f>
        <v>0</v>
      </c>
      <c r="J98" s="346">
        <v>0</v>
      </c>
      <c r="K98" s="347">
        <f>J98+'鄉庫收支月報表(114年1月)'!K98</f>
        <v>0</v>
      </c>
    </row>
    <row r="99" spans="1:11" ht="19.5" customHeight="1" x14ac:dyDescent="0.3">
      <c r="A99" s="344"/>
      <c r="B99" s="344"/>
      <c r="C99" s="345"/>
      <c r="D99" s="344" t="s">
        <v>394</v>
      </c>
      <c r="E99" s="344"/>
      <c r="F99" s="342">
        <f t="shared" ref="F99:G105" si="27">H99+J99</f>
        <v>0</v>
      </c>
      <c r="G99" s="342">
        <f t="shared" si="27"/>
        <v>0</v>
      </c>
      <c r="H99" s="346">
        <v>0</v>
      </c>
      <c r="I99" s="346">
        <f>H99+'鄉庫收支月報表(114年1月)'!I99</f>
        <v>0</v>
      </c>
      <c r="J99" s="346">
        <v>0</v>
      </c>
      <c r="K99" s="347">
        <f>J99+'鄉庫收支月報表(114年1月)'!K99</f>
        <v>0</v>
      </c>
    </row>
    <row r="100" spans="1:11" ht="19.5" customHeight="1" x14ac:dyDescent="0.3">
      <c r="A100" s="344"/>
      <c r="B100" s="344"/>
      <c r="C100" s="345"/>
      <c r="D100" s="344" t="s">
        <v>395</v>
      </c>
      <c r="E100" s="344"/>
      <c r="F100" s="342">
        <f t="shared" si="27"/>
        <v>0</v>
      </c>
      <c r="G100" s="342">
        <f t="shared" si="27"/>
        <v>0</v>
      </c>
      <c r="H100" s="346">
        <v>0</v>
      </c>
      <c r="I100" s="346">
        <f>H100+'鄉庫收支月報表(114年1月)'!I100</f>
        <v>0</v>
      </c>
      <c r="J100" s="346">
        <v>0</v>
      </c>
      <c r="K100" s="347">
        <f>J100+'鄉庫收支月報表(114年1月)'!K100</f>
        <v>0</v>
      </c>
    </row>
    <row r="101" spans="1:11" ht="19.5" customHeight="1" x14ac:dyDescent="0.3">
      <c r="A101" s="344"/>
      <c r="B101" s="344"/>
      <c r="C101" s="345" t="s">
        <v>396</v>
      </c>
      <c r="D101" s="344"/>
      <c r="E101" s="344"/>
      <c r="F101" s="342">
        <f t="shared" si="27"/>
        <v>1461974</v>
      </c>
      <c r="G101" s="342">
        <f t="shared" si="27"/>
        <v>1766611</v>
      </c>
      <c r="H101" s="342">
        <f>SUM(H102:H105)</f>
        <v>542798</v>
      </c>
      <c r="I101" s="342">
        <f t="shared" ref="I101:K101" si="28">SUM(I102:I105)</f>
        <v>805361</v>
      </c>
      <c r="J101" s="342">
        <f t="shared" si="28"/>
        <v>919176</v>
      </c>
      <c r="K101" s="343">
        <f t="shared" si="28"/>
        <v>961250</v>
      </c>
    </row>
    <row r="102" spans="1:11" ht="19.5" customHeight="1" x14ac:dyDescent="0.3">
      <c r="A102" s="344"/>
      <c r="B102" s="344"/>
      <c r="C102" s="345"/>
      <c r="D102" s="344" t="s">
        <v>397</v>
      </c>
      <c r="E102" s="344"/>
      <c r="F102" s="342">
        <f t="shared" si="27"/>
        <v>0</v>
      </c>
      <c r="G102" s="342">
        <f t="shared" si="27"/>
        <v>0</v>
      </c>
      <c r="H102" s="346">
        <v>0</v>
      </c>
      <c r="I102" s="346">
        <f>H102+'鄉庫收支月報表(114年1月)'!I102</f>
        <v>0</v>
      </c>
      <c r="J102" s="346">
        <v>0</v>
      </c>
      <c r="K102" s="347">
        <f>J102+'鄉庫收支月報表(114年1月)'!K102</f>
        <v>0</v>
      </c>
    </row>
    <row r="103" spans="1:11" ht="19.5" customHeight="1" x14ac:dyDescent="0.3">
      <c r="A103" s="344"/>
      <c r="B103" s="344"/>
      <c r="C103" s="345"/>
      <c r="D103" s="344" t="s">
        <v>398</v>
      </c>
      <c r="E103" s="344"/>
      <c r="F103" s="342">
        <f t="shared" si="27"/>
        <v>0</v>
      </c>
      <c r="G103" s="342">
        <f t="shared" si="27"/>
        <v>0</v>
      </c>
      <c r="H103" s="346">
        <v>0</v>
      </c>
      <c r="I103" s="346">
        <f>H103+'鄉庫收支月報表(114年1月)'!I103</f>
        <v>0</v>
      </c>
      <c r="J103" s="346">
        <v>0</v>
      </c>
      <c r="K103" s="347">
        <f>J103+'鄉庫收支月報表(114年1月)'!K103</f>
        <v>0</v>
      </c>
    </row>
    <row r="104" spans="1:11" ht="19.5" customHeight="1" x14ac:dyDescent="0.3">
      <c r="A104" s="344"/>
      <c r="B104" s="344"/>
      <c r="C104" s="345"/>
      <c r="D104" s="344" t="s">
        <v>399</v>
      </c>
      <c r="E104" s="344"/>
      <c r="F104" s="342">
        <f t="shared" si="27"/>
        <v>0</v>
      </c>
      <c r="G104" s="342">
        <f t="shared" si="27"/>
        <v>0</v>
      </c>
      <c r="H104" s="346">
        <v>0</v>
      </c>
      <c r="I104" s="346">
        <f>H104+'鄉庫收支月報表(114年1月)'!I104</f>
        <v>0</v>
      </c>
      <c r="J104" s="346">
        <v>0</v>
      </c>
      <c r="K104" s="347">
        <f>J104+'鄉庫收支月報表(114年1月)'!K104</f>
        <v>0</v>
      </c>
    </row>
    <row r="105" spans="1:11" ht="19.5" customHeight="1" x14ac:dyDescent="0.3">
      <c r="A105" s="344"/>
      <c r="B105" s="344"/>
      <c r="C105" s="345"/>
      <c r="D105" s="344" t="s">
        <v>400</v>
      </c>
      <c r="E105" s="344"/>
      <c r="F105" s="342">
        <f t="shared" si="27"/>
        <v>1461974</v>
      </c>
      <c r="G105" s="342">
        <f t="shared" si="27"/>
        <v>1766611</v>
      </c>
      <c r="H105" s="346">
        <v>542798</v>
      </c>
      <c r="I105" s="346">
        <f>H105+'鄉庫收支月報表(114年1月)'!I105</f>
        <v>805361</v>
      </c>
      <c r="J105" s="346">
        <v>919176</v>
      </c>
      <c r="K105" s="347">
        <f>J105+'鄉庫收支月報表(114年1月)'!K105</f>
        <v>961250</v>
      </c>
    </row>
    <row r="106" spans="1:11" ht="19.8" customHeight="1" x14ac:dyDescent="0.4">
      <c r="A106" s="1383" t="s">
        <v>332</v>
      </c>
      <c r="B106" s="1383"/>
      <c r="C106" s="1383"/>
      <c r="D106" s="1383"/>
      <c r="E106" s="1384"/>
      <c r="F106" s="1397" t="s">
        <v>333</v>
      </c>
      <c r="G106" s="1398"/>
      <c r="H106" s="364" t="s">
        <v>334</v>
      </c>
      <c r="I106" s="365" t="s">
        <v>384</v>
      </c>
      <c r="J106" s="364" t="s">
        <v>336</v>
      </c>
      <c r="K106" s="366" t="s">
        <v>385</v>
      </c>
    </row>
    <row r="107" spans="1:11" ht="19.8" customHeight="1" x14ac:dyDescent="0.4">
      <c r="A107" s="1385"/>
      <c r="B107" s="1385"/>
      <c r="C107" s="1385"/>
      <c r="D107" s="1385"/>
      <c r="E107" s="1386"/>
      <c r="F107" s="367" t="s">
        <v>338</v>
      </c>
      <c r="G107" s="367" t="s">
        <v>339</v>
      </c>
      <c r="H107" s="367" t="s">
        <v>338</v>
      </c>
      <c r="I107" s="367" t="s">
        <v>339</v>
      </c>
      <c r="J107" s="367" t="s">
        <v>338</v>
      </c>
      <c r="K107" s="363" t="s">
        <v>339</v>
      </c>
    </row>
    <row r="108" spans="1:11" ht="20.25" customHeight="1" x14ac:dyDescent="0.3">
      <c r="A108" s="344"/>
      <c r="B108" s="344"/>
      <c r="C108" s="345" t="s">
        <v>401</v>
      </c>
      <c r="D108" s="344"/>
      <c r="E108" s="344"/>
      <c r="F108" s="342">
        <f t="shared" ref="F108:G108" si="29">SUM(F109:F113)</f>
        <v>0</v>
      </c>
      <c r="G108" s="342">
        <f t="shared" si="29"/>
        <v>0</v>
      </c>
      <c r="H108" s="342">
        <f>SUM(H109:H113)</f>
        <v>0</v>
      </c>
      <c r="I108" s="342">
        <f t="shared" ref="I108:K108" si="30">SUM(I109:I113)</f>
        <v>0</v>
      </c>
      <c r="J108" s="342">
        <f t="shared" si="30"/>
        <v>0</v>
      </c>
      <c r="K108" s="343">
        <f t="shared" si="30"/>
        <v>0</v>
      </c>
    </row>
    <row r="109" spans="1:11" ht="20.25" customHeight="1" x14ac:dyDescent="0.3">
      <c r="A109" s="344"/>
      <c r="B109" s="344"/>
      <c r="C109" s="345"/>
      <c r="D109" s="344" t="s">
        <v>402</v>
      </c>
      <c r="E109" s="344"/>
      <c r="F109" s="342">
        <f>H109+J109</f>
        <v>0</v>
      </c>
      <c r="G109" s="342">
        <f>I109+K109</f>
        <v>0</v>
      </c>
      <c r="H109" s="346">
        <v>0</v>
      </c>
      <c r="I109" s="346">
        <f>H109+'鄉庫收支月報表(114年1月)'!I109</f>
        <v>0</v>
      </c>
      <c r="J109" s="346">
        <v>0</v>
      </c>
      <c r="K109" s="347">
        <f>J109+'鄉庫收支月報表(114年1月)'!K109</f>
        <v>0</v>
      </c>
    </row>
    <row r="110" spans="1:11" ht="20.25" customHeight="1" x14ac:dyDescent="0.3">
      <c r="A110" s="344"/>
      <c r="B110" s="344"/>
      <c r="C110" s="345"/>
      <c r="D110" s="344" t="s">
        <v>403</v>
      </c>
      <c r="E110" s="344"/>
      <c r="F110" s="342">
        <f t="shared" ref="F110:G118" si="31">H110+J110</f>
        <v>0</v>
      </c>
      <c r="G110" s="342">
        <f t="shared" si="31"/>
        <v>0</v>
      </c>
      <c r="H110" s="346">
        <v>0</v>
      </c>
      <c r="I110" s="346">
        <f>H110+'鄉庫收支月報表(114年1月)'!I110</f>
        <v>0</v>
      </c>
      <c r="J110" s="346">
        <v>0</v>
      </c>
      <c r="K110" s="347">
        <f>J110+'鄉庫收支月報表(114年1月)'!K110</f>
        <v>0</v>
      </c>
    </row>
    <row r="111" spans="1:11" ht="20.25" customHeight="1" x14ac:dyDescent="0.3">
      <c r="A111" s="344"/>
      <c r="B111" s="344"/>
      <c r="C111" s="345"/>
      <c r="D111" s="344" t="s">
        <v>404</v>
      </c>
      <c r="E111" s="344"/>
      <c r="F111" s="342">
        <f t="shared" si="31"/>
        <v>0</v>
      </c>
      <c r="G111" s="342">
        <f t="shared" si="31"/>
        <v>0</v>
      </c>
      <c r="H111" s="346">
        <v>0</v>
      </c>
      <c r="I111" s="346">
        <f>H111+'鄉庫收支月報表(114年1月)'!I111</f>
        <v>0</v>
      </c>
      <c r="J111" s="346">
        <v>0</v>
      </c>
      <c r="K111" s="347">
        <f>J111+'鄉庫收支月報表(114年1月)'!K111</f>
        <v>0</v>
      </c>
    </row>
    <row r="112" spans="1:11" ht="20.25" customHeight="1" x14ac:dyDescent="0.3">
      <c r="A112" s="344"/>
      <c r="B112" s="344"/>
      <c r="C112" s="345"/>
      <c r="D112" s="344" t="s">
        <v>405</v>
      </c>
      <c r="E112" s="344"/>
      <c r="F112" s="342">
        <f t="shared" si="31"/>
        <v>0</v>
      </c>
      <c r="G112" s="342">
        <f t="shared" si="31"/>
        <v>0</v>
      </c>
      <c r="H112" s="346">
        <v>0</v>
      </c>
      <c r="I112" s="346">
        <f>H112+'鄉庫收支月報表(114年1月)'!I112</f>
        <v>0</v>
      </c>
      <c r="J112" s="346">
        <v>0</v>
      </c>
      <c r="K112" s="347">
        <f>J112+'鄉庫收支月報表(114年1月)'!K112</f>
        <v>0</v>
      </c>
    </row>
    <row r="113" spans="1:11" ht="20.25" customHeight="1" x14ac:dyDescent="0.3">
      <c r="A113" s="344"/>
      <c r="B113" s="344"/>
      <c r="C113" s="345"/>
      <c r="D113" s="344" t="s">
        <v>406</v>
      </c>
      <c r="E113" s="344"/>
      <c r="F113" s="342">
        <f t="shared" si="31"/>
        <v>0</v>
      </c>
      <c r="G113" s="342">
        <f t="shared" si="31"/>
        <v>0</v>
      </c>
      <c r="H113" s="346">
        <v>0</v>
      </c>
      <c r="I113" s="346">
        <f>H113+'鄉庫收支月報表(114年1月)'!I113</f>
        <v>0</v>
      </c>
      <c r="J113" s="346">
        <v>0</v>
      </c>
      <c r="K113" s="347">
        <f>J113+'鄉庫收支月報表(114年1月)'!K113</f>
        <v>0</v>
      </c>
    </row>
    <row r="114" spans="1:11" ht="20.25" customHeight="1" x14ac:dyDescent="0.3">
      <c r="A114" s="344"/>
      <c r="B114" s="344"/>
      <c r="C114" s="344" t="s">
        <v>407</v>
      </c>
      <c r="D114" s="344"/>
      <c r="E114" s="344"/>
      <c r="F114" s="342">
        <f t="shared" si="31"/>
        <v>16000</v>
      </c>
      <c r="G114" s="342">
        <f t="shared" si="31"/>
        <v>16000</v>
      </c>
      <c r="H114" s="342">
        <f>SUM(H115:H116)</f>
        <v>16000</v>
      </c>
      <c r="I114" s="342">
        <f t="shared" ref="I114:K114" si="32">SUM(I115:I116)</f>
        <v>16000</v>
      </c>
      <c r="J114" s="342">
        <f t="shared" si="32"/>
        <v>0</v>
      </c>
      <c r="K114" s="343">
        <f t="shared" si="32"/>
        <v>0</v>
      </c>
    </row>
    <row r="115" spans="1:11" ht="20.25" customHeight="1" x14ac:dyDescent="0.3">
      <c r="A115" s="344"/>
      <c r="B115" s="344"/>
      <c r="C115" s="344"/>
      <c r="D115" s="344" t="s">
        <v>408</v>
      </c>
      <c r="E115" s="344"/>
      <c r="F115" s="342">
        <f t="shared" si="31"/>
        <v>0</v>
      </c>
      <c r="G115" s="342">
        <f t="shared" si="31"/>
        <v>0</v>
      </c>
      <c r="H115" s="346">
        <v>0</v>
      </c>
      <c r="I115" s="346">
        <f>H115+'鄉庫收支月報表(114年1月)'!I115</f>
        <v>0</v>
      </c>
      <c r="J115" s="346">
        <v>0</v>
      </c>
      <c r="K115" s="347">
        <f>J115+'鄉庫收支月報表(114年1月)'!K115</f>
        <v>0</v>
      </c>
    </row>
    <row r="116" spans="1:11" ht="20.25" customHeight="1" x14ac:dyDescent="0.3">
      <c r="A116" s="344"/>
      <c r="B116" s="344"/>
      <c r="C116" s="344"/>
      <c r="D116" s="344" t="s">
        <v>409</v>
      </c>
      <c r="E116" s="344"/>
      <c r="F116" s="342">
        <f t="shared" si="31"/>
        <v>16000</v>
      </c>
      <c r="G116" s="342">
        <f t="shared" si="31"/>
        <v>16000</v>
      </c>
      <c r="H116" s="346">
        <v>16000</v>
      </c>
      <c r="I116" s="346">
        <f>H116+'鄉庫收支月報表(114年1月)'!I116</f>
        <v>16000</v>
      </c>
      <c r="J116" s="346">
        <v>0</v>
      </c>
      <c r="K116" s="347">
        <f>J116+'鄉庫收支月報表(114年1月)'!K116</f>
        <v>0</v>
      </c>
    </row>
    <row r="117" spans="1:11" ht="20.25" customHeight="1" x14ac:dyDescent="0.3">
      <c r="A117" s="344"/>
      <c r="B117" s="344"/>
      <c r="C117" s="344" t="s">
        <v>419</v>
      </c>
      <c r="D117" s="344"/>
      <c r="E117" s="344"/>
      <c r="F117" s="342">
        <f t="shared" si="31"/>
        <v>0</v>
      </c>
      <c r="G117" s="342">
        <f t="shared" si="31"/>
        <v>0</v>
      </c>
      <c r="H117" s="346">
        <v>0</v>
      </c>
      <c r="I117" s="346">
        <f>H117+'鄉庫收支月報表(114年1月)'!I117</f>
        <v>0</v>
      </c>
      <c r="J117" s="346">
        <v>0</v>
      </c>
      <c r="K117" s="347">
        <f>J117+'鄉庫收支月報表(114年1月)'!K117</f>
        <v>0</v>
      </c>
    </row>
    <row r="118" spans="1:11" ht="20.25" customHeight="1" x14ac:dyDescent="0.3">
      <c r="A118" s="344"/>
      <c r="B118" s="349" t="s">
        <v>373</v>
      </c>
      <c r="C118" s="344"/>
      <c r="D118" s="344"/>
      <c r="E118" s="344"/>
      <c r="F118" s="342">
        <f t="shared" si="31"/>
        <v>10020970</v>
      </c>
      <c r="G118" s="342">
        <f t="shared" si="31"/>
        <v>22769920</v>
      </c>
      <c r="H118" s="342">
        <f>H56+H91</f>
        <v>8506794</v>
      </c>
      <c r="I118" s="342">
        <f t="shared" ref="I118:K118" si="33">I56+I91</f>
        <v>21066670</v>
      </c>
      <c r="J118" s="342">
        <f t="shared" si="33"/>
        <v>1514176</v>
      </c>
      <c r="K118" s="343">
        <f t="shared" si="33"/>
        <v>1703250</v>
      </c>
    </row>
    <row r="119" spans="1:11" ht="20.25" customHeight="1" x14ac:dyDescent="0.3">
      <c r="A119" s="344"/>
      <c r="B119" s="344" t="s">
        <v>420</v>
      </c>
      <c r="C119" s="344"/>
      <c r="D119" s="344"/>
      <c r="E119" s="344"/>
      <c r="F119" s="370">
        <v>0</v>
      </c>
      <c r="G119" s="370">
        <f>F119+'鄉庫收支月報表(114年1月)'!G119</f>
        <v>0</v>
      </c>
      <c r="H119" s="351"/>
      <c r="I119" s="352"/>
      <c r="J119" s="352"/>
      <c r="K119" s="353"/>
    </row>
    <row r="120" spans="1:11" ht="20.25" customHeight="1" x14ac:dyDescent="0.3">
      <c r="A120" s="344"/>
      <c r="B120" s="344" t="s">
        <v>422</v>
      </c>
      <c r="C120" s="344"/>
      <c r="D120" s="344"/>
      <c r="E120" s="344"/>
      <c r="F120" s="370">
        <v>572858</v>
      </c>
      <c r="G120" s="370">
        <f>F120+'鄉庫收支月報表(114年1月)'!G120</f>
        <v>572858</v>
      </c>
      <c r="H120" s="354"/>
      <c r="I120" s="355"/>
      <c r="J120" s="355"/>
      <c r="K120" s="356"/>
    </row>
    <row r="121" spans="1:11" ht="20.25" customHeight="1" x14ac:dyDescent="0.3">
      <c r="A121" s="344"/>
      <c r="B121" s="344" t="s">
        <v>423</v>
      </c>
      <c r="C121" s="344"/>
      <c r="D121" s="344"/>
      <c r="E121" s="344"/>
      <c r="F121" s="370">
        <v>0</v>
      </c>
      <c r="G121" s="370">
        <f>F121+'鄉庫收支月報表(114年1月)'!G121</f>
        <v>0</v>
      </c>
      <c r="H121" s="354"/>
      <c r="I121" s="355"/>
      <c r="J121" s="355"/>
      <c r="K121" s="356"/>
    </row>
    <row r="122" spans="1:11" ht="20.25" customHeight="1" x14ac:dyDescent="0.3">
      <c r="A122" s="344"/>
      <c r="B122" s="344" t="s">
        <v>424</v>
      </c>
      <c r="C122" s="344"/>
      <c r="D122" s="344"/>
      <c r="E122" s="344"/>
      <c r="F122" s="370">
        <v>18169</v>
      </c>
      <c r="G122" s="370">
        <f>F122+'鄉庫收支月報表(114年1月)'!G122</f>
        <v>18169</v>
      </c>
      <c r="H122" s="354"/>
      <c r="I122" s="355"/>
      <c r="J122" s="355"/>
      <c r="K122" s="356"/>
    </row>
    <row r="123" spans="1:11" ht="20.25" customHeight="1" x14ac:dyDescent="0.3">
      <c r="A123" s="324"/>
      <c r="B123" s="344" t="s">
        <v>419</v>
      </c>
      <c r="C123" s="324"/>
      <c r="D123" s="324"/>
      <c r="E123" s="324"/>
      <c r="F123" s="370">
        <v>0</v>
      </c>
      <c r="G123" s="370">
        <f>F123+'鄉庫收支月報表(114年1月)'!G123</f>
        <v>0</v>
      </c>
      <c r="H123" s="354"/>
      <c r="I123" s="355"/>
      <c r="J123" s="355"/>
      <c r="K123" s="356"/>
    </row>
    <row r="124" spans="1:11" ht="20.25" customHeight="1" x14ac:dyDescent="0.3">
      <c r="A124" s="344"/>
      <c r="B124" s="344" t="s">
        <v>425</v>
      </c>
      <c r="C124" s="344"/>
      <c r="D124" s="344"/>
      <c r="E124" s="344"/>
      <c r="F124" s="370">
        <v>0</v>
      </c>
      <c r="G124" s="370">
        <f>F124+'鄉庫收支月報表(114年1月)'!G124</f>
        <v>0</v>
      </c>
      <c r="H124" s="354"/>
      <c r="I124" s="355"/>
      <c r="J124" s="355"/>
      <c r="K124" s="356"/>
    </row>
    <row r="125" spans="1:11" ht="20.25" customHeight="1" x14ac:dyDescent="0.3">
      <c r="A125" s="344" t="s">
        <v>426</v>
      </c>
      <c r="B125" s="344"/>
      <c r="C125" s="344"/>
      <c r="D125" s="344"/>
      <c r="E125" s="344"/>
      <c r="F125" s="370">
        <v>0</v>
      </c>
      <c r="G125" s="370">
        <f>F125+'鄉庫收支月報表(114年1月)'!G125</f>
        <v>0</v>
      </c>
      <c r="H125" s="354"/>
      <c r="I125" s="355"/>
      <c r="J125" s="355"/>
      <c r="K125" s="356"/>
    </row>
    <row r="126" spans="1:11" ht="20.25" customHeight="1" x14ac:dyDescent="0.3">
      <c r="A126" s="344"/>
      <c r="B126" s="344" t="s">
        <v>427</v>
      </c>
      <c r="C126" s="344"/>
      <c r="D126" s="344"/>
      <c r="E126" s="344"/>
      <c r="F126" s="370">
        <v>0</v>
      </c>
      <c r="G126" s="370">
        <f>F126+'鄉庫收支月報表(114年1月)'!G126</f>
        <v>0</v>
      </c>
      <c r="H126" s="354"/>
      <c r="I126" s="355"/>
      <c r="J126" s="355"/>
      <c r="K126" s="356"/>
    </row>
    <row r="127" spans="1:11" ht="20.25" customHeight="1" x14ac:dyDescent="0.3">
      <c r="A127" s="349" t="s">
        <v>428</v>
      </c>
      <c r="B127" s="344"/>
      <c r="C127" s="344"/>
      <c r="D127" s="344"/>
      <c r="E127" s="371"/>
      <c r="F127" s="342">
        <f>F118+F120+F122</f>
        <v>10611997</v>
      </c>
      <c r="G127" s="346">
        <f>SUM(G118:G126)</f>
        <v>23360947</v>
      </c>
      <c r="H127" s="354"/>
      <c r="I127" s="355"/>
      <c r="J127" s="355"/>
      <c r="K127" s="356"/>
    </row>
    <row r="128" spans="1:11" ht="20.25" customHeight="1" x14ac:dyDescent="0.3">
      <c r="A128" s="344" t="s">
        <v>429</v>
      </c>
      <c r="B128" s="344"/>
      <c r="C128" s="344"/>
      <c r="D128" s="344"/>
      <c r="E128" s="372"/>
      <c r="F128" s="342">
        <f>F53-F127</f>
        <v>397408074</v>
      </c>
      <c r="G128" s="346"/>
      <c r="H128" s="354"/>
      <c r="I128" s="355"/>
      <c r="J128" s="355"/>
      <c r="K128" s="356"/>
    </row>
    <row r="129" spans="1:11" ht="20.25" customHeight="1" x14ac:dyDescent="0.3">
      <c r="A129" s="344" t="s">
        <v>430</v>
      </c>
      <c r="B129" s="344"/>
      <c r="C129" s="344"/>
      <c r="D129" s="344"/>
      <c r="E129" s="344"/>
      <c r="F129" s="342">
        <f>SUM(F127:F128)</f>
        <v>408020071</v>
      </c>
      <c r="G129" s="346"/>
      <c r="H129" s="354"/>
      <c r="I129" s="355"/>
      <c r="J129" s="355"/>
      <c r="K129" s="356"/>
    </row>
    <row r="130" spans="1:11" ht="20.25" customHeight="1" x14ac:dyDescent="0.3">
      <c r="A130" s="344" t="s">
        <v>431</v>
      </c>
      <c r="B130" s="344"/>
      <c r="C130" s="344"/>
      <c r="D130" s="344"/>
      <c r="E130" s="344"/>
      <c r="F130" s="346">
        <v>232394</v>
      </c>
      <c r="G130" s="346"/>
      <c r="H130" s="373"/>
      <c r="I130" s="355"/>
      <c r="J130" s="355"/>
      <c r="K130" s="356"/>
    </row>
    <row r="131" spans="1:11" ht="20.25" customHeight="1" x14ac:dyDescent="0.3">
      <c r="A131" s="349" t="s">
        <v>432</v>
      </c>
      <c r="B131" s="344"/>
      <c r="C131" s="344"/>
      <c r="D131" s="344"/>
      <c r="E131" s="344"/>
      <c r="F131" s="342">
        <f>F53-F127+F130</f>
        <v>397640468</v>
      </c>
      <c r="G131" s="346"/>
      <c r="H131" s="374"/>
      <c r="I131" s="361"/>
      <c r="J131" s="361"/>
      <c r="K131" s="362"/>
    </row>
    <row r="132" spans="1:11" ht="23.25" customHeight="1" x14ac:dyDescent="0.3">
      <c r="A132" s="324" t="s">
        <v>136</v>
      </c>
      <c r="B132" s="324"/>
      <c r="C132" s="324"/>
      <c r="D132" s="324"/>
      <c r="E132" s="324" t="s">
        <v>137</v>
      </c>
      <c r="F132" s="1392" t="s">
        <v>433</v>
      </c>
      <c r="G132" s="1393"/>
      <c r="H132" s="325" t="s">
        <v>139</v>
      </c>
      <c r="I132" s="325"/>
      <c r="J132" s="1394" t="s">
        <v>1142</v>
      </c>
      <c r="K132" s="1394"/>
    </row>
    <row r="133" spans="1:11" ht="17.399999999999999" x14ac:dyDescent="0.3">
      <c r="A133" s="324"/>
      <c r="B133" s="324"/>
      <c r="C133" s="324"/>
      <c r="D133" s="324"/>
      <c r="E133" s="324"/>
      <c r="F133" s="1395" t="s">
        <v>435</v>
      </c>
      <c r="G133" s="1396"/>
      <c r="H133" s="325"/>
      <c r="I133" s="325"/>
      <c r="J133" s="325"/>
      <c r="K133" s="325"/>
    </row>
    <row r="134" spans="1:11" ht="17.399999999999999" x14ac:dyDescent="0.3">
      <c r="A134" s="324" t="s">
        <v>436</v>
      </c>
    </row>
    <row r="135" spans="1:11" ht="17.399999999999999" x14ac:dyDescent="0.3">
      <c r="A135" s="324" t="s">
        <v>437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9" customWidth="1"/>
    <col min="4" max="4" width="17.44140625" style="329" customWidth="1"/>
    <col min="5" max="5" width="17.33203125" style="329" customWidth="1"/>
    <col min="6" max="6" width="18" style="375" customWidth="1"/>
    <col min="7" max="7" width="22.109375" style="375" customWidth="1"/>
    <col min="8" max="8" width="18" style="375" customWidth="1"/>
    <col min="9" max="9" width="22.109375" style="375" customWidth="1"/>
    <col min="10" max="10" width="17.88671875" style="375" customWidth="1"/>
    <col min="11" max="11" width="26.109375" style="375" customWidth="1"/>
    <col min="12" max="256" width="9" style="329"/>
    <col min="257" max="259" width="3" style="329" customWidth="1"/>
    <col min="260" max="260" width="17.44140625" style="329" customWidth="1"/>
    <col min="261" max="261" width="17.33203125" style="329" customWidth="1"/>
    <col min="262" max="262" width="18" style="329" customWidth="1"/>
    <col min="263" max="263" width="22.109375" style="329" customWidth="1"/>
    <col min="264" max="264" width="18" style="329" customWidth="1"/>
    <col min="265" max="265" width="22.109375" style="329" customWidth="1"/>
    <col min="266" max="266" width="17.88671875" style="329" customWidth="1"/>
    <col min="267" max="267" width="26.109375" style="329" customWidth="1"/>
    <col min="268" max="512" width="9" style="329"/>
    <col min="513" max="515" width="3" style="329" customWidth="1"/>
    <col min="516" max="516" width="17.44140625" style="329" customWidth="1"/>
    <col min="517" max="517" width="17.33203125" style="329" customWidth="1"/>
    <col min="518" max="518" width="18" style="329" customWidth="1"/>
    <col min="519" max="519" width="22.109375" style="329" customWidth="1"/>
    <col min="520" max="520" width="18" style="329" customWidth="1"/>
    <col min="521" max="521" width="22.109375" style="329" customWidth="1"/>
    <col min="522" max="522" width="17.88671875" style="329" customWidth="1"/>
    <col min="523" max="523" width="26.109375" style="329" customWidth="1"/>
    <col min="524" max="768" width="9" style="329"/>
    <col min="769" max="771" width="3" style="329" customWidth="1"/>
    <col min="772" max="772" width="17.44140625" style="329" customWidth="1"/>
    <col min="773" max="773" width="17.33203125" style="329" customWidth="1"/>
    <col min="774" max="774" width="18" style="329" customWidth="1"/>
    <col min="775" max="775" width="22.109375" style="329" customWidth="1"/>
    <col min="776" max="776" width="18" style="329" customWidth="1"/>
    <col min="777" max="777" width="22.109375" style="329" customWidth="1"/>
    <col min="778" max="778" width="17.88671875" style="329" customWidth="1"/>
    <col min="779" max="779" width="26.109375" style="329" customWidth="1"/>
    <col min="780" max="1024" width="9" style="329"/>
    <col min="1025" max="1027" width="3" style="329" customWidth="1"/>
    <col min="1028" max="1028" width="17.44140625" style="329" customWidth="1"/>
    <col min="1029" max="1029" width="17.33203125" style="329" customWidth="1"/>
    <col min="1030" max="1030" width="18" style="329" customWidth="1"/>
    <col min="1031" max="1031" width="22.109375" style="329" customWidth="1"/>
    <col min="1032" max="1032" width="18" style="329" customWidth="1"/>
    <col min="1033" max="1033" width="22.109375" style="329" customWidth="1"/>
    <col min="1034" max="1034" width="17.88671875" style="329" customWidth="1"/>
    <col min="1035" max="1035" width="26.109375" style="329" customWidth="1"/>
    <col min="1036" max="1280" width="9" style="329"/>
    <col min="1281" max="1283" width="3" style="329" customWidth="1"/>
    <col min="1284" max="1284" width="17.44140625" style="329" customWidth="1"/>
    <col min="1285" max="1285" width="17.33203125" style="329" customWidth="1"/>
    <col min="1286" max="1286" width="18" style="329" customWidth="1"/>
    <col min="1287" max="1287" width="22.109375" style="329" customWidth="1"/>
    <col min="1288" max="1288" width="18" style="329" customWidth="1"/>
    <col min="1289" max="1289" width="22.109375" style="329" customWidth="1"/>
    <col min="1290" max="1290" width="17.88671875" style="329" customWidth="1"/>
    <col min="1291" max="1291" width="26.109375" style="329" customWidth="1"/>
    <col min="1292" max="1536" width="9" style="329"/>
    <col min="1537" max="1539" width="3" style="329" customWidth="1"/>
    <col min="1540" max="1540" width="17.44140625" style="329" customWidth="1"/>
    <col min="1541" max="1541" width="17.33203125" style="329" customWidth="1"/>
    <col min="1542" max="1542" width="18" style="329" customWidth="1"/>
    <col min="1543" max="1543" width="22.109375" style="329" customWidth="1"/>
    <col min="1544" max="1544" width="18" style="329" customWidth="1"/>
    <col min="1545" max="1545" width="22.109375" style="329" customWidth="1"/>
    <col min="1546" max="1546" width="17.88671875" style="329" customWidth="1"/>
    <col min="1547" max="1547" width="26.109375" style="329" customWidth="1"/>
    <col min="1548" max="1792" width="9" style="329"/>
    <col min="1793" max="1795" width="3" style="329" customWidth="1"/>
    <col min="1796" max="1796" width="17.44140625" style="329" customWidth="1"/>
    <col min="1797" max="1797" width="17.33203125" style="329" customWidth="1"/>
    <col min="1798" max="1798" width="18" style="329" customWidth="1"/>
    <col min="1799" max="1799" width="22.109375" style="329" customWidth="1"/>
    <col min="1800" max="1800" width="18" style="329" customWidth="1"/>
    <col min="1801" max="1801" width="22.109375" style="329" customWidth="1"/>
    <col min="1802" max="1802" width="17.88671875" style="329" customWidth="1"/>
    <col min="1803" max="1803" width="26.109375" style="329" customWidth="1"/>
    <col min="1804" max="2048" width="9" style="329"/>
    <col min="2049" max="2051" width="3" style="329" customWidth="1"/>
    <col min="2052" max="2052" width="17.44140625" style="329" customWidth="1"/>
    <col min="2053" max="2053" width="17.33203125" style="329" customWidth="1"/>
    <col min="2054" max="2054" width="18" style="329" customWidth="1"/>
    <col min="2055" max="2055" width="22.109375" style="329" customWidth="1"/>
    <col min="2056" max="2056" width="18" style="329" customWidth="1"/>
    <col min="2057" max="2057" width="22.109375" style="329" customWidth="1"/>
    <col min="2058" max="2058" width="17.88671875" style="329" customWidth="1"/>
    <col min="2059" max="2059" width="26.109375" style="329" customWidth="1"/>
    <col min="2060" max="2304" width="9" style="329"/>
    <col min="2305" max="2307" width="3" style="329" customWidth="1"/>
    <col min="2308" max="2308" width="17.44140625" style="329" customWidth="1"/>
    <col min="2309" max="2309" width="17.33203125" style="329" customWidth="1"/>
    <col min="2310" max="2310" width="18" style="329" customWidth="1"/>
    <col min="2311" max="2311" width="22.109375" style="329" customWidth="1"/>
    <col min="2312" max="2312" width="18" style="329" customWidth="1"/>
    <col min="2313" max="2313" width="22.109375" style="329" customWidth="1"/>
    <col min="2314" max="2314" width="17.88671875" style="329" customWidth="1"/>
    <col min="2315" max="2315" width="26.109375" style="329" customWidth="1"/>
    <col min="2316" max="2560" width="9" style="329"/>
    <col min="2561" max="2563" width="3" style="329" customWidth="1"/>
    <col min="2564" max="2564" width="17.44140625" style="329" customWidth="1"/>
    <col min="2565" max="2565" width="17.33203125" style="329" customWidth="1"/>
    <col min="2566" max="2566" width="18" style="329" customWidth="1"/>
    <col min="2567" max="2567" width="22.109375" style="329" customWidth="1"/>
    <col min="2568" max="2568" width="18" style="329" customWidth="1"/>
    <col min="2569" max="2569" width="22.109375" style="329" customWidth="1"/>
    <col min="2570" max="2570" width="17.88671875" style="329" customWidth="1"/>
    <col min="2571" max="2571" width="26.109375" style="329" customWidth="1"/>
    <col min="2572" max="2816" width="9" style="329"/>
    <col min="2817" max="2819" width="3" style="329" customWidth="1"/>
    <col min="2820" max="2820" width="17.44140625" style="329" customWidth="1"/>
    <col min="2821" max="2821" width="17.33203125" style="329" customWidth="1"/>
    <col min="2822" max="2822" width="18" style="329" customWidth="1"/>
    <col min="2823" max="2823" width="22.109375" style="329" customWidth="1"/>
    <col min="2824" max="2824" width="18" style="329" customWidth="1"/>
    <col min="2825" max="2825" width="22.109375" style="329" customWidth="1"/>
    <col min="2826" max="2826" width="17.88671875" style="329" customWidth="1"/>
    <col min="2827" max="2827" width="26.109375" style="329" customWidth="1"/>
    <col min="2828" max="3072" width="9" style="329"/>
    <col min="3073" max="3075" width="3" style="329" customWidth="1"/>
    <col min="3076" max="3076" width="17.44140625" style="329" customWidth="1"/>
    <col min="3077" max="3077" width="17.33203125" style="329" customWidth="1"/>
    <col min="3078" max="3078" width="18" style="329" customWidth="1"/>
    <col min="3079" max="3079" width="22.109375" style="329" customWidth="1"/>
    <col min="3080" max="3080" width="18" style="329" customWidth="1"/>
    <col min="3081" max="3081" width="22.109375" style="329" customWidth="1"/>
    <col min="3082" max="3082" width="17.88671875" style="329" customWidth="1"/>
    <col min="3083" max="3083" width="26.109375" style="329" customWidth="1"/>
    <col min="3084" max="3328" width="9" style="329"/>
    <col min="3329" max="3331" width="3" style="329" customWidth="1"/>
    <col min="3332" max="3332" width="17.44140625" style="329" customWidth="1"/>
    <col min="3333" max="3333" width="17.33203125" style="329" customWidth="1"/>
    <col min="3334" max="3334" width="18" style="329" customWidth="1"/>
    <col min="3335" max="3335" width="22.109375" style="329" customWidth="1"/>
    <col min="3336" max="3336" width="18" style="329" customWidth="1"/>
    <col min="3337" max="3337" width="22.109375" style="329" customWidth="1"/>
    <col min="3338" max="3338" width="17.88671875" style="329" customWidth="1"/>
    <col min="3339" max="3339" width="26.109375" style="329" customWidth="1"/>
    <col min="3340" max="3584" width="9" style="329"/>
    <col min="3585" max="3587" width="3" style="329" customWidth="1"/>
    <col min="3588" max="3588" width="17.44140625" style="329" customWidth="1"/>
    <col min="3589" max="3589" width="17.33203125" style="329" customWidth="1"/>
    <col min="3590" max="3590" width="18" style="329" customWidth="1"/>
    <col min="3591" max="3591" width="22.109375" style="329" customWidth="1"/>
    <col min="3592" max="3592" width="18" style="329" customWidth="1"/>
    <col min="3593" max="3593" width="22.109375" style="329" customWidth="1"/>
    <col min="3594" max="3594" width="17.88671875" style="329" customWidth="1"/>
    <col min="3595" max="3595" width="26.109375" style="329" customWidth="1"/>
    <col min="3596" max="3840" width="9" style="329"/>
    <col min="3841" max="3843" width="3" style="329" customWidth="1"/>
    <col min="3844" max="3844" width="17.44140625" style="329" customWidth="1"/>
    <col min="3845" max="3845" width="17.33203125" style="329" customWidth="1"/>
    <col min="3846" max="3846" width="18" style="329" customWidth="1"/>
    <col min="3847" max="3847" width="22.109375" style="329" customWidth="1"/>
    <col min="3848" max="3848" width="18" style="329" customWidth="1"/>
    <col min="3849" max="3849" width="22.109375" style="329" customWidth="1"/>
    <col min="3850" max="3850" width="17.88671875" style="329" customWidth="1"/>
    <col min="3851" max="3851" width="26.109375" style="329" customWidth="1"/>
    <col min="3852" max="4096" width="9" style="329"/>
    <col min="4097" max="4099" width="3" style="329" customWidth="1"/>
    <col min="4100" max="4100" width="17.44140625" style="329" customWidth="1"/>
    <col min="4101" max="4101" width="17.33203125" style="329" customWidth="1"/>
    <col min="4102" max="4102" width="18" style="329" customWidth="1"/>
    <col min="4103" max="4103" width="22.109375" style="329" customWidth="1"/>
    <col min="4104" max="4104" width="18" style="329" customWidth="1"/>
    <col min="4105" max="4105" width="22.109375" style="329" customWidth="1"/>
    <col min="4106" max="4106" width="17.88671875" style="329" customWidth="1"/>
    <col min="4107" max="4107" width="26.109375" style="329" customWidth="1"/>
    <col min="4108" max="4352" width="9" style="329"/>
    <col min="4353" max="4355" width="3" style="329" customWidth="1"/>
    <col min="4356" max="4356" width="17.44140625" style="329" customWidth="1"/>
    <col min="4357" max="4357" width="17.33203125" style="329" customWidth="1"/>
    <col min="4358" max="4358" width="18" style="329" customWidth="1"/>
    <col min="4359" max="4359" width="22.109375" style="329" customWidth="1"/>
    <col min="4360" max="4360" width="18" style="329" customWidth="1"/>
    <col min="4361" max="4361" width="22.109375" style="329" customWidth="1"/>
    <col min="4362" max="4362" width="17.88671875" style="329" customWidth="1"/>
    <col min="4363" max="4363" width="26.109375" style="329" customWidth="1"/>
    <col min="4364" max="4608" width="9" style="329"/>
    <col min="4609" max="4611" width="3" style="329" customWidth="1"/>
    <col min="4612" max="4612" width="17.44140625" style="329" customWidth="1"/>
    <col min="4613" max="4613" width="17.33203125" style="329" customWidth="1"/>
    <col min="4614" max="4614" width="18" style="329" customWidth="1"/>
    <col min="4615" max="4615" width="22.109375" style="329" customWidth="1"/>
    <col min="4616" max="4616" width="18" style="329" customWidth="1"/>
    <col min="4617" max="4617" width="22.109375" style="329" customWidth="1"/>
    <col min="4618" max="4618" width="17.88671875" style="329" customWidth="1"/>
    <col min="4619" max="4619" width="26.109375" style="329" customWidth="1"/>
    <col min="4620" max="4864" width="9" style="329"/>
    <col min="4865" max="4867" width="3" style="329" customWidth="1"/>
    <col min="4868" max="4868" width="17.44140625" style="329" customWidth="1"/>
    <col min="4869" max="4869" width="17.33203125" style="329" customWidth="1"/>
    <col min="4870" max="4870" width="18" style="329" customWidth="1"/>
    <col min="4871" max="4871" width="22.109375" style="329" customWidth="1"/>
    <col min="4872" max="4872" width="18" style="329" customWidth="1"/>
    <col min="4873" max="4873" width="22.109375" style="329" customWidth="1"/>
    <col min="4874" max="4874" width="17.88671875" style="329" customWidth="1"/>
    <col min="4875" max="4875" width="26.109375" style="329" customWidth="1"/>
    <col min="4876" max="5120" width="9" style="329"/>
    <col min="5121" max="5123" width="3" style="329" customWidth="1"/>
    <col min="5124" max="5124" width="17.44140625" style="329" customWidth="1"/>
    <col min="5125" max="5125" width="17.33203125" style="329" customWidth="1"/>
    <col min="5126" max="5126" width="18" style="329" customWidth="1"/>
    <col min="5127" max="5127" width="22.109375" style="329" customWidth="1"/>
    <col min="5128" max="5128" width="18" style="329" customWidth="1"/>
    <col min="5129" max="5129" width="22.109375" style="329" customWidth="1"/>
    <col min="5130" max="5130" width="17.88671875" style="329" customWidth="1"/>
    <col min="5131" max="5131" width="26.109375" style="329" customWidth="1"/>
    <col min="5132" max="5376" width="9" style="329"/>
    <col min="5377" max="5379" width="3" style="329" customWidth="1"/>
    <col min="5380" max="5380" width="17.44140625" style="329" customWidth="1"/>
    <col min="5381" max="5381" width="17.33203125" style="329" customWidth="1"/>
    <col min="5382" max="5382" width="18" style="329" customWidth="1"/>
    <col min="5383" max="5383" width="22.109375" style="329" customWidth="1"/>
    <col min="5384" max="5384" width="18" style="329" customWidth="1"/>
    <col min="5385" max="5385" width="22.109375" style="329" customWidth="1"/>
    <col min="5386" max="5386" width="17.88671875" style="329" customWidth="1"/>
    <col min="5387" max="5387" width="26.109375" style="329" customWidth="1"/>
    <col min="5388" max="5632" width="9" style="329"/>
    <col min="5633" max="5635" width="3" style="329" customWidth="1"/>
    <col min="5636" max="5636" width="17.44140625" style="329" customWidth="1"/>
    <col min="5637" max="5637" width="17.33203125" style="329" customWidth="1"/>
    <col min="5638" max="5638" width="18" style="329" customWidth="1"/>
    <col min="5639" max="5639" width="22.109375" style="329" customWidth="1"/>
    <col min="5640" max="5640" width="18" style="329" customWidth="1"/>
    <col min="5641" max="5641" width="22.109375" style="329" customWidth="1"/>
    <col min="5642" max="5642" width="17.88671875" style="329" customWidth="1"/>
    <col min="5643" max="5643" width="26.109375" style="329" customWidth="1"/>
    <col min="5644" max="5888" width="9" style="329"/>
    <col min="5889" max="5891" width="3" style="329" customWidth="1"/>
    <col min="5892" max="5892" width="17.44140625" style="329" customWidth="1"/>
    <col min="5893" max="5893" width="17.33203125" style="329" customWidth="1"/>
    <col min="5894" max="5894" width="18" style="329" customWidth="1"/>
    <col min="5895" max="5895" width="22.109375" style="329" customWidth="1"/>
    <col min="5896" max="5896" width="18" style="329" customWidth="1"/>
    <col min="5897" max="5897" width="22.109375" style="329" customWidth="1"/>
    <col min="5898" max="5898" width="17.88671875" style="329" customWidth="1"/>
    <col min="5899" max="5899" width="26.109375" style="329" customWidth="1"/>
    <col min="5900" max="6144" width="9" style="329"/>
    <col min="6145" max="6147" width="3" style="329" customWidth="1"/>
    <col min="6148" max="6148" width="17.44140625" style="329" customWidth="1"/>
    <col min="6149" max="6149" width="17.33203125" style="329" customWidth="1"/>
    <col min="6150" max="6150" width="18" style="329" customWidth="1"/>
    <col min="6151" max="6151" width="22.109375" style="329" customWidth="1"/>
    <col min="6152" max="6152" width="18" style="329" customWidth="1"/>
    <col min="6153" max="6153" width="22.109375" style="329" customWidth="1"/>
    <col min="6154" max="6154" width="17.88671875" style="329" customWidth="1"/>
    <col min="6155" max="6155" width="26.109375" style="329" customWidth="1"/>
    <col min="6156" max="6400" width="9" style="329"/>
    <col min="6401" max="6403" width="3" style="329" customWidth="1"/>
    <col min="6404" max="6404" width="17.44140625" style="329" customWidth="1"/>
    <col min="6405" max="6405" width="17.33203125" style="329" customWidth="1"/>
    <col min="6406" max="6406" width="18" style="329" customWidth="1"/>
    <col min="6407" max="6407" width="22.109375" style="329" customWidth="1"/>
    <col min="6408" max="6408" width="18" style="329" customWidth="1"/>
    <col min="6409" max="6409" width="22.109375" style="329" customWidth="1"/>
    <col min="6410" max="6410" width="17.88671875" style="329" customWidth="1"/>
    <col min="6411" max="6411" width="26.109375" style="329" customWidth="1"/>
    <col min="6412" max="6656" width="9" style="329"/>
    <col min="6657" max="6659" width="3" style="329" customWidth="1"/>
    <col min="6660" max="6660" width="17.44140625" style="329" customWidth="1"/>
    <col min="6661" max="6661" width="17.33203125" style="329" customWidth="1"/>
    <col min="6662" max="6662" width="18" style="329" customWidth="1"/>
    <col min="6663" max="6663" width="22.109375" style="329" customWidth="1"/>
    <col min="6664" max="6664" width="18" style="329" customWidth="1"/>
    <col min="6665" max="6665" width="22.109375" style="329" customWidth="1"/>
    <col min="6666" max="6666" width="17.88671875" style="329" customWidth="1"/>
    <col min="6667" max="6667" width="26.109375" style="329" customWidth="1"/>
    <col min="6668" max="6912" width="9" style="329"/>
    <col min="6913" max="6915" width="3" style="329" customWidth="1"/>
    <col min="6916" max="6916" width="17.44140625" style="329" customWidth="1"/>
    <col min="6917" max="6917" width="17.33203125" style="329" customWidth="1"/>
    <col min="6918" max="6918" width="18" style="329" customWidth="1"/>
    <col min="6919" max="6919" width="22.109375" style="329" customWidth="1"/>
    <col min="6920" max="6920" width="18" style="329" customWidth="1"/>
    <col min="6921" max="6921" width="22.109375" style="329" customWidth="1"/>
    <col min="6922" max="6922" width="17.88671875" style="329" customWidth="1"/>
    <col min="6923" max="6923" width="26.109375" style="329" customWidth="1"/>
    <col min="6924" max="7168" width="9" style="329"/>
    <col min="7169" max="7171" width="3" style="329" customWidth="1"/>
    <col min="7172" max="7172" width="17.44140625" style="329" customWidth="1"/>
    <col min="7173" max="7173" width="17.33203125" style="329" customWidth="1"/>
    <col min="7174" max="7174" width="18" style="329" customWidth="1"/>
    <col min="7175" max="7175" width="22.109375" style="329" customWidth="1"/>
    <col min="7176" max="7176" width="18" style="329" customWidth="1"/>
    <col min="7177" max="7177" width="22.109375" style="329" customWidth="1"/>
    <col min="7178" max="7178" width="17.88671875" style="329" customWidth="1"/>
    <col min="7179" max="7179" width="26.109375" style="329" customWidth="1"/>
    <col min="7180" max="7424" width="9" style="329"/>
    <col min="7425" max="7427" width="3" style="329" customWidth="1"/>
    <col min="7428" max="7428" width="17.44140625" style="329" customWidth="1"/>
    <col min="7429" max="7429" width="17.33203125" style="329" customWidth="1"/>
    <col min="7430" max="7430" width="18" style="329" customWidth="1"/>
    <col min="7431" max="7431" width="22.109375" style="329" customWidth="1"/>
    <col min="7432" max="7432" width="18" style="329" customWidth="1"/>
    <col min="7433" max="7433" width="22.109375" style="329" customWidth="1"/>
    <col min="7434" max="7434" width="17.88671875" style="329" customWidth="1"/>
    <col min="7435" max="7435" width="26.109375" style="329" customWidth="1"/>
    <col min="7436" max="7680" width="9" style="329"/>
    <col min="7681" max="7683" width="3" style="329" customWidth="1"/>
    <col min="7684" max="7684" width="17.44140625" style="329" customWidth="1"/>
    <col min="7685" max="7685" width="17.33203125" style="329" customWidth="1"/>
    <col min="7686" max="7686" width="18" style="329" customWidth="1"/>
    <col min="7687" max="7687" width="22.109375" style="329" customWidth="1"/>
    <col min="7688" max="7688" width="18" style="329" customWidth="1"/>
    <col min="7689" max="7689" width="22.109375" style="329" customWidth="1"/>
    <col min="7690" max="7690" width="17.88671875" style="329" customWidth="1"/>
    <col min="7691" max="7691" width="26.109375" style="329" customWidth="1"/>
    <col min="7692" max="7936" width="9" style="329"/>
    <col min="7937" max="7939" width="3" style="329" customWidth="1"/>
    <col min="7940" max="7940" width="17.44140625" style="329" customWidth="1"/>
    <col min="7941" max="7941" width="17.33203125" style="329" customWidth="1"/>
    <col min="7942" max="7942" width="18" style="329" customWidth="1"/>
    <col min="7943" max="7943" width="22.109375" style="329" customWidth="1"/>
    <col min="7944" max="7944" width="18" style="329" customWidth="1"/>
    <col min="7945" max="7945" width="22.109375" style="329" customWidth="1"/>
    <col min="7946" max="7946" width="17.88671875" style="329" customWidth="1"/>
    <col min="7947" max="7947" width="26.109375" style="329" customWidth="1"/>
    <col min="7948" max="8192" width="9" style="329"/>
    <col min="8193" max="8195" width="3" style="329" customWidth="1"/>
    <col min="8196" max="8196" width="17.44140625" style="329" customWidth="1"/>
    <col min="8197" max="8197" width="17.33203125" style="329" customWidth="1"/>
    <col min="8198" max="8198" width="18" style="329" customWidth="1"/>
    <col min="8199" max="8199" width="22.109375" style="329" customWidth="1"/>
    <col min="8200" max="8200" width="18" style="329" customWidth="1"/>
    <col min="8201" max="8201" width="22.109375" style="329" customWidth="1"/>
    <col min="8202" max="8202" width="17.88671875" style="329" customWidth="1"/>
    <col min="8203" max="8203" width="26.109375" style="329" customWidth="1"/>
    <col min="8204" max="8448" width="9" style="329"/>
    <col min="8449" max="8451" width="3" style="329" customWidth="1"/>
    <col min="8452" max="8452" width="17.44140625" style="329" customWidth="1"/>
    <col min="8453" max="8453" width="17.33203125" style="329" customWidth="1"/>
    <col min="8454" max="8454" width="18" style="329" customWidth="1"/>
    <col min="8455" max="8455" width="22.109375" style="329" customWidth="1"/>
    <col min="8456" max="8456" width="18" style="329" customWidth="1"/>
    <col min="8457" max="8457" width="22.109375" style="329" customWidth="1"/>
    <col min="8458" max="8458" width="17.88671875" style="329" customWidth="1"/>
    <col min="8459" max="8459" width="26.109375" style="329" customWidth="1"/>
    <col min="8460" max="8704" width="9" style="329"/>
    <col min="8705" max="8707" width="3" style="329" customWidth="1"/>
    <col min="8708" max="8708" width="17.44140625" style="329" customWidth="1"/>
    <col min="8709" max="8709" width="17.33203125" style="329" customWidth="1"/>
    <col min="8710" max="8710" width="18" style="329" customWidth="1"/>
    <col min="8711" max="8711" width="22.109375" style="329" customWidth="1"/>
    <col min="8712" max="8712" width="18" style="329" customWidth="1"/>
    <col min="8713" max="8713" width="22.109375" style="329" customWidth="1"/>
    <col min="8714" max="8714" width="17.88671875" style="329" customWidth="1"/>
    <col min="8715" max="8715" width="26.109375" style="329" customWidth="1"/>
    <col min="8716" max="8960" width="9" style="329"/>
    <col min="8961" max="8963" width="3" style="329" customWidth="1"/>
    <col min="8964" max="8964" width="17.44140625" style="329" customWidth="1"/>
    <col min="8965" max="8965" width="17.33203125" style="329" customWidth="1"/>
    <col min="8966" max="8966" width="18" style="329" customWidth="1"/>
    <col min="8967" max="8967" width="22.109375" style="329" customWidth="1"/>
    <col min="8968" max="8968" width="18" style="329" customWidth="1"/>
    <col min="8969" max="8969" width="22.109375" style="329" customWidth="1"/>
    <col min="8970" max="8970" width="17.88671875" style="329" customWidth="1"/>
    <col min="8971" max="8971" width="26.109375" style="329" customWidth="1"/>
    <col min="8972" max="9216" width="9" style="329"/>
    <col min="9217" max="9219" width="3" style="329" customWidth="1"/>
    <col min="9220" max="9220" width="17.44140625" style="329" customWidth="1"/>
    <col min="9221" max="9221" width="17.33203125" style="329" customWidth="1"/>
    <col min="9222" max="9222" width="18" style="329" customWidth="1"/>
    <col min="9223" max="9223" width="22.109375" style="329" customWidth="1"/>
    <col min="9224" max="9224" width="18" style="329" customWidth="1"/>
    <col min="9225" max="9225" width="22.109375" style="329" customWidth="1"/>
    <col min="9226" max="9226" width="17.88671875" style="329" customWidth="1"/>
    <col min="9227" max="9227" width="26.109375" style="329" customWidth="1"/>
    <col min="9228" max="9472" width="9" style="329"/>
    <col min="9473" max="9475" width="3" style="329" customWidth="1"/>
    <col min="9476" max="9476" width="17.44140625" style="329" customWidth="1"/>
    <col min="9477" max="9477" width="17.33203125" style="329" customWidth="1"/>
    <col min="9478" max="9478" width="18" style="329" customWidth="1"/>
    <col min="9479" max="9479" width="22.109375" style="329" customWidth="1"/>
    <col min="9480" max="9480" width="18" style="329" customWidth="1"/>
    <col min="9481" max="9481" width="22.109375" style="329" customWidth="1"/>
    <col min="9482" max="9482" width="17.88671875" style="329" customWidth="1"/>
    <col min="9483" max="9483" width="26.109375" style="329" customWidth="1"/>
    <col min="9484" max="9728" width="9" style="329"/>
    <col min="9729" max="9731" width="3" style="329" customWidth="1"/>
    <col min="9732" max="9732" width="17.44140625" style="329" customWidth="1"/>
    <col min="9733" max="9733" width="17.33203125" style="329" customWidth="1"/>
    <col min="9734" max="9734" width="18" style="329" customWidth="1"/>
    <col min="9735" max="9735" width="22.109375" style="329" customWidth="1"/>
    <col min="9736" max="9736" width="18" style="329" customWidth="1"/>
    <col min="9737" max="9737" width="22.109375" style="329" customWidth="1"/>
    <col min="9738" max="9738" width="17.88671875" style="329" customWidth="1"/>
    <col min="9739" max="9739" width="26.109375" style="329" customWidth="1"/>
    <col min="9740" max="9984" width="9" style="329"/>
    <col min="9985" max="9987" width="3" style="329" customWidth="1"/>
    <col min="9988" max="9988" width="17.44140625" style="329" customWidth="1"/>
    <col min="9989" max="9989" width="17.33203125" style="329" customWidth="1"/>
    <col min="9990" max="9990" width="18" style="329" customWidth="1"/>
    <col min="9991" max="9991" width="22.109375" style="329" customWidth="1"/>
    <col min="9992" max="9992" width="18" style="329" customWidth="1"/>
    <col min="9993" max="9993" width="22.109375" style="329" customWidth="1"/>
    <col min="9994" max="9994" width="17.88671875" style="329" customWidth="1"/>
    <col min="9995" max="9995" width="26.109375" style="329" customWidth="1"/>
    <col min="9996" max="10240" width="9" style="329"/>
    <col min="10241" max="10243" width="3" style="329" customWidth="1"/>
    <col min="10244" max="10244" width="17.44140625" style="329" customWidth="1"/>
    <col min="10245" max="10245" width="17.33203125" style="329" customWidth="1"/>
    <col min="10246" max="10246" width="18" style="329" customWidth="1"/>
    <col min="10247" max="10247" width="22.109375" style="329" customWidth="1"/>
    <col min="10248" max="10248" width="18" style="329" customWidth="1"/>
    <col min="10249" max="10249" width="22.109375" style="329" customWidth="1"/>
    <col min="10250" max="10250" width="17.88671875" style="329" customWidth="1"/>
    <col min="10251" max="10251" width="26.109375" style="329" customWidth="1"/>
    <col min="10252" max="10496" width="9" style="329"/>
    <col min="10497" max="10499" width="3" style="329" customWidth="1"/>
    <col min="10500" max="10500" width="17.44140625" style="329" customWidth="1"/>
    <col min="10501" max="10501" width="17.33203125" style="329" customWidth="1"/>
    <col min="10502" max="10502" width="18" style="329" customWidth="1"/>
    <col min="10503" max="10503" width="22.109375" style="329" customWidth="1"/>
    <col min="10504" max="10504" width="18" style="329" customWidth="1"/>
    <col min="10505" max="10505" width="22.109375" style="329" customWidth="1"/>
    <col min="10506" max="10506" width="17.88671875" style="329" customWidth="1"/>
    <col min="10507" max="10507" width="26.109375" style="329" customWidth="1"/>
    <col min="10508" max="10752" width="9" style="329"/>
    <col min="10753" max="10755" width="3" style="329" customWidth="1"/>
    <col min="10756" max="10756" width="17.44140625" style="329" customWidth="1"/>
    <col min="10757" max="10757" width="17.33203125" style="329" customWidth="1"/>
    <col min="10758" max="10758" width="18" style="329" customWidth="1"/>
    <col min="10759" max="10759" width="22.109375" style="329" customWidth="1"/>
    <col min="10760" max="10760" width="18" style="329" customWidth="1"/>
    <col min="10761" max="10761" width="22.109375" style="329" customWidth="1"/>
    <col min="10762" max="10762" width="17.88671875" style="329" customWidth="1"/>
    <col min="10763" max="10763" width="26.109375" style="329" customWidth="1"/>
    <col min="10764" max="11008" width="9" style="329"/>
    <col min="11009" max="11011" width="3" style="329" customWidth="1"/>
    <col min="11012" max="11012" width="17.44140625" style="329" customWidth="1"/>
    <col min="11013" max="11013" width="17.33203125" style="329" customWidth="1"/>
    <col min="11014" max="11014" width="18" style="329" customWidth="1"/>
    <col min="11015" max="11015" width="22.109375" style="329" customWidth="1"/>
    <col min="11016" max="11016" width="18" style="329" customWidth="1"/>
    <col min="11017" max="11017" width="22.109375" style="329" customWidth="1"/>
    <col min="11018" max="11018" width="17.88671875" style="329" customWidth="1"/>
    <col min="11019" max="11019" width="26.109375" style="329" customWidth="1"/>
    <col min="11020" max="11264" width="9" style="329"/>
    <col min="11265" max="11267" width="3" style="329" customWidth="1"/>
    <col min="11268" max="11268" width="17.44140625" style="329" customWidth="1"/>
    <col min="11269" max="11269" width="17.33203125" style="329" customWidth="1"/>
    <col min="11270" max="11270" width="18" style="329" customWidth="1"/>
    <col min="11271" max="11271" width="22.109375" style="329" customWidth="1"/>
    <col min="11272" max="11272" width="18" style="329" customWidth="1"/>
    <col min="11273" max="11273" width="22.109375" style="329" customWidth="1"/>
    <col min="11274" max="11274" width="17.88671875" style="329" customWidth="1"/>
    <col min="11275" max="11275" width="26.109375" style="329" customWidth="1"/>
    <col min="11276" max="11520" width="9" style="329"/>
    <col min="11521" max="11523" width="3" style="329" customWidth="1"/>
    <col min="11524" max="11524" width="17.44140625" style="329" customWidth="1"/>
    <col min="11525" max="11525" width="17.33203125" style="329" customWidth="1"/>
    <col min="11526" max="11526" width="18" style="329" customWidth="1"/>
    <col min="11527" max="11527" width="22.109375" style="329" customWidth="1"/>
    <col min="11528" max="11528" width="18" style="329" customWidth="1"/>
    <col min="11529" max="11529" width="22.109375" style="329" customWidth="1"/>
    <col min="11530" max="11530" width="17.88671875" style="329" customWidth="1"/>
    <col min="11531" max="11531" width="26.109375" style="329" customWidth="1"/>
    <col min="11532" max="11776" width="9" style="329"/>
    <col min="11777" max="11779" width="3" style="329" customWidth="1"/>
    <col min="11780" max="11780" width="17.44140625" style="329" customWidth="1"/>
    <col min="11781" max="11781" width="17.33203125" style="329" customWidth="1"/>
    <col min="11782" max="11782" width="18" style="329" customWidth="1"/>
    <col min="11783" max="11783" width="22.109375" style="329" customWidth="1"/>
    <col min="11784" max="11784" width="18" style="329" customWidth="1"/>
    <col min="11785" max="11785" width="22.109375" style="329" customWidth="1"/>
    <col min="11786" max="11786" width="17.88671875" style="329" customWidth="1"/>
    <col min="11787" max="11787" width="26.109375" style="329" customWidth="1"/>
    <col min="11788" max="12032" width="9" style="329"/>
    <col min="12033" max="12035" width="3" style="329" customWidth="1"/>
    <col min="12036" max="12036" width="17.44140625" style="329" customWidth="1"/>
    <col min="12037" max="12037" width="17.33203125" style="329" customWidth="1"/>
    <col min="12038" max="12038" width="18" style="329" customWidth="1"/>
    <col min="12039" max="12039" width="22.109375" style="329" customWidth="1"/>
    <col min="12040" max="12040" width="18" style="329" customWidth="1"/>
    <col min="12041" max="12041" width="22.109375" style="329" customWidth="1"/>
    <col min="12042" max="12042" width="17.88671875" style="329" customWidth="1"/>
    <col min="12043" max="12043" width="26.109375" style="329" customWidth="1"/>
    <col min="12044" max="12288" width="9" style="329"/>
    <col min="12289" max="12291" width="3" style="329" customWidth="1"/>
    <col min="12292" max="12292" width="17.44140625" style="329" customWidth="1"/>
    <col min="12293" max="12293" width="17.33203125" style="329" customWidth="1"/>
    <col min="12294" max="12294" width="18" style="329" customWidth="1"/>
    <col min="12295" max="12295" width="22.109375" style="329" customWidth="1"/>
    <col min="12296" max="12296" width="18" style="329" customWidth="1"/>
    <col min="12297" max="12297" width="22.109375" style="329" customWidth="1"/>
    <col min="12298" max="12298" width="17.88671875" style="329" customWidth="1"/>
    <col min="12299" max="12299" width="26.109375" style="329" customWidth="1"/>
    <col min="12300" max="12544" width="9" style="329"/>
    <col min="12545" max="12547" width="3" style="329" customWidth="1"/>
    <col min="12548" max="12548" width="17.44140625" style="329" customWidth="1"/>
    <col min="12549" max="12549" width="17.33203125" style="329" customWidth="1"/>
    <col min="12550" max="12550" width="18" style="329" customWidth="1"/>
    <col min="12551" max="12551" width="22.109375" style="329" customWidth="1"/>
    <col min="12552" max="12552" width="18" style="329" customWidth="1"/>
    <col min="12553" max="12553" width="22.109375" style="329" customWidth="1"/>
    <col min="12554" max="12554" width="17.88671875" style="329" customWidth="1"/>
    <col min="12555" max="12555" width="26.109375" style="329" customWidth="1"/>
    <col min="12556" max="12800" width="9" style="329"/>
    <col min="12801" max="12803" width="3" style="329" customWidth="1"/>
    <col min="12804" max="12804" width="17.44140625" style="329" customWidth="1"/>
    <col min="12805" max="12805" width="17.33203125" style="329" customWidth="1"/>
    <col min="12806" max="12806" width="18" style="329" customWidth="1"/>
    <col min="12807" max="12807" width="22.109375" style="329" customWidth="1"/>
    <col min="12808" max="12808" width="18" style="329" customWidth="1"/>
    <col min="12809" max="12809" width="22.109375" style="329" customWidth="1"/>
    <col min="12810" max="12810" width="17.88671875" style="329" customWidth="1"/>
    <col min="12811" max="12811" width="26.109375" style="329" customWidth="1"/>
    <col min="12812" max="13056" width="9" style="329"/>
    <col min="13057" max="13059" width="3" style="329" customWidth="1"/>
    <col min="13060" max="13060" width="17.44140625" style="329" customWidth="1"/>
    <col min="13061" max="13061" width="17.33203125" style="329" customWidth="1"/>
    <col min="13062" max="13062" width="18" style="329" customWidth="1"/>
    <col min="13063" max="13063" width="22.109375" style="329" customWidth="1"/>
    <col min="13064" max="13064" width="18" style="329" customWidth="1"/>
    <col min="13065" max="13065" width="22.109375" style="329" customWidth="1"/>
    <col min="13066" max="13066" width="17.88671875" style="329" customWidth="1"/>
    <col min="13067" max="13067" width="26.109375" style="329" customWidth="1"/>
    <col min="13068" max="13312" width="9" style="329"/>
    <col min="13313" max="13315" width="3" style="329" customWidth="1"/>
    <col min="13316" max="13316" width="17.44140625" style="329" customWidth="1"/>
    <col min="13317" max="13317" width="17.33203125" style="329" customWidth="1"/>
    <col min="13318" max="13318" width="18" style="329" customWidth="1"/>
    <col min="13319" max="13319" width="22.109375" style="329" customWidth="1"/>
    <col min="13320" max="13320" width="18" style="329" customWidth="1"/>
    <col min="13321" max="13321" width="22.109375" style="329" customWidth="1"/>
    <col min="13322" max="13322" width="17.88671875" style="329" customWidth="1"/>
    <col min="13323" max="13323" width="26.109375" style="329" customWidth="1"/>
    <col min="13324" max="13568" width="9" style="329"/>
    <col min="13569" max="13571" width="3" style="329" customWidth="1"/>
    <col min="13572" max="13572" width="17.44140625" style="329" customWidth="1"/>
    <col min="13573" max="13573" width="17.33203125" style="329" customWidth="1"/>
    <col min="13574" max="13574" width="18" style="329" customWidth="1"/>
    <col min="13575" max="13575" width="22.109375" style="329" customWidth="1"/>
    <col min="13576" max="13576" width="18" style="329" customWidth="1"/>
    <col min="13577" max="13577" width="22.109375" style="329" customWidth="1"/>
    <col min="13578" max="13578" width="17.88671875" style="329" customWidth="1"/>
    <col min="13579" max="13579" width="26.109375" style="329" customWidth="1"/>
    <col min="13580" max="13824" width="9" style="329"/>
    <col min="13825" max="13827" width="3" style="329" customWidth="1"/>
    <col min="13828" max="13828" width="17.44140625" style="329" customWidth="1"/>
    <col min="13829" max="13829" width="17.33203125" style="329" customWidth="1"/>
    <col min="13830" max="13830" width="18" style="329" customWidth="1"/>
    <col min="13831" max="13831" width="22.109375" style="329" customWidth="1"/>
    <col min="13832" max="13832" width="18" style="329" customWidth="1"/>
    <col min="13833" max="13833" width="22.109375" style="329" customWidth="1"/>
    <col min="13834" max="13834" width="17.88671875" style="329" customWidth="1"/>
    <col min="13835" max="13835" width="26.109375" style="329" customWidth="1"/>
    <col min="13836" max="14080" width="9" style="329"/>
    <col min="14081" max="14083" width="3" style="329" customWidth="1"/>
    <col min="14084" max="14084" width="17.44140625" style="329" customWidth="1"/>
    <col min="14085" max="14085" width="17.33203125" style="329" customWidth="1"/>
    <col min="14086" max="14086" width="18" style="329" customWidth="1"/>
    <col min="14087" max="14087" width="22.109375" style="329" customWidth="1"/>
    <col min="14088" max="14088" width="18" style="329" customWidth="1"/>
    <col min="14089" max="14089" width="22.109375" style="329" customWidth="1"/>
    <col min="14090" max="14090" width="17.88671875" style="329" customWidth="1"/>
    <col min="14091" max="14091" width="26.109375" style="329" customWidth="1"/>
    <col min="14092" max="14336" width="9" style="329"/>
    <col min="14337" max="14339" width="3" style="329" customWidth="1"/>
    <col min="14340" max="14340" width="17.44140625" style="329" customWidth="1"/>
    <col min="14341" max="14341" width="17.33203125" style="329" customWidth="1"/>
    <col min="14342" max="14342" width="18" style="329" customWidth="1"/>
    <col min="14343" max="14343" width="22.109375" style="329" customWidth="1"/>
    <col min="14344" max="14344" width="18" style="329" customWidth="1"/>
    <col min="14345" max="14345" width="22.109375" style="329" customWidth="1"/>
    <col min="14346" max="14346" width="17.88671875" style="329" customWidth="1"/>
    <col min="14347" max="14347" width="26.109375" style="329" customWidth="1"/>
    <col min="14348" max="14592" width="9" style="329"/>
    <col min="14593" max="14595" width="3" style="329" customWidth="1"/>
    <col min="14596" max="14596" width="17.44140625" style="329" customWidth="1"/>
    <col min="14597" max="14597" width="17.33203125" style="329" customWidth="1"/>
    <col min="14598" max="14598" width="18" style="329" customWidth="1"/>
    <col min="14599" max="14599" width="22.109375" style="329" customWidth="1"/>
    <col min="14600" max="14600" width="18" style="329" customWidth="1"/>
    <col min="14601" max="14601" width="22.109375" style="329" customWidth="1"/>
    <col min="14602" max="14602" width="17.88671875" style="329" customWidth="1"/>
    <col min="14603" max="14603" width="26.109375" style="329" customWidth="1"/>
    <col min="14604" max="14848" width="9" style="329"/>
    <col min="14849" max="14851" width="3" style="329" customWidth="1"/>
    <col min="14852" max="14852" width="17.44140625" style="329" customWidth="1"/>
    <col min="14853" max="14853" width="17.33203125" style="329" customWidth="1"/>
    <col min="14854" max="14854" width="18" style="329" customWidth="1"/>
    <col min="14855" max="14855" width="22.109375" style="329" customWidth="1"/>
    <col min="14856" max="14856" width="18" style="329" customWidth="1"/>
    <col min="14857" max="14857" width="22.109375" style="329" customWidth="1"/>
    <col min="14858" max="14858" width="17.88671875" style="329" customWidth="1"/>
    <col min="14859" max="14859" width="26.109375" style="329" customWidth="1"/>
    <col min="14860" max="15104" width="9" style="329"/>
    <col min="15105" max="15107" width="3" style="329" customWidth="1"/>
    <col min="15108" max="15108" width="17.44140625" style="329" customWidth="1"/>
    <col min="15109" max="15109" width="17.33203125" style="329" customWidth="1"/>
    <col min="15110" max="15110" width="18" style="329" customWidth="1"/>
    <col min="15111" max="15111" width="22.109375" style="329" customWidth="1"/>
    <col min="15112" max="15112" width="18" style="329" customWidth="1"/>
    <col min="15113" max="15113" width="22.109375" style="329" customWidth="1"/>
    <col min="15114" max="15114" width="17.88671875" style="329" customWidth="1"/>
    <col min="15115" max="15115" width="26.109375" style="329" customWidth="1"/>
    <col min="15116" max="15360" width="9" style="329"/>
    <col min="15361" max="15363" width="3" style="329" customWidth="1"/>
    <col min="15364" max="15364" width="17.44140625" style="329" customWidth="1"/>
    <col min="15365" max="15365" width="17.33203125" style="329" customWidth="1"/>
    <col min="15366" max="15366" width="18" style="329" customWidth="1"/>
    <col min="15367" max="15367" width="22.109375" style="329" customWidth="1"/>
    <col min="15368" max="15368" width="18" style="329" customWidth="1"/>
    <col min="15369" max="15369" width="22.109375" style="329" customWidth="1"/>
    <col min="15370" max="15370" width="17.88671875" style="329" customWidth="1"/>
    <col min="15371" max="15371" width="26.109375" style="329" customWidth="1"/>
    <col min="15372" max="15616" width="9" style="329"/>
    <col min="15617" max="15619" width="3" style="329" customWidth="1"/>
    <col min="15620" max="15620" width="17.44140625" style="329" customWidth="1"/>
    <col min="15621" max="15621" width="17.33203125" style="329" customWidth="1"/>
    <col min="15622" max="15622" width="18" style="329" customWidth="1"/>
    <col min="15623" max="15623" width="22.109375" style="329" customWidth="1"/>
    <col min="15624" max="15624" width="18" style="329" customWidth="1"/>
    <col min="15625" max="15625" width="22.109375" style="329" customWidth="1"/>
    <col min="15626" max="15626" width="17.88671875" style="329" customWidth="1"/>
    <col min="15627" max="15627" width="26.109375" style="329" customWidth="1"/>
    <col min="15628" max="15872" width="9" style="329"/>
    <col min="15873" max="15875" width="3" style="329" customWidth="1"/>
    <col min="15876" max="15876" width="17.44140625" style="329" customWidth="1"/>
    <col min="15877" max="15877" width="17.33203125" style="329" customWidth="1"/>
    <col min="15878" max="15878" width="18" style="329" customWidth="1"/>
    <col min="15879" max="15879" width="22.109375" style="329" customWidth="1"/>
    <col min="15880" max="15880" width="18" style="329" customWidth="1"/>
    <col min="15881" max="15881" width="22.109375" style="329" customWidth="1"/>
    <col min="15882" max="15882" width="17.88671875" style="329" customWidth="1"/>
    <col min="15883" max="15883" width="26.109375" style="329" customWidth="1"/>
    <col min="15884" max="16128" width="9" style="329"/>
    <col min="16129" max="16131" width="3" style="329" customWidth="1"/>
    <col min="16132" max="16132" width="17.44140625" style="329" customWidth="1"/>
    <col min="16133" max="16133" width="17.33203125" style="329" customWidth="1"/>
    <col min="16134" max="16134" width="18" style="329" customWidth="1"/>
    <col min="16135" max="16135" width="22.109375" style="329" customWidth="1"/>
    <col min="16136" max="16136" width="18" style="329" customWidth="1"/>
    <col min="16137" max="16137" width="22.109375" style="329" customWidth="1"/>
    <col min="16138" max="16138" width="17.88671875" style="329" customWidth="1"/>
    <col min="16139" max="16139" width="26.109375" style="329" customWidth="1"/>
    <col min="16140" max="16384" width="9" style="329"/>
  </cols>
  <sheetData>
    <row r="1" spans="1:12" ht="21" customHeight="1" x14ac:dyDescent="0.4">
      <c r="A1" s="1389" t="s">
        <v>322</v>
      </c>
      <c r="B1" s="1389"/>
      <c r="C1" s="1389"/>
      <c r="D1" s="1389"/>
      <c r="E1" s="324"/>
      <c r="F1" s="325"/>
      <c r="G1" s="325"/>
      <c r="H1" s="325"/>
      <c r="I1" s="325"/>
      <c r="J1" s="326" t="s">
        <v>98</v>
      </c>
      <c r="K1" s="327" t="s">
        <v>323</v>
      </c>
      <c r="L1" s="328" t="s">
        <v>100</v>
      </c>
    </row>
    <row r="2" spans="1:12" ht="21" customHeight="1" x14ac:dyDescent="0.4">
      <c r="A2" s="1390" t="s">
        <v>324</v>
      </c>
      <c r="B2" s="1390"/>
      <c r="C2" s="1390"/>
      <c r="D2" s="1390"/>
      <c r="E2" s="330" t="s">
        <v>325</v>
      </c>
      <c r="F2" s="331"/>
      <c r="G2" s="331"/>
      <c r="H2" s="331"/>
      <c r="I2" s="331"/>
      <c r="J2" s="326" t="s">
        <v>326</v>
      </c>
      <c r="K2" s="332" t="s">
        <v>327</v>
      </c>
    </row>
    <row r="3" spans="1:12" ht="33" x14ac:dyDescent="0.3">
      <c r="A3" s="1391" t="s">
        <v>328</v>
      </c>
      <c r="B3" s="1391"/>
      <c r="C3" s="1391"/>
      <c r="D3" s="1391"/>
      <c r="E3" s="1391"/>
      <c r="F3" s="1391"/>
      <c r="G3" s="1391"/>
      <c r="H3" s="1391"/>
      <c r="I3" s="1391"/>
      <c r="J3" s="1391"/>
      <c r="K3" s="1391"/>
    </row>
    <row r="4" spans="1:12" ht="27" customHeight="1" x14ac:dyDescent="0.3">
      <c r="A4" s="333"/>
      <c r="B4" s="333"/>
      <c r="C4" s="333"/>
      <c r="D4" s="333"/>
      <c r="E4" s="333" t="s">
        <v>329</v>
      </c>
      <c r="F4" s="334"/>
      <c r="G4" s="335" t="s">
        <v>1338</v>
      </c>
      <c r="H4" s="325"/>
      <c r="I4" s="334"/>
      <c r="J4" s="334"/>
      <c r="K4" s="336" t="s">
        <v>331</v>
      </c>
    </row>
    <row r="5" spans="1:12" ht="23.25" customHeight="1" x14ac:dyDescent="0.4">
      <c r="A5" s="1383" t="s">
        <v>332</v>
      </c>
      <c r="B5" s="1383"/>
      <c r="C5" s="1383"/>
      <c r="D5" s="1383"/>
      <c r="E5" s="1384"/>
      <c r="F5" s="1387" t="s">
        <v>333</v>
      </c>
      <c r="G5" s="1388"/>
      <c r="H5" s="338" t="s">
        <v>334</v>
      </c>
      <c r="I5" s="339" t="s">
        <v>335</v>
      </c>
      <c r="J5" s="338" t="s">
        <v>336</v>
      </c>
      <c r="K5" s="340" t="s">
        <v>337</v>
      </c>
    </row>
    <row r="6" spans="1:12" ht="23.25" customHeight="1" x14ac:dyDescent="0.4">
      <c r="A6" s="1385"/>
      <c r="B6" s="1385"/>
      <c r="C6" s="1385"/>
      <c r="D6" s="1385"/>
      <c r="E6" s="1386"/>
      <c r="F6" s="326" t="s">
        <v>338</v>
      </c>
      <c r="G6" s="326" t="s">
        <v>339</v>
      </c>
      <c r="H6" s="326" t="s">
        <v>338</v>
      </c>
      <c r="I6" s="326" t="s">
        <v>339</v>
      </c>
      <c r="J6" s="326" t="s">
        <v>338</v>
      </c>
      <c r="K6" s="337" t="s">
        <v>339</v>
      </c>
    </row>
    <row r="7" spans="1:12" ht="19.5" customHeight="1" x14ac:dyDescent="0.3">
      <c r="A7" s="324"/>
      <c r="B7" s="341" t="s">
        <v>340</v>
      </c>
      <c r="C7" s="324"/>
      <c r="D7" s="324"/>
      <c r="E7" s="324"/>
      <c r="F7" s="342">
        <f t="shared" ref="F7:G7" si="0">F8+F18+F19+F20+F21+F22+F25+F31+F34+F35+F36</f>
        <v>38384375</v>
      </c>
      <c r="G7" s="342">
        <f t="shared" si="0"/>
        <v>87407972</v>
      </c>
      <c r="H7" s="342">
        <f>H8+H18+H19+H20+H21+H22+H25+H31+H34+H35+H36</f>
        <v>14819465</v>
      </c>
      <c r="I7" s="342">
        <f t="shared" ref="I7:K7" si="1">I8+I18+I19+I20+I21+I22+I25+I31+I34+I35+I36</f>
        <v>63219655</v>
      </c>
      <c r="J7" s="342">
        <f t="shared" si="1"/>
        <v>23564910</v>
      </c>
      <c r="K7" s="343">
        <f t="shared" si="1"/>
        <v>24188317</v>
      </c>
    </row>
    <row r="8" spans="1:12" ht="19.5" customHeight="1" x14ac:dyDescent="0.3">
      <c r="A8" s="344"/>
      <c r="B8" s="344"/>
      <c r="C8" s="345" t="s">
        <v>341</v>
      </c>
      <c r="D8" s="344"/>
      <c r="E8" s="344"/>
      <c r="F8" s="342">
        <f t="shared" ref="F8:G8" si="2">F9+F10+F11+F12+F13+F16+F17</f>
        <v>11403207</v>
      </c>
      <c r="G8" s="342">
        <f t="shared" si="2"/>
        <v>57205751</v>
      </c>
      <c r="H8" s="342">
        <f>H9+H10+H11+H12+H13+H16+H17</f>
        <v>11403207</v>
      </c>
      <c r="I8" s="342">
        <f t="shared" ref="I8:K8" si="3">I9+I10+I11+I12+I13+I16+I17</f>
        <v>57205751</v>
      </c>
      <c r="J8" s="342">
        <f t="shared" si="3"/>
        <v>0</v>
      </c>
      <c r="K8" s="343">
        <f t="shared" si="3"/>
        <v>0</v>
      </c>
    </row>
    <row r="9" spans="1:12" ht="19.5" customHeight="1" x14ac:dyDescent="0.3">
      <c r="A9" s="344"/>
      <c r="B9" s="344"/>
      <c r="C9" s="345"/>
      <c r="D9" s="344" t="s">
        <v>342</v>
      </c>
      <c r="E9" s="324"/>
      <c r="F9" s="342">
        <f>H9+J9</f>
        <v>12736</v>
      </c>
      <c r="G9" s="342">
        <f>I9+K9</f>
        <v>27280</v>
      </c>
      <c r="H9" s="346">
        <v>12736</v>
      </c>
      <c r="I9" s="346">
        <f>H9+'鄉庫收支月報表(114年2月)'!I9</f>
        <v>27280</v>
      </c>
      <c r="J9" s="346">
        <v>0</v>
      </c>
      <c r="K9" s="347">
        <f>J9+'鄉庫收支月報表(114年2月)'!K9</f>
        <v>0</v>
      </c>
    </row>
    <row r="10" spans="1:12" ht="19.5" customHeight="1" x14ac:dyDescent="0.3">
      <c r="A10" s="344"/>
      <c r="B10" s="344"/>
      <c r="C10" s="345"/>
      <c r="D10" s="344" t="s">
        <v>343</v>
      </c>
      <c r="E10" s="344"/>
      <c r="F10" s="342">
        <f t="shared" ref="F10:G12" si="4">H10+J10</f>
        <v>69559</v>
      </c>
      <c r="G10" s="342">
        <f t="shared" si="4"/>
        <v>201596</v>
      </c>
      <c r="H10" s="346">
        <v>69559</v>
      </c>
      <c r="I10" s="346">
        <f>H10+'鄉庫收支月報表(114年2月)'!I10</f>
        <v>201596</v>
      </c>
      <c r="J10" s="346">
        <v>0</v>
      </c>
      <c r="K10" s="347">
        <f>J10+'鄉庫收支月報表(114年2月)'!K10</f>
        <v>0</v>
      </c>
    </row>
    <row r="11" spans="1:12" ht="19.5" customHeight="1" x14ac:dyDescent="0.3">
      <c r="A11" s="344"/>
      <c r="B11" s="344"/>
      <c r="C11" s="345"/>
      <c r="D11" s="344" t="s">
        <v>344</v>
      </c>
      <c r="E11" s="344"/>
      <c r="F11" s="342">
        <f t="shared" si="4"/>
        <v>2115</v>
      </c>
      <c r="G11" s="342">
        <f t="shared" si="4"/>
        <v>5199</v>
      </c>
      <c r="H11" s="346">
        <v>2115</v>
      </c>
      <c r="I11" s="346">
        <f>H11+'鄉庫收支月報表(114年2月)'!I11</f>
        <v>5199</v>
      </c>
      <c r="J11" s="346">
        <v>0</v>
      </c>
      <c r="K11" s="347">
        <f>J11+'鄉庫收支月報表(114年2月)'!K11</f>
        <v>0</v>
      </c>
    </row>
    <row r="12" spans="1:12" ht="19.5" customHeight="1" x14ac:dyDescent="0.3">
      <c r="A12" s="344"/>
      <c r="B12" s="344"/>
      <c r="C12" s="345"/>
      <c r="D12" s="344" t="s">
        <v>345</v>
      </c>
      <c r="E12" s="344"/>
      <c r="F12" s="342">
        <f t="shared" si="4"/>
        <v>22020</v>
      </c>
      <c r="G12" s="342">
        <f t="shared" si="4"/>
        <v>22020</v>
      </c>
      <c r="H12" s="346">
        <v>22020</v>
      </c>
      <c r="I12" s="346">
        <f>H12+'鄉庫收支月報表(114年2月)'!I12</f>
        <v>22020</v>
      </c>
      <c r="J12" s="346">
        <v>0</v>
      </c>
      <c r="K12" s="347">
        <f>J12+'鄉庫收支月報表(114年2月)'!K12</f>
        <v>0</v>
      </c>
    </row>
    <row r="13" spans="1:12" ht="19.5" customHeight="1" x14ac:dyDescent="0.3">
      <c r="A13" s="344"/>
      <c r="B13" s="344"/>
      <c r="C13" s="345"/>
      <c r="D13" s="344" t="s">
        <v>346</v>
      </c>
      <c r="E13" s="344"/>
      <c r="F13" s="342">
        <f>H13+J13</f>
        <v>7532</v>
      </c>
      <c r="G13" s="342">
        <f>I13+K13</f>
        <v>73571</v>
      </c>
      <c r="H13" s="342">
        <f>SUM(H14:H15)</f>
        <v>7532</v>
      </c>
      <c r="I13" s="342">
        <f t="shared" ref="I13:K13" si="5">SUM(I14:I15)</f>
        <v>73571</v>
      </c>
      <c r="J13" s="342">
        <f t="shared" si="5"/>
        <v>0</v>
      </c>
      <c r="K13" s="343">
        <f t="shared" si="5"/>
        <v>0</v>
      </c>
    </row>
    <row r="14" spans="1:12" ht="19.5" customHeight="1" x14ac:dyDescent="0.3">
      <c r="A14" s="344"/>
      <c r="B14" s="344"/>
      <c r="C14" s="345"/>
      <c r="D14" s="344"/>
      <c r="E14" s="344" t="s">
        <v>347</v>
      </c>
      <c r="F14" s="342">
        <f t="shared" ref="F14:G28" si="6">H14+J14</f>
        <v>0</v>
      </c>
      <c r="G14" s="342">
        <f t="shared" si="6"/>
        <v>0</v>
      </c>
      <c r="H14" s="346">
        <v>0</v>
      </c>
      <c r="I14" s="346">
        <f>H14+'鄉庫收支月報表(114年2月)'!I14</f>
        <v>0</v>
      </c>
      <c r="J14" s="346">
        <v>0</v>
      </c>
      <c r="K14" s="347">
        <f>J14+'鄉庫收支月報表(114年2月)'!K14</f>
        <v>0</v>
      </c>
    </row>
    <row r="15" spans="1:12" ht="19.5" customHeight="1" x14ac:dyDescent="0.3">
      <c r="A15" s="344"/>
      <c r="B15" s="344"/>
      <c r="C15" s="345"/>
      <c r="D15" s="344"/>
      <c r="E15" s="344" t="s">
        <v>348</v>
      </c>
      <c r="F15" s="342">
        <f t="shared" si="6"/>
        <v>7532</v>
      </c>
      <c r="G15" s="342">
        <f t="shared" si="6"/>
        <v>73571</v>
      </c>
      <c r="H15" s="346">
        <v>7532</v>
      </c>
      <c r="I15" s="346">
        <f>H15+'鄉庫收支月報表(114年2月)'!I15</f>
        <v>73571</v>
      </c>
      <c r="J15" s="346">
        <v>0</v>
      </c>
      <c r="K15" s="347">
        <f>J15+'鄉庫收支月報表(114年2月)'!K15</f>
        <v>0</v>
      </c>
    </row>
    <row r="16" spans="1:12" ht="19.5" customHeight="1" x14ac:dyDescent="0.3">
      <c r="A16" s="344"/>
      <c r="B16" s="344"/>
      <c r="C16" s="345"/>
      <c r="D16" s="344" t="s">
        <v>349</v>
      </c>
      <c r="E16" s="344"/>
      <c r="F16" s="342">
        <f t="shared" si="6"/>
        <v>11289245</v>
      </c>
      <c r="G16" s="342">
        <f t="shared" si="6"/>
        <v>56876085</v>
      </c>
      <c r="H16" s="346">
        <v>11289245</v>
      </c>
      <c r="I16" s="346">
        <f>H16+'鄉庫收支月報表(114年2月)'!I16</f>
        <v>56876085</v>
      </c>
      <c r="J16" s="346">
        <v>0</v>
      </c>
      <c r="K16" s="347">
        <f>J16+'鄉庫收支月報表(114年2月)'!K16</f>
        <v>0</v>
      </c>
    </row>
    <row r="17" spans="1:11" ht="19.5" customHeight="1" x14ac:dyDescent="0.3">
      <c r="A17" s="344"/>
      <c r="B17" s="344"/>
      <c r="C17" s="345"/>
      <c r="D17" s="344" t="s">
        <v>350</v>
      </c>
      <c r="E17" s="344"/>
      <c r="F17" s="342">
        <f t="shared" si="6"/>
        <v>0</v>
      </c>
      <c r="G17" s="342">
        <f t="shared" si="6"/>
        <v>0</v>
      </c>
      <c r="H17" s="346">
        <v>0</v>
      </c>
      <c r="I17" s="346">
        <f>H17+'鄉庫收支月報表(114年2月)'!I17</f>
        <v>0</v>
      </c>
      <c r="J17" s="346">
        <v>0</v>
      </c>
      <c r="K17" s="347">
        <f>J17+'鄉庫收支月報表(114年2月)'!K17</f>
        <v>0</v>
      </c>
    </row>
    <row r="18" spans="1:11" ht="19.5" customHeight="1" x14ac:dyDescent="0.3">
      <c r="A18" s="344"/>
      <c r="B18" s="344"/>
      <c r="C18" s="348" t="s">
        <v>351</v>
      </c>
      <c r="D18" s="344"/>
      <c r="E18" s="344"/>
      <c r="F18" s="342">
        <f t="shared" si="6"/>
        <v>0</v>
      </c>
      <c r="G18" s="342">
        <f t="shared" si="6"/>
        <v>0</v>
      </c>
      <c r="H18" s="346">
        <v>0</v>
      </c>
      <c r="I18" s="346">
        <f>H18+'鄉庫收支月報表(114年2月)'!I18</f>
        <v>0</v>
      </c>
      <c r="J18" s="346">
        <v>0</v>
      </c>
      <c r="K18" s="347">
        <f>J18+'鄉庫收支月報表(114年2月)'!K18</f>
        <v>0</v>
      </c>
    </row>
    <row r="19" spans="1:11" ht="19.5" customHeight="1" x14ac:dyDescent="0.3">
      <c r="A19" s="344"/>
      <c r="B19" s="344"/>
      <c r="C19" s="348" t="s">
        <v>352</v>
      </c>
      <c r="D19" s="344"/>
      <c r="E19" s="344"/>
      <c r="F19" s="342">
        <f t="shared" si="6"/>
        <v>2372</v>
      </c>
      <c r="G19" s="342">
        <f t="shared" si="6"/>
        <v>33865</v>
      </c>
      <c r="H19" s="346">
        <v>2372</v>
      </c>
      <c r="I19" s="346">
        <f>H19+'鄉庫收支月報表(114年2月)'!I19</f>
        <v>33865</v>
      </c>
      <c r="J19" s="346">
        <v>0</v>
      </c>
      <c r="K19" s="347">
        <f>J19+'鄉庫收支月報表(114年2月)'!K19</f>
        <v>0</v>
      </c>
    </row>
    <row r="20" spans="1:11" ht="19.5" customHeight="1" x14ac:dyDescent="0.3">
      <c r="A20" s="344"/>
      <c r="B20" s="344"/>
      <c r="C20" s="348" t="s">
        <v>353</v>
      </c>
      <c r="D20" s="344"/>
      <c r="E20" s="344"/>
      <c r="F20" s="342">
        <f t="shared" si="6"/>
        <v>854569</v>
      </c>
      <c r="G20" s="342">
        <f t="shared" si="6"/>
        <v>1905769</v>
      </c>
      <c r="H20" s="346">
        <v>854569</v>
      </c>
      <c r="I20" s="346">
        <f>H20+'鄉庫收支月報表(114年2月)'!I20</f>
        <v>1905769</v>
      </c>
      <c r="J20" s="346">
        <v>0</v>
      </c>
      <c r="K20" s="347">
        <f>J20+'鄉庫收支月報表(114年2月)'!K20</f>
        <v>0</v>
      </c>
    </row>
    <row r="21" spans="1:11" ht="19.5" customHeight="1" x14ac:dyDescent="0.3">
      <c r="A21" s="344"/>
      <c r="B21" s="344"/>
      <c r="C21" s="348" t="s">
        <v>354</v>
      </c>
      <c r="D21" s="344"/>
      <c r="E21" s="344"/>
      <c r="F21" s="342">
        <f t="shared" si="6"/>
        <v>0</v>
      </c>
      <c r="G21" s="342">
        <f t="shared" si="6"/>
        <v>0</v>
      </c>
      <c r="H21" s="346">
        <v>0</v>
      </c>
      <c r="I21" s="346">
        <f>H21+'鄉庫收支月報表(114年2月)'!I21</f>
        <v>0</v>
      </c>
      <c r="J21" s="346">
        <v>0</v>
      </c>
      <c r="K21" s="347">
        <f>J21+'鄉庫收支月報表(114年2月)'!K21</f>
        <v>0</v>
      </c>
    </row>
    <row r="22" spans="1:11" ht="19.5" customHeight="1" x14ac:dyDescent="0.3">
      <c r="A22" s="344"/>
      <c r="B22" s="344"/>
      <c r="C22" s="348" t="s">
        <v>355</v>
      </c>
      <c r="D22" s="344"/>
      <c r="E22" s="344"/>
      <c r="F22" s="342">
        <f t="shared" si="6"/>
        <v>0</v>
      </c>
      <c r="G22" s="342">
        <f t="shared" si="6"/>
        <v>312989</v>
      </c>
      <c r="H22" s="342">
        <f>SUM(H23:H24)</f>
        <v>0</v>
      </c>
      <c r="I22" s="342">
        <f t="shared" ref="I22:K22" si="7">SUM(I23:I24)</f>
        <v>312989</v>
      </c>
      <c r="J22" s="342">
        <f t="shared" si="7"/>
        <v>0</v>
      </c>
      <c r="K22" s="343">
        <f t="shared" si="7"/>
        <v>0</v>
      </c>
    </row>
    <row r="23" spans="1:11" ht="19.5" customHeight="1" x14ac:dyDescent="0.3">
      <c r="A23" s="344"/>
      <c r="B23" s="344"/>
      <c r="C23" s="324"/>
      <c r="D23" s="348" t="s">
        <v>356</v>
      </c>
      <c r="E23" s="344"/>
      <c r="F23" s="342">
        <f t="shared" si="6"/>
        <v>0</v>
      </c>
      <c r="G23" s="342">
        <f t="shared" si="6"/>
        <v>312989</v>
      </c>
      <c r="H23" s="346">
        <v>0</v>
      </c>
      <c r="I23" s="346">
        <f>H23+'鄉庫收支月報表(114年2月)'!I23</f>
        <v>312989</v>
      </c>
      <c r="J23" s="346">
        <v>0</v>
      </c>
      <c r="K23" s="347">
        <f>J23+'鄉庫收支月報表(114年2月)'!K23</f>
        <v>0</v>
      </c>
    </row>
    <row r="24" spans="1:11" ht="19.5" customHeight="1" x14ac:dyDescent="0.3">
      <c r="A24" s="344"/>
      <c r="B24" s="344"/>
      <c r="C24" s="344"/>
      <c r="D24" s="344" t="s">
        <v>357</v>
      </c>
      <c r="E24" s="344"/>
      <c r="F24" s="342">
        <f t="shared" si="6"/>
        <v>0</v>
      </c>
      <c r="G24" s="342">
        <f t="shared" si="6"/>
        <v>0</v>
      </c>
      <c r="H24" s="346">
        <v>0</v>
      </c>
      <c r="I24" s="346">
        <f>H24+'鄉庫收支月報表(114年2月)'!I24</f>
        <v>0</v>
      </c>
      <c r="J24" s="346">
        <v>0</v>
      </c>
      <c r="K24" s="347">
        <f>J24+'鄉庫收支月報表(114年2月)'!K24</f>
        <v>0</v>
      </c>
    </row>
    <row r="25" spans="1:11" ht="19.5" customHeight="1" x14ac:dyDescent="0.3">
      <c r="A25" s="344"/>
      <c r="B25" s="344"/>
      <c r="C25" s="344" t="s">
        <v>358</v>
      </c>
      <c r="D25" s="344"/>
      <c r="E25" s="344"/>
      <c r="F25" s="342">
        <f t="shared" si="6"/>
        <v>0</v>
      </c>
      <c r="G25" s="342">
        <f t="shared" si="6"/>
        <v>0</v>
      </c>
      <c r="H25" s="342">
        <f>SUM(H26:H28)</f>
        <v>0</v>
      </c>
      <c r="I25" s="342">
        <v>0</v>
      </c>
      <c r="J25" s="342">
        <v>0</v>
      </c>
      <c r="K25" s="343">
        <v>0</v>
      </c>
    </row>
    <row r="26" spans="1:11" ht="19.5" customHeight="1" x14ac:dyDescent="0.3">
      <c r="A26" s="344"/>
      <c r="B26" s="344"/>
      <c r="C26" s="344"/>
      <c r="D26" s="344" t="s">
        <v>359</v>
      </c>
      <c r="E26" s="344"/>
      <c r="F26" s="342">
        <f t="shared" si="6"/>
        <v>0</v>
      </c>
      <c r="G26" s="342">
        <f t="shared" si="6"/>
        <v>0</v>
      </c>
      <c r="H26" s="346">
        <v>0</v>
      </c>
      <c r="I26" s="346">
        <f>H26+'鄉庫收支月報表(114年2月)'!I26</f>
        <v>0</v>
      </c>
      <c r="J26" s="346">
        <v>0</v>
      </c>
      <c r="K26" s="347">
        <f>J26+'鄉庫收支月報表(114年2月)'!K26</f>
        <v>0</v>
      </c>
    </row>
    <row r="27" spans="1:11" ht="19.5" customHeight="1" x14ac:dyDescent="0.3">
      <c r="A27" s="344"/>
      <c r="B27" s="344"/>
      <c r="C27" s="344"/>
      <c r="D27" s="344" t="s">
        <v>360</v>
      </c>
      <c r="E27" s="344"/>
      <c r="F27" s="342">
        <f t="shared" si="6"/>
        <v>0</v>
      </c>
      <c r="G27" s="342">
        <f t="shared" si="6"/>
        <v>0</v>
      </c>
      <c r="H27" s="346">
        <v>0</v>
      </c>
      <c r="I27" s="346">
        <f>H27+'鄉庫收支月報表(114年2月)'!I27</f>
        <v>0</v>
      </c>
      <c r="J27" s="346">
        <v>0</v>
      </c>
      <c r="K27" s="347">
        <f>J27+'鄉庫收支月報表(114年2月)'!K27</f>
        <v>0</v>
      </c>
    </row>
    <row r="28" spans="1:11" ht="19.5" customHeight="1" x14ac:dyDescent="0.3">
      <c r="A28" s="344"/>
      <c r="B28" s="344"/>
      <c r="C28" s="344"/>
      <c r="D28" s="344" t="s">
        <v>361</v>
      </c>
      <c r="E28" s="344"/>
      <c r="F28" s="342">
        <f t="shared" si="6"/>
        <v>0</v>
      </c>
      <c r="G28" s="342">
        <f t="shared" si="6"/>
        <v>0</v>
      </c>
      <c r="H28" s="346">
        <v>0</v>
      </c>
      <c r="I28" s="346">
        <f>H28+'鄉庫收支月報表(114年2月)'!I28</f>
        <v>0</v>
      </c>
      <c r="J28" s="346">
        <v>0</v>
      </c>
      <c r="K28" s="347">
        <f>J28+'鄉庫收支月報表(114年2月)'!K28</f>
        <v>0</v>
      </c>
    </row>
    <row r="29" spans="1:11" ht="18.600000000000001" customHeight="1" x14ac:dyDescent="0.4">
      <c r="A29" s="1383" t="s">
        <v>332</v>
      </c>
      <c r="B29" s="1383"/>
      <c r="C29" s="1383"/>
      <c r="D29" s="1383"/>
      <c r="E29" s="1384"/>
      <c r="F29" s="1387" t="s">
        <v>333</v>
      </c>
      <c r="G29" s="1388"/>
      <c r="H29" s="338" t="s">
        <v>334</v>
      </c>
      <c r="I29" s="339" t="s">
        <v>335</v>
      </c>
      <c r="J29" s="338" t="s">
        <v>336</v>
      </c>
      <c r="K29" s="340" t="s">
        <v>337</v>
      </c>
    </row>
    <row r="30" spans="1:11" ht="18.600000000000001" customHeight="1" x14ac:dyDescent="0.4">
      <c r="A30" s="1385"/>
      <c r="B30" s="1385"/>
      <c r="C30" s="1385"/>
      <c r="D30" s="1385"/>
      <c r="E30" s="1386"/>
      <c r="F30" s="326" t="s">
        <v>338</v>
      </c>
      <c r="G30" s="326" t="s">
        <v>339</v>
      </c>
      <c r="H30" s="326" t="s">
        <v>338</v>
      </c>
      <c r="I30" s="326" t="s">
        <v>339</v>
      </c>
      <c r="J30" s="326" t="s">
        <v>338</v>
      </c>
      <c r="K30" s="337" t="s">
        <v>339</v>
      </c>
    </row>
    <row r="31" spans="1:11" ht="19.5" customHeight="1" x14ac:dyDescent="0.3">
      <c r="A31" s="344"/>
      <c r="B31" s="344"/>
      <c r="C31" s="344" t="s">
        <v>362</v>
      </c>
      <c r="D31" s="344"/>
      <c r="E31" s="344"/>
      <c r="F31" s="342">
        <f>H31+J31</f>
        <v>26042262</v>
      </c>
      <c r="G31" s="342">
        <f>I31+K31</f>
        <v>27325113</v>
      </c>
      <c r="H31" s="342">
        <f>SUM(H32:H33)</f>
        <v>2481848</v>
      </c>
      <c r="I31" s="342">
        <f t="shared" ref="I31:K31" si="8">SUM(I32:I33)</f>
        <v>3181548</v>
      </c>
      <c r="J31" s="342">
        <f t="shared" si="8"/>
        <v>23560414</v>
      </c>
      <c r="K31" s="343">
        <f t="shared" si="8"/>
        <v>24143565</v>
      </c>
    </row>
    <row r="32" spans="1:11" ht="19.5" customHeight="1" x14ac:dyDescent="0.3">
      <c r="A32" s="344"/>
      <c r="B32" s="344"/>
      <c r="C32" s="344"/>
      <c r="D32" s="344" t="s">
        <v>363</v>
      </c>
      <c r="E32" s="344"/>
      <c r="F32" s="342">
        <f t="shared" ref="F32:G42" si="9">H32+J32</f>
        <v>26042262</v>
      </c>
      <c r="G32" s="342">
        <f t="shared" si="9"/>
        <v>27325113</v>
      </c>
      <c r="H32" s="346">
        <v>2481848</v>
      </c>
      <c r="I32" s="346">
        <f>H32+'鄉庫收支月報表(114年2月)'!I32</f>
        <v>3181548</v>
      </c>
      <c r="J32" s="346">
        <v>23560414</v>
      </c>
      <c r="K32" s="347">
        <f>J32+'鄉庫收支月報表(114年2月)'!K32</f>
        <v>24143565</v>
      </c>
    </row>
    <row r="33" spans="1:11" ht="19.5" customHeight="1" x14ac:dyDescent="0.3">
      <c r="A33" s="344"/>
      <c r="B33" s="344"/>
      <c r="C33" s="344"/>
      <c r="D33" s="344" t="s">
        <v>364</v>
      </c>
      <c r="E33" s="344"/>
      <c r="F33" s="342">
        <f t="shared" si="9"/>
        <v>0</v>
      </c>
      <c r="G33" s="342">
        <f t="shared" si="9"/>
        <v>0</v>
      </c>
      <c r="H33" s="346">
        <v>0</v>
      </c>
      <c r="I33" s="346">
        <f>H33+'鄉庫收支月報表(114年2月)'!I33</f>
        <v>0</v>
      </c>
      <c r="J33" s="346">
        <v>0</v>
      </c>
      <c r="K33" s="347">
        <f>J33+'鄉庫收支月報表(114年2月)'!K33</f>
        <v>0</v>
      </c>
    </row>
    <row r="34" spans="1:11" ht="19.5" customHeight="1" x14ac:dyDescent="0.3">
      <c r="A34" s="344"/>
      <c r="B34" s="344"/>
      <c r="C34" s="344" t="s">
        <v>365</v>
      </c>
      <c r="D34" s="344"/>
      <c r="E34" s="344"/>
      <c r="F34" s="342">
        <f t="shared" si="9"/>
        <v>0</v>
      </c>
      <c r="G34" s="342">
        <f t="shared" si="9"/>
        <v>0</v>
      </c>
      <c r="H34" s="346">
        <v>0</v>
      </c>
      <c r="I34" s="346">
        <f>H34+'鄉庫收支月報表(114年2月)'!I34</f>
        <v>0</v>
      </c>
      <c r="J34" s="346">
        <v>0</v>
      </c>
      <c r="K34" s="347">
        <f>J34+'鄉庫收支月報表(114年2月)'!K34</f>
        <v>0</v>
      </c>
    </row>
    <row r="35" spans="1:11" ht="19.5" customHeight="1" x14ac:dyDescent="0.3">
      <c r="A35" s="344"/>
      <c r="B35" s="344"/>
      <c r="C35" s="344" t="s">
        <v>366</v>
      </c>
      <c r="D35" s="344"/>
      <c r="E35" s="344"/>
      <c r="F35" s="342">
        <f t="shared" si="9"/>
        <v>0</v>
      </c>
      <c r="G35" s="342">
        <f t="shared" si="9"/>
        <v>0</v>
      </c>
      <c r="H35" s="346">
        <v>0</v>
      </c>
      <c r="I35" s="346">
        <f>H35+'鄉庫收支月報表(114年2月)'!I35</f>
        <v>0</v>
      </c>
      <c r="J35" s="346">
        <v>0</v>
      </c>
      <c r="K35" s="347">
        <f>J35+'鄉庫收支月報表(114年2月)'!K35</f>
        <v>0</v>
      </c>
    </row>
    <row r="36" spans="1:11" ht="19.5" customHeight="1" x14ac:dyDescent="0.3">
      <c r="A36" s="344"/>
      <c r="B36" s="344"/>
      <c r="C36" s="344" t="s">
        <v>367</v>
      </c>
      <c r="D36" s="344"/>
      <c r="E36" s="344"/>
      <c r="F36" s="342">
        <f t="shared" si="9"/>
        <v>81965</v>
      </c>
      <c r="G36" s="342">
        <f t="shared" si="9"/>
        <v>624485</v>
      </c>
      <c r="H36" s="346">
        <v>77469</v>
      </c>
      <c r="I36" s="346">
        <f>H36+'鄉庫收支月報表(114年2月)'!I36</f>
        <v>579733</v>
      </c>
      <c r="J36" s="346">
        <v>4496</v>
      </c>
      <c r="K36" s="347">
        <f>J36+'鄉庫收支月報表(114年2月)'!K36</f>
        <v>44752</v>
      </c>
    </row>
    <row r="37" spans="1:11" ht="19.5" customHeight="1" x14ac:dyDescent="0.3">
      <c r="A37" s="344"/>
      <c r="B37" s="344" t="s">
        <v>368</v>
      </c>
      <c r="C37" s="344"/>
      <c r="D37" s="344"/>
      <c r="E37" s="344"/>
      <c r="F37" s="342">
        <f t="shared" si="9"/>
        <v>0</v>
      </c>
      <c r="G37" s="342">
        <f t="shared" si="9"/>
        <v>0</v>
      </c>
      <c r="H37" s="342">
        <f>SUM(H38)</f>
        <v>0</v>
      </c>
      <c r="I37" s="342">
        <f t="shared" ref="I37:K37" si="10">SUM(I38)</f>
        <v>0</v>
      </c>
      <c r="J37" s="342">
        <f t="shared" si="10"/>
        <v>0</v>
      </c>
      <c r="K37" s="343">
        <f t="shared" si="10"/>
        <v>0</v>
      </c>
    </row>
    <row r="38" spans="1:11" ht="19.5" customHeight="1" x14ac:dyDescent="0.3">
      <c r="A38" s="344"/>
      <c r="B38" s="344"/>
      <c r="C38" s="344" t="s">
        <v>369</v>
      </c>
      <c r="D38" s="344"/>
      <c r="E38" s="344"/>
      <c r="F38" s="342">
        <f t="shared" si="9"/>
        <v>0</v>
      </c>
      <c r="G38" s="342">
        <f t="shared" si="9"/>
        <v>0</v>
      </c>
      <c r="H38" s="342">
        <f>SUM(H39:H42)</f>
        <v>0</v>
      </c>
      <c r="I38" s="342">
        <f>SUM(I39:I42)</f>
        <v>0</v>
      </c>
      <c r="J38" s="342">
        <f t="shared" ref="J38:K38" si="11">SUM(J39:J42)</f>
        <v>0</v>
      </c>
      <c r="K38" s="343">
        <f t="shared" si="11"/>
        <v>0</v>
      </c>
    </row>
    <row r="39" spans="1:11" ht="19.5" customHeight="1" x14ac:dyDescent="0.3">
      <c r="A39" s="344"/>
      <c r="B39" s="344"/>
      <c r="C39" s="344"/>
      <c r="D39" s="344" t="s">
        <v>370</v>
      </c>
      <c r="E39" s="344"/>
      <c r="F39" s="342">
        <f t="shared" si="9"/>
        <v>0</v>
      </c>
      <c r="G39" s="342">
        <f t="shared" si="9"/>
        <v>0</v>
      </c>
      <c r="H39" s="346">
        <v>0</v>
      </c>
      <c r="I39" s="346">
        <f>H39+'鄉庫收支月報表(114年2月)'!I39</f>
        <v>0</v>
      </c>
      <c r="J39" s="346">
        <v>0</v>
      </c>
      <c r="K39" s="347">
        <f>J39+'鄉庫收支月報表(114年2月)'!K39</f>
        <v>0</v>
      </c>
    </row>
    <row r="40" spans="1:11" ht="19.5" customHeight="1" x14ac:dyDescent="0.3">
      <c r="A40" s="344"/>
      <c r="B40" s="344"/>
      <c r="C40" s="344"/>
      <c r="D40" s="344" t="s">
        <v>371</v>
      </c>
      <c r="E40" s="344"/>
      <c r="F40" s="342">
        <f t="shared" si="9"/>
        <v>0</v>
      </c>
      <c r="G40" s="342">
        <f t="shared" si="9"/>
        <v>0</v>
      </c>
      <c r="H40" s="346">
        <v>0</v>
      </c>
      <c r="I40" s="346">
        <f>H40+'鄉庫收支月報表(114年2月)'!I40</f>
        <v>0</v>
      </c>
      <c r="J40" s="346">
        <v>0</v>
      </c>
      <c r="K40" s="347">
        <f>J40+'鄉庫收支月報表(114年2月)'!K40</f>
        <v>0</v>
      </c>
    </row>
    <row r="41" spans="1:11" ht="19.5" customHeight="1" x14ac:dyDescent="0.3">
      <c r="A41" s="344"/>
      <c r="B41" s="344"/>
      <c r="C41" s="344"/>
      <c r="D41" s="344" t="s">
        <v>372</v>
      </c>
      <c r="E41" s="344"/>
      <c r="F41" s="342">
        <f t="shared" si="9"/>
        <v>0</v>
      </c>
      <c r="G41" s="342">
        <f t="shared" si="9"/>
        <v>0</v>
      </c>
      <c r="H41" s="346">
        <v>0</v>
      </c>
      <c r="I41" s="346">
        <f>H41+'鄉庫收支月報表(114年2月)'!I41</f>
        <v>0</v>
      </c>
      <c r="J41" s="346">
        <v>0</v>
      </c>
      <c r="K41" s="347">
        <f>J41+'鄉庫收支月報表(114年2月)'!K41</f>
        <v>0</v>
      </c>
    </row>
    <row r="42" spans="1:11" ht="19.5" customHeight="1" x14ac:dyDescent="0.3">
      <c r="A42" s="344"/>
      <c r="B42" s="344"/>
      <c r="C42" s="344"/>
      <c r="D42" s="344" t="s">
        <v>357</v>
      </c>
      <c r="E42" s="344"/>
      <c r="F42" s="342">
        <f t="shared" si="9"/>
        <v>0</v>
      </c>
      <c r="G42" s="342">
        <f t="shared" si="9"/>
        <v>0</v>
      </c>
      <c r="H42" s="346"/>
      <c r="I42" s="346">
        <f>H42+'鄉庫收支月報表(114年2月)'!I42</f>
        <v>0</v>
      </c>
      <c r="J42" s="346">
        <v>0</v>
      </c>
      <c r="K42" s="347">
        <f>J42+'鄉庫收支月報表(114年2月)'!K42</f>
        <v>0</v>
      </c>
    </row>
    <row r="43" spans="1:11" ht="19.5" customHeight="1" x14ac:dyDescent="0.3">
      <c r="A43" s="344"/>
      <c r="B43" s="349" t="s">
        <v>373</v>
      </c>
      <c r="C43" s="344"/>
      <c r="D43" s="344"/>
      <c r="E43" s="344"/>
      <c r="F43" s="342">
        <f>F37+F7</f>
        <v>38384375</v>
      </c>
      <c r="G43" s="342">
        <f t="shared" ref="G43:K43" si="12">G37+G7</f>
        <v>87407972</v>
      </c>
      <c r="H43" s="342">
        <f t="shared" si="12"/>
        <v>14819465</v>
      </c>
      <c r="I43" s="342">
        <f t="shared" si="12"/>
        <v>63219655</v>
      </c>
      <c r="J43" s="342">
        <f t="shared" si="12"/>
        <v>23564910</v>
      </c>
      <c r="K43" s="343">
        <f t="shared" si="12"/>
        <v>24188317</v>
      </c>
    </row>
    <row r="44" spans="1:11" ht="19.5" customHeight="1" x14ac:dyDescent="0.3">
      <c r="A44" s="344"/>
      <c r="B44" s="344" t="s">
        <v>374</v>
      </c>
      <c r="C44" s="344"/>
      <c r="D44" s="344"/>
      <c r="E44" s="344"/>
      <c r="F44" s="350">
        <v>0</v>
      </c>
      <c r="G44" s="346">
        <f>+'鄉庫收支月報表(114年2月)'!G44</f>
        <v>0</v>
      </c>
      <c r="H44" s="351"/>
      <c r="I44" s="352"/>
      <c r="J44" s="352"/>
      <c r="K44" s="353"/>
    </row>
    <row r="45" spans="1:11" ht="19.5" customHeight="1" x14ac:dyDescent="0.3">
      <c r="A45" s="344"/>
      <c r="B45" s="344" t="s">
        <v>375</v>
      </c>
      <c r="C45" s="344"/>
      <c r="D45" s="344"/>
      <c r="E45" s="344"/>
      <c r="F45" s="350">
        <v>0</v>
      </c>
      <c r="G45" s="346">
        <f>+'鄉庫收支月報表(114年2月)'!G45</f>
        <v>0</v>
      </c>
      <c r="H45" s="354"/>
      <c r="I45" s="355"/>
      <c r="J45" s="355"/>
      <c r="K45" s="356"/>
    </row>
    <row r="46" spans="1:11" ht="19.5" customHeight="1" x14ac:dyDescent="0.3">
      <c r="A46" s="344"/>
      <c r="B46" s="344" t="s">
        <v>376</v>
      </c>
      <c r="C46" s="344"/>
      <c r="D46" s="344"/>
      <c r="E46" s="344"/>
      <c r="F46" s="350">
        <v>0</v>
      </c>
      <c r="G46" s="346">
        <f>+'鄉庫收支月報表(114年2月)'!G46</f>
        <v>0</v>
      </c>
      <c r="H46" s="354"/>
      <c r="I46" s="355"/>
      <c r="J46" s="355"/>
      <c r="K46" s="356"/>
    </row>
    <row r="47" spans="1:11" ht="19.5" customHeight="1" x14ac:dyDescent="0.3">
      <c r="A47" s="344"/>
      <c r="B47" s="344" t="s">
        <v>377</v>
      </c>
      <c r="C47" s="344"/>
      <c r="D47" s="344"/>
      <c r="E47" s="344"/>
      <c r="F47" s="350">
        <v>0</v>
      </c>
      <c r="G47" s="346">
        <f>+'鄉庫收支月報表(114年2月)'!G47</f>
        <v>0</v>
      </c>
      <c r="H47" s="357"/>
      <c r="I47" s="355"/>
      <c r="J47" s="355"/>
      <c r="K47" s="356"/>
    </row>
    <row r="48" spans="1:11" ht="19.5" customHeight="1" x14ac:dyDescent="0.3">
      <c r="A48" s="344"/>
      <c r="B48" s="344" t="s">
        <v>378</v>
      </c>
      <c r="C48" s="344"/>
      <c r="D48" s="344"/>
      <c r="E48" s="344"/>
      <c r="F48" s="350">
        <v>0</v>
      </c>
      <c r="G48" s="346">
        <f>+'鄉庫收支月報表(114年2月)'!G48</f>
        <v>0</v>
      </c>
      <c r="H48" s="354"/>
      <c r="I48" s="355"/>
      <c r="J48" s="355"/>
      <c r="K48" s="356"/>
    </row>
    <row r="49" spans="1:11" ht="19.5" customHeight="1" x14ac:dyDescent="0.3">
      <c r="A49" s="344" t="s">
        <v>379</v>
      </c>
      <c r="B49" s="344"/>
      <c r="C49" s="344"/>
      <c r="D49" s="344"/>
      <c r="E49" s="344"/>
      <c r="F49" s="350">
        <v>0</v>
      </c>
      <c r="G49" s="346">
        <f>+'鄉庫收支月報表(114年2月)'!G49</f>
        <v>0</v>
      </c>
      <c r="H49" s="354"/>
      <c r="I49" s="355"/>
      <c r="J49" s="355"/>
      <c r="K49" s="356"/>
    </row>
    <row r="50" spans="1:11" ht="19.5" customHeight="1" x14ac:dyDescent="0.3">
      <c r="A50" s="344"/>
      <c r="B50" s="344" t="s">
        <v>380</v>
      </c>
      <c r="C50" s="344"/>
      <c r="D50" s="344"/>
      <c r="E50" s="344"/>
      <c r="F50" s="350">
        <v>0</v>
      </c>
      <c r="G50" s="346">
        <f>+'鄉庫收支月報表(114年2月)'!G50</f>
        <v>0</v>
      </c>
      <c r="H50" s="354"/>
      <c r="I50" s="355"/>
      <c r="J50" s="355"/>
      <c r="K50" s="356"/>
    </row>
    <row r="51" spans="1:11" ht="19.5" customHeight="1" x14ac:dyDescent="0.3">
      <c r="A51" s="349" t="s">
        <v>381</v>
      </c>
      <c r="B51" s="344"/>
      <c r="C51" s="344"/>
      <c r="D51" s="344"/>
      <c r="E51" s="358"/>
      <c r="F51" s="342">
        <f>SUM(F43:F50)</f>
        <v>38384375</v>
      </c>
      <c r="G51" s="342">
        <f>SUM(G43:G50)</f>
        <v>87407972</v>
      </c>
      <c r="H51" s="354"/>
      <c r="I51" s="355"/>
      <c r="J51" s="355"/>
      <c r="K51" s="356"/>
    </row>
    <row r="52" spans="1:11" ht="19.5" customHeight="1" x14ac:dyDescent="0.3">
      <c r="A52" s="349" t="s">
        <v>382</v>
      </c>
      <c r="B52" s="344"/>
      <c r="C52" s="344"/>
      <c r="D52" s="344"/>
      <c r="E52" s="359"/>
      <c r="F52" s="346">
        <f>'鄉庫收支月報表(114年2月)'!F128</f>
        <v>397408074</v>
      </c>
      <c r="G52" s="346"/>
      <c r="H52" s="354"/>
      <c r="I52" s="355"/>
      <c r="J52" s="355"/>
      <c r="K52" s="356"/>
    </row>
    <row r="53" spans="1:11" ht="19.5" customHeight="1" x14ac:dyDescent="0.3">
      <c r="A53" s="349" t="s">
        <v>383</v>
      </c>
      <c r="B53" s="344"/>
      <c r="C53" s="344"/>
      <c r="D53" s="344"/>
      <c r="E53" s="359"/>
      <c r="F53" s="342">
        <f>SUM(F51:F52)</f>
        <v>435792449</v>
      </c>
      <c r="G53" s="346"/>
      <c r="H53" s="360"/>
      <c r="I53" s="361"/>
      <c r="J53" s="361"/>
      <c r="K53" s="362"/>
    </row>
    <row r="54" spans="1:11" ht="18.600000000000001" customHeight="1" x14ac:dyDescent="0.4">
      <c r="A54" s="1383" t="s">
        <v>332</v>
      </c>
      <c r="B54" s="1383"/>
      <c r="C54" s="1383"/>
      <c r="D54" s="1383"/>
      <c r="E54" s="1384"/>
      <c r="F54" s="1397" t="s">
        <v>333</v>
      </c>
      <c r="G54" s="1398"/>
      <c r="H54" s="364" t="s">
        <v>334</v>
      </c>
      <c r="I54" s="365" t="s">
        <v>384</v>
      </c>
      <c r="J54" s="364" t="s">
        <v>336</v>
      </c>
      <c r="K54" s="366" t="s">
        <v>385</v>
      </c>
    </row>
    <row r="55" spans="1:11" ht="18.600000000000001" customHeight="1" x14ac:dyDescent="0.4">
      <c r="A55" s="1385"/>
      <c r="B55" s="1385"/>
      <c r="C55" s="1385"/>
      <c r="D55" s="1385"/>
      <c r="E55" s="1386"/>
      <c r="F55" s="367" t="s">
        <v>338</v>
      </c>
      <c r="G55" s="367" t="s">
        <v>339</v>
      </c>
      <c r="H55" s="367" t="s">
        <v>338</v>
      </c>
      <c r="I55" s="367" t="s">
        <v>339</v>
      </c>
      <c r="J55" s="367" t="s">
        <v>338</v>
      </c>
      <c r="K55" s="363" t="s">
        <v>339</v>
      </c>
    </row>
    <row r="56" spans="1:11" ht="19.5" customHeight="1" x14ac:dyDescent="0.3">
      <c r="A56" s="344"/>
      <c r="B56" s="345" t="s">
        <v>386</v>
      </c>
      <c r="C56" s="344"/>
      <c r="D56" s="344"/>
      <c r="E56" s="344"/>
      <c r="F56" s="342">
        <f>H56+J56</f>
        <v>8372183</v>
      </c>
      <c r="G56" s="342">
        <f>I56+K56</f>
        <v>29156692</v>
      </c>
      <c r="H56" s="342">
        <f>H57+H62+H66+H71+H77+H82+H85+H88</f>
        <v>8372183</v>
      </c>
      <c r="I56" s="342">
        <f t="shared" ref="I56:K56" si="13">I57+I62+I66+I71+I77+I82+I85+I88</f>
        <v>28561692</v>
      </c>
      <c r="J56" s="342">
        <f t="shared" si="13"/>
        <v>0</v>
      </c>
      <c r="K56" s="343">
        <f t="shared" si="13"/>
        <v>595000</v>
      </c>
    </row>
    <row r="57" spans="1:11" ht="19.5" customHeight="1" x14ac:dyDescent="0.3">
      <c r="A57" s="344"/>
      <c r="B57" s="344"/>
      <c r="C57" s="345" t="s">
        <v>387</v>
      </c>
      <c r="D57" s="344"/>
      <c r="E57" s="344"/>
      <c r="F57" s="342">
        <f t="shared" ref="F57:G79" si="14">H57+J57</f>
        <v>4578965</v>
      </c>
      <c r="G57" s="342">
        <f t="shared" si="14"/>
        <v>17659126</v>
      </c>
      <c r="H57" s="342">
        <f>SUM(H58:H61)</f>
        <v>4578965</v>
      </c>
      <c r="I57" s="342">
        <f t="shared" ref="I57:K57" si="15">SUM(I58:I61)</f>
        <v>17659126</v>
      </c>
      <c r="J57" s="342">
        <f t="shared" si="15"/>
        <v>0</v>
      </c>
      <c r="K57" s="343">
        <f t="shared" si="15"/>
        <v>0</v>
      </c>
    </row>
    <row r="58" spans="1:11" ht="19.5" customHeight="1" x14ac:dyDescent="0.3">
      <c r="A58" s="344"/>
      <c r="B58" s="344"/>
      <c r="C58" s="345"/>
      <c r="D58" s="344" t="s">
        <v>388</v>
      </c>
      <c r="E58" s="344"/>
      <c r="F58" s="342">
        <f t="shared" si="14"/>
        <v>1280592</v>
      </c>
      <c r="G58" s="342">
        <f t="shared" si="14"/>
        <v>5929556</v>
      </c>
      <c r="H58" s="346">
        <v>1280592</v>
      </c>
      <c r="I58" s="346">
        <f>H58+'鄉庫收支月報表(114年2月)'!I58</f>
        <v>5929556</v>
      </c>
      <c r="J58" s="346">
        <v>0</v>
      </c>
      <c r="K58" s="347">
        <f>J58+'鄉庫收支月報表(114年2月)'!K58</f>
        <v>0</v>
      </c>
    </row>
    <row r="59" spans="1:11" ht="19.5" customHeight="1" x14ac:dyDescent="0.3">
      <c r="A59" s="344"/>
      <c r="B59" s="344"/>
      <c r="C59" s="345"/>
      <c r="D59" s="344" t="s">
        <v>389</v>
      </c>
      <c r="E59" s="344"/>
      <c r="F59" s="342">
        <f t="shared" si="14"/>
        <v>1046159</v>
      </c>
      <c r="G59" s="342">
        <f t="shared" si="14"/>
        <v>3674825</v>
      </c>
      <c r="H59" s="346">
        <v>1046159</v>
      </c>
      <c r="I59" s="346">
        <f>H59+'鄉庫收支月報表(114年2月)'!I59</f>
        <v>3674825</v>
      </c>
      <c r="J59" s="346">
        <v>0</v>
      </c>
      <c r="K59" s="347">
        <f>J59+'鄉庫收支月報表(114年2月)'!K59</f>
        <v>0</v>
      </c>
    </row>
    <row r="60" spans="1:11" ht="19.5" customHeight="1" x14ac:dyDescent="0.3">
      <c r="A60" s="344"/>
      <c r="B60" s="344"/>
      <c r="C60" s="345"/>
      <c r="D60" s="344" t="s">
        <v>390</v>
      </c>
      <c r="E60" s="344"/>
      <c r="F60" s="342">
        <f t="shared" si="14"/>
        <v>2245877</v>
      </c>
      <c r="G60" s="342">
        <f t="shared" si="14"/>
        <v>7998755</v>
      </c>
      <c r="H60" s="346">
        <v>2245877</v>
      </c>
      <c r="I60" s="346">
        <f>H60+'鄉庫收支月報表(114年2月)'!I60</f>
        <v>7998755</v>
      </c>
      <c r="J60" s="346">
        <v>0</v>
      </c>
      <c r="K60" s="347">
        <f>J60+'鄉庫收支月報表(114年2月)'!K60</f>
        <v>0</v>
      </c>
    </row>
    <row r="61" spans="1:11" ht="19.5" customHeight="1" x14ac:dyDescent="0.3">
      <c r="A61" s="344"/>
      <c r="B61" s="344"/>
      <c r="C61" s="345"/>
      <c r="D61" s="344" t="s">
        <v>391</v>
      </c>
      <c r="E61" s="344"/>
      <c r="F61" s="342">
        <f t="shared" si="14"/>
        <v>6337</v>
      </c>
      <c r="G61" s="342">
        <f t="shared" si="14"/>
        <v>55990</v>
      </c>
      <c r="H61" s="346">
        <v>6337</v>
      </c>
      <c r="I61" s="346">
        <f>H61+'鄉庫收支月報表(114年2月)'!I61</f>
        <v>55990</v>
      </c>
      <c r="J61" s="346">
        <v>0</v>
      </c>
      <c r="K61" s="347">
        <f>J61+'鄉庫收支月報表(114年2月)'!K61</f>
        <v>0</v>
      </c>
    </row>
    <row r="62" spans="1:11" ht="19.5" customHeight="1" x14ac:dyDescent="0.3">
      <c r="A62" s="344"/>
      <c r="B62" s="344"/>
      <c r="C62" s="345" t="s">
        <v>392</v>
      </c>
      <c r="D62" s="344"/>
      <c r="E62" s="344"/>
      <c r="F62" s="342">
        <f t="shared" si="14"/>
        <v>154995</v>
      </c>
      <c r="G62" s="342">
        <f t="shared" si="14"/>
        <v>561813</v>
      </c>
      <c r="H62" s="342">
        <f>SUM(H63:H65)</f>
        <v>154995</v>
      </c>
      <c r="I62" s="342">
        <f t="shared" ref="I62:K62" si="16">SUM(I63:I65)</f>
        <v>561813</v>
      </c>
      <c r="J62" s="342">
        <f t="shared" si="16"/>
        <v>0</v>
      </c>
      <c r="K62" s="343">
        <f t="shared" si="16"/>
        <v>0</v>
      </c>
    </row>
    <row r="63" spans="1:11" ht="19.5" customHeight="1" x14ac:dyDescent="0.3">
      <c r="A63" s="344"/>
      <c r="B63" s="344"/>
      <c r="C63" s="345"/>
      <c r="D63" s="344" t="s">
        <v>393</v>
      </c>
      <c r="E63" s="344"/>
      <c r="F63" s="342">
        <f t="shared" si="14"/>
        <v>0</v>
      </c>
      <c r="G63" s="342">
        <f t="shared" si="14"/>
        <v>0</v>
      </c>
      <c r="H63" s="346">
        <v>0</v>
      </c>
      <c r="I63" s="346">
        <f>H63+'鄉庫收支月報表(114年2月)'!I63</f>
        <v>0</v>
      </c>
      <c r="J63" s="346">
        <v>0</v>
      </c>
      <c r="K63" s="347">
        <f>J63+'鄉庫收支月報表(114年2月)'!K63</f>
        <v>0</v>
      </c>
    </row>
    <row r="64" spans="1:11" ht="19.5" customHeight="1" x14ac:dyDescent="0.3">
      <c r="A64" s="344"/>
      <c r="B64" s="344"/>
      <c r="C64" s="345"/>
      <c r="D64" s="344" t="s">
        <v>394</v>
      </c>
      <c r="E64" s="344"/>
      <c r="F64" s="342">
        <f t="shared" si="14"/>
        <v>0</v>
      </c>
      <c r="G64" s="342">
        <f t="shared" si="14"/>
        <v>0</v>
      </c>
      <c r="H64" s="346">
        <v>0</v>
      </c>
      <c r="I64" s="346">
        <f>H64+'鄉庫收支月報表(114年2月)'!I64</f>
        <v>0</v>
      </c>
      <c r="J64" s="346">
        <v>0</v>
      </c>
      <c r="K64" s="347">
        <f>J64+'鄉庫收支月報表(114年2月)'!K64</f>
        <v>0</v>
      </c>
    </row>
    <row r="65" spans="1:13" ht="19.5" customHeight="1" x14ac:dyDescent="0.3">
      <c r="A65" s="344"/>
      <c r="B65" s="344"/>
      <c r="C65" s="345"/>
      <c r="D65" s="344" t="s">
        <v>395</v>
      </c>
      <c r="E65" s="344"/>
      <c r="F65" s="342">
        <f t="shared" si="14"/>
        <v>154995</v>
      </c>
      <c r="G65" s="342">
        <f t="shared" si="14"/>
        <v>561813</v>
      </c>
      <c r="H65" s="346">
        <v>154995</v>
      </c>
      <c r="I65" s="346">
        <f>H65+'鄉庫收支月報表(114年2月)'!I65</f>
        <v>561813</v>
      </c>
      <c r="J65" s="346">
        <v>0</v>
      </c>
      <c r="K65" s="347">
        <f>J65+'鄉庫收支月報表(114年2月)'!K65</f>
        <v>0</v>
      </c>
    </row>
    <row r="66" spans="1:13" ht="19.5" customHeight="1" x14ac:dyDescent="0.3">
      <c r="A66" s="344"/>
      <c r="B66" s="344"/>
      <c r="C66" s="345" t="s">
        <v>396</v>
      </c>
      <c r="D66" s="344"/>
      <c r="E66" s="344"/>
      <c r="F66" s="342">
        <f t="shared" si="14"/>
        <v>1077883</v>
      </c>
      <c r="G66" s="342">
        <f t="shared" si="14"/>
        <v>3388583</v>
      </c>
      <c r="H66" s="342">
        <f>SUM(H67:H70)</f>
        <v>1077883</v>
      </c>
      <c r="I66" s="342">
        <f t="shared" ref="I66:K66" si="17">SUM(I67:I70)</f>
        <v>2793583</v>
      </c>
      <c r="J66" s="342">
        <f t="shared" si="17"/>
        <v>0</v>
      </c>
      <c r="K66" s="343">
        <f t="shared" si="17"/>
        <v>595000</v>
      </c>
    </row>
    <row r="67" spans="1:13" ht="19.5" customHeight="1" x14ac:dyDescent="0.3">
      <c r="A67" s="344"/>
      <c r="B67" s="344"/>
      <c r="C67" s="345"/>
      <c r="D67" s="344" t="s">
        <v>397</v>
      </c>
      <c r="E67" s="344"/>
      <c r="F67" s="342">
        <f t="shared" si="14"/>
        <v>370739</v>
      </c>
      <c r="G67" s="342">
        <f t="shared" si="14"/>
        <v>1233075</v>
      </c>
      <c r="H67" s="346">
        <v>370739</v>
      </c>
      <c r="I67" s="346">
        <f>H67+'鄉庫收支月報表(114年2月)'!I67</f>
        <v>1233075</v>
      </c>
      <c r="J67" s="346">
        <v>0</v>
      </c>
      <c r="K67" s="347">
        <f>J67+'鄉庫收支月報表(114年2月)'!K67</f>
        <v>0</v>
      </c>
    </row>
    <row r="68" spans="1:13" ht="19.5" customHeight="1" x14ac:dyDescent="0.3">
      <c r="A68" s="344"/>
      <c r="B68" s="344"/>
      <c r="C68" s="345"/>
      <c r="D68" s="344" t="s">
        <v>398</v>
      </c>
      <c r="E68" s="344"/>
      <c r="F68" s="342">
        <f t="shared" si="14"/>
        <v>0</v>
      </c>
      <c r="G68" s="342">
        <f t="shared" si="14"/>
        <v>300000</v>
      </c>
      <c r="H68" s="346">
        <v>0</v>
      </c>
      <c r="I68" s="346">
        <f>H68+'鄉庫收支月報表(114年2月)'!I68</f>
        <v>0</v>
      </c>
      <c r="J68" s="346">
        <v>0</v>
      </c>
      <c r="K68" s="347">
        <f>J68+'鄉庫收支月報表(114年2月)'!K68</f>
        <v>300000</v>
      </c>
    </row>
    <row r="69" spans="1:13" ht="19.5" customHeight="1" x14ac:dyDescent="0.3">
      <c r="A69" s="344"/>
      <c r="B69" s="344"/>
      <c r="C69" s="345"/>
      <c r="D69" s="344" t="s">
        <v>399</v>
      </c>
      <c r="E69" s="344"/>
      <c r="F69" s="342">
        <f t="shared" si="14"/>
        <v>0</v>
      </c>
      <c r="G69" s="342">
        <f t="shared" si="14"/>
        <v>0</v>
      </c>
      <c r="H69" s="346">
        <v>0</v>
      </c>
      <c r="I69" s="346">
        <f>H69+'鄉庫收支月報表(114年2月)'!I69</f>
        <v>0</v>
      </c>
      <c r="J69" s="346">
        <v>0</v>
      </c>
      <c r="K69" s="347">
        <f>J69+'鄉庫收支月報表(114年2月)'!K69</f>
        <v>0</v>
      </c>
    </row>
    <row r="70" spans="1:13" ht="19.5" customHeight="1" x14ac:dyDescent="0.3">
      <c r="A70" s="344"/>
      <c r="B70" s="344"/>
      <c r="C70" s="345"/>
      <c r="D70" s="344" t="s">
        <v>400</v>
      </c>
      <c r="E70" s="344"/>
      <c r="F70" s="342">
        <f t="shared" si="14"/>
        <v>707144</v>
      </c>
      <c r="G70" s="342">
        <f t="shared" si="14"/>
        <v>1855508</v>
      </c>
      <c r="H70" s="346">
        <v>707144</v>
      </c>
      <c r="I70" s="346">
        <f>H70+'鄉庫收支月報表(114年2月)'!I70</f>
        <v>1560508</v>
      </c>
      <c r="J70" s="346">
        <v>0</v>
      </c>
      <c r="K70" s="347">
        <f>J70+'鄉庫收支月報表(114年2月)'!K70</f>
        <v>295000</v>
      </c>
    </row>
    <row r="71" spans="1:13" ht="19.5" customHeight="1" x14ac:dyDescent="0.3">
      <c r="A71" s="344"/>
      <c r="B71" s="344"/>
      <c r="C71" s="345" t="s">
        <v>401</v>
      </c>
      <c r="D71" s="344"/>
      <c r="E71" s="344"/>
      <c r="F71" s="342">
        <f t="shared" si="14"/>
        <v>512586</v>
      </c>
      <c r="G71" s="342">
        <f t="shared" si="14"/>
        <v>2094592</v>
      </c>
      <c r="H71" s="342">
        <f>SUM(H72:H76)</f>
        <v>512586</v>
      </c>
      <c r="I71" s="342">
        <f t="shared" ref="I71:K71" si="18">SUM(I72:I76)</f>
        <v>2094592</v>
      </c>
      <c r="J71" s="342">
        <f t="shared" si="18"/>
        <v>0</v>
      </c>
      <c r="K71" s="343">
        <f t="shared" si="18"/>
        <v>0</v>
      </c>
    </row>
    <row r="72" spans="1:13" ht="19.5" customHeight="1" x14ac:dyDescent="0.3">
      <c r="A72" s="344"/>
      <c r="B72" s="344"/>
      <c r="C72" s="345"/>
      <c r="D72" s="344" t="s">
        <v>402</v>
      </c>
      <c r="E72" s="344"/>
      <c r="F72" s="342">
        <f t="shared" si="14"/>
        <v>39395</v>
      </c>
      <c r="G72" s="342">
        <f t="shared" si="14"/>
        <v>125383</v>
      </c>
      <c r="H72" s="346">
        <v>39395</v>
      </c>
      <c r="I72" s="346">
        <f>H72+'鄉庫收支月報表(114年2月)'!I72</f>
        <v>125383</v>
      </c>
      <c r="J72" s="346">
        <v>0</v>
      </c>
      <c r="K72" s="347">
        <f>J72+'鄉庫收支月報表(114年2月)'!K72</f>
        <v>0</v>
      </c>
    </row>
    <row r="73" spans="1:13" ht="19.5" customHeight="1" x14ac:dyDescent="0.3">
      <c r="A73" s="344"/>
      <c r="B73" s="344"/>
      <c r="C73" s="345"/>
      <c r="D73" s="344" t="s">
        <v>403</v>
      </c>
      <c r="E73" s="344"/>
      <c r="F73" s="342">
        <f t="shared" si="14"/>
        <v>0</v>
      </c>
      <c r="G73" s="342">
        <f t="shared" si="14"/>
        <v>0</v>
      </c>
      <c r="H73" s="346">
        <v>0</v>
      </c>
      <c r="I73" s="346">
        <f>H73+'鄉庫收支月報表(114年2月)'!I73</f>
        <v>0</v>
      </c>
      <c r="J73" s="346">
        <v>0</v>
      </c>
      <c r="K73" s="347">
        <f>J73+'鄉庫收支月報表(114年2月)'!K73</f>
        <v>0</v>
      </c>
    </row>
    <row r="74" spans="1:13" ht="19.5" customHeight="1" x14ac:dyDescent="0.3">
      <c r="A74" s="344"/>
      <c r="B74" s="344"/>
      <c r="C74" s="345"/>
      <c r="D74" s="344" t="s">
        <v>404</v>
      </c>
      <c r="E74" s="344"/>
      <c r="F74" s="342">
        <f t="shared" si="14"/>
        <v>473191</v>
      </c>
      <c r="G74" s="342">
        <f t="shared" si="14"/>
        <v>1969209</v>
      </c>
      <c r="H74" s="346">
        <v>473191</v>
      </c>
      <c r="I74" s="346">
        <f>H74+'鄉庫收支月報表(114年2月)'!I74</f>
        <v>1969209</v>
      </c>
      <c r="J74" s="346">
        <v>0</v>
      </c>
      <c r="K74" s="347">
        <f>J74+'鄉庫收支月報表(114年2月)'!K74</f>
        <v>0</v>
      </c>
    </row>
    <row r="75" spans="1:13" ht="19.5" customHeight="1" x14ac:dyDescent="0.3">
      <c r="A75" s="344"/>
      <c r="B75" s="344"/>
      <c r="C75" s="345"/>
      <c r="D75" s="344" t="s">
        <v>405</v>
      </c>
      <c r="E75" s="344"/>
      <c r="F75" s="342">
        <f t="shared" si="14"/>
        <v>0</v>
      </c>
      <c r="G75" s="342">
        <f t="shared" si="14"/>
        <v>0</v>
      </c>
      <c r="H75" s="346">
        <v>0</v>
      </c>
      <c r="I75" s="346">
        <f>H75+'鄉庫收支月報表(114年2月)'!I75</f>
        <v>0</v>
      </c>
      <c r="J75" s="346">
        <v>0</v>
      </c>
      <c r="K75" s="347">
        <f>J75+'鄉庫收支月報表(114年2月)'!K75</f>
        <v>0</v>
      </c>
    </row>
    <row r="76" spans="1:13" ht="19.5" customHeight="1" x14ac:dyDescent="0.3">
      <c r="A76" s="344"/>
      <c r="B76" s="344"/>
      <c r="C76" s="345"/>
      <c r="D76" s="344" t="s">
        <v>406</v>
      </c>
      <c r="E76" s="344"/>
      <c r="F76" s="342">
        <f t="shared" si="14"/>
        <v>0</v>
      </c>
      <c r="G76" s="342">
        <f t="shared" si="14"/>
        <v>0</v>
      </c>
      <c r="H76" s="346">
        <v>0</v>
      </c>
      <c r="I76" s="346">
        <f>H76+'鄉庫收支月報表(114年2月)'!I76</f>
        <v>0</v>
      </c>
      <c r="J76" s="346">
        <v>0</v>
      </c>
      <c r="K76" s="347">
        <f>J76+'鄉庫收支月報表(114年2月)'!K76</f>
        <v>0</v>
      </c>
    </row>
    <row r="77" spans="1:13" ht="19.5" customHeight="1" x14ac:dyDescent="0.3">
      <c r="A77" s="344"/>
      <c r="B77" s="344"/>
      <c r="C77" s="344" t="s">
        <v>407</v>
      </c>
      <c r="D77" s="344"/>
      <c r="E77" s="344"/>
      <c r="F77" s="342">
        <f t="shared" si="14"/>
        <v>1057190</v>
      </c>
      <c r="G77" s="342">
        <f t="shared" si="14"/>
        <v>3765346</v>
      </c>
      <c r="H77" s="342">
        <f>SUM(H78:H79)</f>
        <v>1057190</v>
      </c>
      <c r="I77" s="342">
        <f t="shared" ref="I77:K77" si="19">SUM(I78:I79)</f>
        <v>3765346</v>
      </c>
      <c r="J77" s="342">
        <f t="shared" si="19"/>
        <v>0</v>
      </c>
      <c r="K77" s="343">
        <f t="shared" si="19"/>
        <v>0</v>
      </c>
    </row>
    <row r="78" spans="1:13" ht="19.5" customHeight="1" x14ac:dyDescent="0.3">
      <c r="A78" s="344"/>
      <c r="B78" s="344"/>
      <c r="C78" s="344"/>
      <c r="D78" s="344" t="s">
        <v>408</v>
      </c>
      <c r="E78" s="344"/>
      <c r="F78" s="342">
        <f t="shared" si="14"/>
        <v>22121</v>
      </c>
      <c r="G78" s="342">
        <f t="shared" si="14"/>
        <v>56121</v>
      </c>
      <c r="H78" s="346">
        <v>22121</v>
      </c>
      <c r="I78" s="346">
        <f>H78+'鄉庫收支月報表(114年2月)'!I78</f>
        <v>56121</v>
      </c>
      <c r="J78" s="346">
        <v>0</v>
      </c>
      <c r="K78" s="347">
        <f>J78+'鄉庫收支月報表(114年2月)'!K78</f>
        <v>0</v>
      </c>
    </row>
    <row r="79" spans="1:13" ht="19.5" customHeight="1" x14ac:dyDescent="0.3">
      <c r="A79" s="344"/>
      <c r="B79" s="344"/>
      <c r="C79" s="344"/>
      <c r="D79" s="344" t="s">
        <v>409</v>
      </c>
      <c r="E79" s="344"/>
      <c r="F79" s="342">
        <f t="shared" si="14"/>
        <v>1035069</v>
      </c>
      <c r="G79" s="342">
        <f t="shared" si="14"/>
        <v>3709225</v>
      </c>
      <c r="H79" s="346">
        <v>1035069</v>
      </c>
      <c r="I79" s="346">
        <f>H79+'鄉庫收支月報表(114年2月)'!I79</f>
        <v>3709225</v>
      </c>
      <c r="J79" s="346">
        <v>0</v>
      </c>
      <c r="K79" s="347">
        <f>J79+'鄉庫收支月報表(114年2月)'!K79</f>
        <v>0</v>
      </c>
    </row>
    <row r="80" spans="1:13" ht="23.25" customHeight="1" x14ac:dyDescent="0.4">
      <c r="A80" s="1383" t="s">
        <v>332</v>
      </c>
      <c r="B80" s="1383"/>
      <c r="C80" s="1383"/>
      <c r="D80" s="1383"/>
      <c r="E80" s="1384"/>
      <c r="F80" s="1397" t="s">
        <v>333</v>
      </c>
      <c r="G80" s="1398"/>
      <c r="H80" s="364" t="s">
        <v>334</v>
      </c>
      <c r="I80" s="365" t="s">
        <v>384</v>
      </c>
      <c r="J80" s="364" t="s">
        <v>336</v>
      </c>
      <c r="K80" s="366" t="s">
        <v>385</v>
      </c>
      <c r="L80" s="324"/>
      <c r="M80" s="368"/>
    </row>
    <row r="81" spans="1:13" ht="23.25" customHeight="1" x14ac:dyDescent="0.4">
      <c r="A81" s="1385"/>
      <c r="B81" s="1385"/>
      <c r="C81" s="1385"/>
      <c r="D81" s="1385"/>
      <c r="E81" s="1386"/>
      <c r="F81" s="367" t="s">
        <v>338</v>
      </c>
      <c r="G81" s="367" t="s">
        <v>339</v>
      </c>
      <c r="H81" s="367" t="s">
        <v>338</v>
      </c>
      <c r="I81" s="367" t="s">
        <v>339</v>
      </c>
      <c r="J81" s="367" t="s">
        <v>338</v>
      </c>
      <c r="K81" s="363" t="s">
        <v>339</v>
      </c>
      <c r="L81" s="324"/>
      <c r="M81" s="369"/>
    </row>
    <row r="82" spans="1:13" ht="19.5" customHeight="1" x14ac:dyDescent="0.3">
      <c r="A82" s="344"/>
      <c r="B82" s="344"/>
      <c r="C82" s="344" t="s">
        <v>410</v>
      </c>
      <c r="D82" s="344"/>
      <c r="E82" s="344"/>
      <c r="F82" s="342">
        <f>H82+J82</f>
        <v>806564</v>
      </c>
      <c r="G82" s="342">
        <f>I82+K82</f>
        <v>1503232</v>
      </c>
      <c r="H82" s="342">
        <f>SUM(H83:H84)</f>
        <v>806564</v>
      </c>
      <c r="I82" s="342">
        <f t="shared" ref="I82:K82" si="20">SUM(I83:I84)</f>
        <v>1503232</v>
      </c>
      <c r="J82" s="342">
        <f t="shared" si="20"/>
        <v>0</v>
      </c>
      <c r="K82" s="343">
        <f t="shared" si="20"/>
        <v>0</v>
      </c>
    </row>
    <row r="83" spans="1:13" ht="19.5" customHeight="1" x14ac:dyDescent="0.3">
      <c r="A83" s="344"/>
      <c r="B83" s="344"/>
      <c r="C83" s="344"/>
      <c r="D83" s="344" t="s">
        <v>411</v>
      </c>
      <c r="E83" s="344"/>
      <c r="F83" s="342">
        <f t="shared" ref="F83:G98" si="21">H83+J83</f>
        <v>806564</v>
      </c>
      <c r="G83" s="342">
        <f t="shared" si="21"/>
        <v>1503232</v>
      </c>
      <c r="H83" s="346">
        <v>806564</v>
      </c>
      <c r="I83" s="346">
        <f>H83+'鄉庫收支月報表(114年2月)'!I83</f>
        <v>1503232</v>
      </c>
      <c r="J83" s="346">
        <v>0</v>
      </c>
      <c r="K83" s="347">
        <f>J83+'鄉庫收支月報表(114年2月)'!K83</f>
        <v>0</v>
      </c>
    </row>
    <row r="84" spans="1:13" ht="19.5" customHeight="1" x14ac:dyDescent="0.3">
      <c r="A84" s="344"/>
      <c r="B84" s="344"/>
      <c r="C84" s="344"/>
      <c r="D84" s="344" t="s">
        <v>412</v>
      </c>
      <c r="E84" s="344"/>
      <c r="F84" s="342">
        <f t="shared" si="21"/>
        <v>0</v>
      </c>
      <c r="G84" s="342">
        <f t="shared" si="21"/>
        <v>0</v>
      </c>
      <c r="H84" s="346">
        <v>0</v>
      </c>
      <c r="I84" s="346">
        <f>H84+'鄉庫收支月報表(114年2月)'!I84</f>
        <v>0</v>
      </c>
      <c r="J84" s="346">
        <v>0</v>
      </c>
      <c r="K84" s="347">
        <f>J84+'鄉庫收支月報表(114年2月)'!K84</f>
        <v>0</v>
      </c>
    </row>
    <row r="85" spans="1:13" ht="19.5" customHeight="1" x14ac:dyDescent="0.3">
      <c r="A85" s="344"/>
      <c r="B85" s="344"/>
      <c r="C85" s="344" t="s">
        <v>413</v>
      </c>
      <c r="D85" s="344"/>
      <c r="E85" s="344"/>
      <c r="F85" s="342">
        <f t="shared" si="21"/>
        <v>0</v>
      </c>
      <c r="G85" s="342">
        <f t="shared" si="21"/>
        <v>0</v>
      </c>
      <c r="H85" s="342">
        <f>SUM(H86:H87)</f>
        <v>0</v>
      </c>
      <c r="I85" s="342">
        <f t="shared" ref="I85:K85" si="22">SUM(I86:I87)</f>
        <v>0</v>
      </c>
      <c r="J85" s="342">
        <f t="shared" si="22"/>
        <v>0</v>
      </c>
      <c r="K85" s="343">
        <f t="shared" si="22"/>
        <v>0</v>
      </c>
    </row>
    <row r="86" spans="1:13" ht="19.5" customHeight="1" x14ac:dyDescent="0.3">
      <c r="A86" s="344"/>
      <c r="B86" s="344"/>
      <c r="C86" s="344"/>
      <c r="D86" s="344" t="s">
        <v>414</v>
      </c>
      <c r="E86" s="344"/>
      <c r="F86" s="342">
        <f t="shared" si="21"/>
        <v>0</v>
      </c>
      <c r="G86" s="342">
        <f t="shared" si="21"/>
        <v>0</v>
      </c>
      <c r="H86" s="346">
        <v>0</v>
      </c>
      <c r="I86" s="346">
        <f>H86+'鄉庫收支月報表(114年2月)'!I86</f>
        <v>0</v>
      </c>
      <c r="J86" s="346">
        <v>0</v>
      </c>
      <c r="K86" s="347">
        <f>J86+'鄉庫收支月報表(114年2月)'!K86</f>
        <v>0</v>
      </c>
    </row>
    <row r="87" spans="1:13" ht="19.5" customHeight="1" x14ac:dyDescent="0.3">
      <c r="A87" s="344"/>
      <c r="B87" s="344"/>
      <c r="C87" s="344"/>
      <c r="D87" s="344" t="s">
        <v>415</v>
      </c>
      <c r="E87" s="344"/>
      <c r="F87" s="342">
        <f t="shared" si="21"/>
        <v>0</v>
      </c>
      <c r="G87" s="342">
        <f t="shared" si="21"/>
        <v>0</v>
      </c>
      <c r="H87" s="346">
        <v>0</v>
      </c>
      <c r="I87" s="346">
        <f>H87+'鄉庫收支月報表(114年2月)'!I87</f>
        <v>0</v>
      </c>
      <c r="J87" s="346">
        <v>0</v>
      </c>
      <c r="K87" s="347">
        <f>J87+'鄉庫收支月報表(114年2月)'!K87</f>
        <v>0</v>
      </c>
    </row>
    <row r="88" spans="1:13" ht="19.5" customHeight="1" x14ac:dyDescent="0.3">
      <c r="A88" s="344"/>
      <c r="B88" s="344"/>
      <c r="C88" s="344" t="s">
        <v>416</v>
      </c>
      <c r="D88" s="344"/>
      <c r="E88" s="344"/>
      <c r="F88" s="342">
        <f t="shared" si="21"/>
        <v>184000</v>
      </c>
      <c r="G88" s="342">
        <f t="shared" si="21"/>
        <v>184000</v>
      </c>
      <c r="H88" s="342">
        <f>SUM(H89:H90)</f>
        <v>184000</v>
      </c>
      <c r="I88" s="342">
        <f t="shared" ref="I88:K88" si="23">SUM(I89:I90)</f>
        <v>184000</v>
      </c>
      <c r="J88" s="342">
        <f t="shared" si="23"/>
        <v>0</v>
      </c>
      <c r="K88" s="343">
        <f t="shared" si="23"/>
        <v>0</v>
      </c>
    </row>
    <row r="89" spans="1:13" ht="19.5" customHeight="1" x14ac:dyDescent="0.3">
      <c r="A89" s="344"/>
      <c r="B89" s="344"/>
      <c r="C89" s="344"/>
      <c r="D89" s="344" t="s">
        <v>417</v>
      </c>
      <c r="E89" s="344"/>
      <c r="F89" s="342">
        <f t="shared" si="21"/>
        <v>0</v>
      </c>
      <c r="G89" s="342">
        <f t="shared" si="21"/>
        <v>0</v>
      </c>
      <c r="H89" s="346">
        <v>0</v>
      </c>
      <c r="I89" s="346">
        <f>H89+'鄉庫收支月報表(114年2月)'!I89</f>
        <v>0</v>
      </c>
      <c r="J89" s="346">
        <v>0</v>
      </c>
      <c r="K89" s="347">
        <f>J89+'鄉庫收支月報表(114年2月)'!K89</f>
        <v>0</v>
      </c>
    </row>
    <row r="90" spans="1:13" ht="19.5" customHeight="1" x14ac:dyDescent="0.3">
      <c r="A90" s="344"/>
      <c r="B90" s="344"/>
      <c r="C90" s="344" t="s">
        <v>329</v>
      </c>
      <c r="D90" s="344" t="s">
        <v>418</v>
      </c>
      <c r="E90" s="344"/>
      <c r="F90" s="342">
        <f t="shared" si="21"/>
        <v>184000</v>
      </c>
      <c r="G90" s="342">
        <f t="shared" si="21"/>
        <v>184000</v>
      </c>
      <c r="H90" s="346">
        <v>184000</v>
      </c>
      <c r="I90" s="346">
        <f>H90+'鄉庫收支月報表(114年2月)'!I90</f>
        <v>184000</v>
      </c>
      <c r="J90" s="346">
        <v>0</v>
      </c>
      <c r="K90" s="347">
        <f>J90+'鄉庫收支月報表(114年2月)'!K90</f>
        <v>0</v>
      </c>
    </row>
    <row r="91" spans="1:13" ht="19.5" customHeight="1" x14ac:dyDescent="0.3">
      <c r="A91" s="344"/>
      <c r="B91" s="345" t="s">
        <v>368</v>
      </c>
      <c r="C91" s="344"/>
      <c r="D91" s="344"/>
      <c r="E91" s="344"/>
      <c r="F91" s="342">
        <f t="shared" si="21"/>
        <v>2385114</v>
      </c>
      <c r="G91" s="342">
        <f t="shared" si="21"/>
        <v>4370525</v>
      </c>
      <c r="H91" s="342">
        <f>H92+H97+H101+H108+H114+H117</f>
        <v>847747</v>
      </c>
      <c r="I91" s="342">
        <f t="shared" ref="I91:K91" si="24">I92+I97+I101+I108+I114+I117</f>
        <v>1724908</v>
      </c>
      <c r="J91" s="342">
        <f t="shared" si="24"/>
        <v>1537367</v>
      </c>
      <c r="K91" s="343">
        <f t="shared" si="24"/>
        <v>2645617</v>
      </c>
    </row>
    <row r="92" spans="1:13" ht="19.5" customHeight="1" x14ac:dyDescent="0.3">
      <c r="A92" s="344"/>
      <c r="B92" s="344"/>
      <c r="C92" s="345" t="s">
        <v>387</v>
      </c>
      <c r="D92" s="344"/>
      <c r="E92" s="344"/>
      <c r="F92" s="342">
        <f t="shared" si="21"/>
        <v>244000</v>
      </c>
      <c r="G92" s="342">
        <f t="shared" si="21"/>
        <v>446800</v>
      </c>
      <c r="H92" s="342">
        <f>SUM(H93:H96)</f>
        <v>234000</v>
      </c>
      <c r="I92" s="342">
        <f t="shared" ref="I92:K92" si="25">SUM(I93:I96)</f>
        <v>289800</v>
      </c>
      <c r="J92" s="342">
        <f t="shared" si="25"/>
        <v>10000</v>
      </c>
      <c r="K92" s="343">
        <f t="shared" si="25"/>
        <v>157000</v>
      </c>
    </row>
    <row r="93" spans="1:13" ht="19.5" customHeight="1" x14ac:dyDescent="0.3">
      <c r="A93" s="344"/>
      <c r="B93" s="344"/>
      <c r="C93" s="345"/>
      <c r="D93" s="344" t="s">
        <v>388</v>
      </c>
      <c r="E93" s="344"/>
      <c r="F93" s="342">
        <f t="shared" si="21"/>
        <v>0</v>
      </c>
      <c r="G93" s="342">
        <f t="shared" si="21"/>
        <v>0</v>
      </c>
      <c r="H93" s="346">
        <v>0</v>
      </c>
      <c r="I93" s="346">
        <f>H93+'鄉庫收支月報表(114年2月)'!I93</f>
        <v>0</v>
      </c>
      <c r="J93" s="346">
        <v>0</v>
      </c>
      <c r="K93" s="347">
        <f>J93+'鄉庫收支月報表(114年2月)'!K93</f>
        <v>0</v>
      </c>
    </row>
    <row r="94" spans="1:13" ht="19.5" customHeight="1" x14ac:dyDescent="0.3">
      <c r="A94" s="344"/>
      <c r="B94" s="344"/>
      <c r="C94" s="345"/>
      <c r="D94" s="344" t="s">
        <v>389</v>
      </c>
      <c r="E94" s="344"/>
      <c r="F94" s="342">
        <f t="shared" si="21"/>
        <v>234000</v>
      </c>
      <c r="G94" s="342">
        <f t="shared" si="21"/>
        <v>289800</v>
      </c>
      <c r="H94" s="346">
        <v>234000</v>
      </c>
      <c r="I94" s="346">
        <f>H94+'鄉庫收支月報表(114年2月)'!I94</f>
        <v>289800</v>
      </c>
      <c r="J94" s="346">
        <v>0</v>
      </c>
      <c r="K94" s="347">
        <f>J94+'鄉庫收支月報表(114年2月)'!K94</f>
        <v>0</v>
      </c>
    </row>
    <row r="95" spans="1:13" ht="19.5" customHeight="1" x14ac:dyDescent="0.3">
      <c r="A95" s="344"/>
      <c r="B95" s="344"/>
      <c r="C95" s="345"/>
      <c r="D95" s="344" t="s">
        <v>390</v>
      </c>
      <c r="E95" s="344"/>
      <c r="F95" s="342">
        <f t="shared" si="21"/>
        <v>10000</v>
      </c>
      <c r="G95" s="342">
        <f t="shared" si="21"/>
        <v>157000</v>
      </c>
      <c r="H95" s="346">
        <v>0</v>
      </c>
      <c r="I95" s="346">
        <f>H95+'鄉庫收支月報表(114年2月)'!I95</f>
        <v>0</v>
      </c>
      <c r="J95" s="346">
        <v>10000</v>
      </c>
      <c r="K95" s="347">
        <f>J95+'鄉庫收支月報表(114年2月)'!K95</f>
        <v>157000</v>
      </c>
    </row>
    <row r="96" spans="1:13" ht="19.5" customHeight="1" x14ac:dyDescent="0.3">
      <c r="A96" s="344"/>
      <c r="B96" s="344"/>
      <c r="C96" s="345"/>
      <c r="D96" s="344" t="s">
        <v>391</v>
      </c>
      <c r="E96" s="344"/>
      <c r="F96" s="342">
        <f t="shared" si="21"/>
        <v>0</v>
      </c>
      <c r="G96" s="342">
        <f t="shared" si="21"/>
        <v>0</v>
      </c>
      <c r="H96" s="346">
        <v>0</v>
      </c>
      <c r="I96" s="346">
        <f>H96+'鄉庫收支月報表(114年2月)'!I96</f>
        <v>0</v>
      </c>
      <c r="J96" s="346">
        <v>0</v>
      </c>
      <c r="K96" s="347">
        <f>J96+'鄉庫收支月報表(114年2月)'!K96</f>
        <v>0</v>
      </c>
    </row>
    <row r="97" spans="1:11" ht="19.5" customHeight="1" x14ac:dyDescent="0.3">
      <c r="A97" s="344"/>
      <c r="B97" s="344"/>
      <c r="C97" s="345" t="s">
        <v>392</v>
      </c>
      <c r="D97" s="344"/>
      <c r="E97" s="344"/>
      <c r="F97" s="342">
        <f t="shared" si="21"/>
        <v>0</v>
      </c>
      <c r="G97" s="342">
        <f t="shared" si="21"/>
        <v>0</v>
      </c>
      <c r="H97" s="342">
        <f>SUM(H98:H100)</f>
        <v>0</v>
      </c>
      <c r="I97" s="342">
        <f t="shared" ref="I97:K97" si="26">SUM(I98:I100)</f>
        <v>0</v>
      </c>
      <c r="J97" s="342">
        <f t="shared" si="26"/>
        <v>0</v>
      </c>
      <c r="K97" s="343">
        <f t="shared" si="26"/>
        <v>0</v>
      </c>
    </row>
    <row r="98" spans="1:11" ht="19.5" customHeight="1" x14ac:dyDescent="0.3">
      <c r="A98" s="344"/>
      <c r="B98" s="344"/>
      <c r="C98" s="345"/>
      <c r="D98" s="344" t="s">
        <v>393</v>
      </c>
      <c r="E98" s="344"/>
      <c r="F98" s="342">
        <f t="shared" si="21"/>
        <v>0</v>
      </c>
      <c r="G98" s="342">
        <f t="shared" si="21"/>
        <v>0</v>
      </c>
      <c r="H98" s="346">
        <v>0</v>
      </c>
      <c r="I98" s="346">
        <f>H98+'鄉庫收支月報表(114年2月)'!I98</f>
        <v>0</v>
      </c>
      <c r="J98" s="346">
        <v>0</v>
      </c>
      <c r="K98" s="347">
        <f>J98+'鄉庫收支月報表(114年2月)'!K98</f>
        <v>0</v>
      </c>
    </row>
    <row r="99" spans="1:11" ht="19.5" customHeight="1" x14ac:dyDescent="0.3">
      <c r="A99" s="344"/>
      <c r="B99" s="344"/>
      <c r="C99" s="345"/>
      <c r="D99" s="344" t="s">
        <v>394</v>
      </c>
      <c r="E99" s="344"/>
      <c r="F99" s="342">
        <f t="shared" ref="F99:G105" si="27">H99+J99</f>
        <v>0</v>
      </c>
      <c r="G99" s="342">
        <f t="shared" si="27"/>
        <v>0</v>
      </c>
      <c r="H99" s="346">
        <v>0</v>
      </c>
      <c r="I99" s="346">
        <f>H99+'鄉庫收支月報表(114年2月)'!I99</f>
        <v>0</v>
      </c>
      <c r="J99" s="346">
        <v>0</v>
      </c>
      <c r="K99" s="347">
        <f>J99+'鄉庫收支月報表(114年2月)'!K99</f>
        <v>0</v>
      </c>
    </row>
    <row r="100" spans="1:11" ht="19.5" customHeight="1" x14ac:dyDescent="0.3">
      <c r="A100" s="344"/>
      <c r="B100" s="344"/>
      <c r="C100" s="345"/>
      <c r="D100" s="344" t="s">
        <v>395</v>
      </c>
      <c r="E100" s="344"/>
      <c r="F100" s="342">
        <f t="shared" si="27"/>
        <v>0</v>
      </c>
      <c r="G100" s="342">
        <f t="shared" si="27"/>
        <v>0</v>
      </c>
      <c r="H100" s="346">
        <v>0</v>
      </c>
      <c r="I100" s="346">
        <f>H100+'鄉庫收支月報表(114年2月)'!I100</f>
        <v>0</v>
      </c>
      <c r="J100" s="346">
        <v>0</v>
      </c>
      <c r="K100" s="347">
        <f>J100+'鄉庫收支月報表(114年2月)'!K100</f>
        <v>0</v>
      </c>
    </row>
    <row r="101" spans="1:11" ht="19.5" customHeight="1" x14ac:dyDescent="0.3">
      <c r="A101" s="344"/>
      <c r="B101" s="344"/>
      <c r="C101" s="345" t="s">
        <v>396</v>
      </c>
      <c r="D101" s="344"/>
      <c r="E101" s="344"/>
      <c r="F101" s="342">
        <f t="shared" si="27"/>
        <v>2015614</v>
      </c>
      <c r="G101" s="342">
        <f t="shared" si="27"/>
        <v>3782225</v>
      </c>
      <c r="H101" s="342">
        <f>SUM(H102:H105)</f>
        <v>488247</v>
      </c>
      <c r="I101" s="342">
        <f t="shared" ref="I101:K101" si="28">SUM(I102:I105)</f>
        <v>1293608</v>
      </c>
      <c r="J101" s="342">
        <f t="shared" si="28"/>
        <v>1527367</v>
      </c>
      <c r="K101" s="343">
        <f t="shared" si="28"/>
        <v>2488617</v>
      </c>
    </row>
    <row r="102" spans="1:11" ht="19.5" customHeight="1" x14ac:dyDescent="0.3">
      <c r="A102" s="344"/>
      <c r="B102" s="344"/>
      <c r="C102" s="345"/>
      <c r="D102" s="344" t="s">
        <v>397</v>
      </c>
      <c r="E102" s="344"/>
      <c r="F102" s="342">
        <f t="shared" si="27"/>
        <v>0</v>
      </c>
      <c r="G102" s="342">
        <f t="shared" si="27"/>
        <v>0</v>
      </c>
      <c r="H102" s="346">
        <v>0</v>
      </c>
      <c r="I102" s="346">
        <f>H102+'鄉庫收支月報表(114年2月)'!I102</f>
        <v>0</v>
      </c>
      <c r="J102" s="346">
        <v>0</v>
      </c>
      <c r="K102" s="347">
        <f>J102+'鄉庫收支月報表(114年2月)'!K102</f>
        <v>0</v>
      </c>
    </row>
    <row r="103" spans="1:11" ht="19.5" customHeight="1" x14ac:dyDescent="0.3">
      <c r="A103" s="344"/>
      <c r="B103" s="344"/>
      <c r="C103" s="345"/>
      <c r="D103" s="344" t="s">
        <v>398</v>
      </c>
      <c r="E103" s="344"/>
      <c r="F103" s="342">
        <f t="shared" si="27"/>
        <v>0</v>
      </c>
      <c r="G103" s="342">
        <f t="shared" si="27"/>
        <v>0</v>
      </c>
      <c r="H103" s="346">
        <v>0</v>
      </c>
      <c r="I103" s="346">
        <f>H103+'鄉庫收支月報表(114年2月)'!I103</f>
        <v>0</v>
      </c>
      <c r="J103" s="346">
        <v>0</v>
      </c>
      <c r="K103" s="347">
        <f>J103+'鄉庫收支月報表(114年2月)'!K103</f>
        <v>0</v>
      </c>
    </row>
    <row r="104" spans="1:11" ht="19.5" customHeight="1" x14ac:dyDescent="0.3">
      <c r="A104" s="344"/>
      <c r="B104" s="344"/>
      <c r="C104" s="345"/>
      <c r="D104" s="344" t="s">
        <v>399</v>
      </c>
      <c r="E104" s="344"/>
      <c r="F104" s="342">
        <f t="shared" si="27"/>
        <v>0</v>
      </c>
      <c r="G104" s="342">
        <f t="shared" si="27"/>
        <v>0</v>
      </c>
      <c r="H104" s="346">
        <v>0</v>
      </c>
      <c r="I104" s="346">
        <f>H104+'鄉庫收支月報表(114年2月)'!I104</f>
        <v>0</v>
      </c>
      <c r="J104" s="346">
        <v>0</v>
      </c>
      <c r="K104" s="347">
        <f>J104+'鄉庫收支月報表(114年2月)'!K104</f>
        <v>0</v>
      </c>
    </row>
    <row r="105" spans="1:11" ht="19.5" customHeight="1" x14ac:dyDescent="0.3">
      <c r="A105" s="344"/>
      <c r="B105" s="344"/>
      <c r="C105" s="345"/>
      <c r="D105" s="344" t="s">
        <v>400</v>
      </c>
      <c r="E105" s="344"/>
      <c r="F105" s="342">
        <f t="shared" si="27"/>
        <v>2015614</v>
      </c>
      <c r="G105" s="342">
        <f t="shared" si="27"/>
        <v>3782225</v>
      </c>
      <c r="H105" s="346">
        <v>488247</v>
      </c>
      <c r="I105" s="346">
        <f>H105+'鄉庫收支月報表(114年2月)'!I105</f>
        <v>1293608</v>
      </c>
      <c r="J105" s="346">
        <v>1527367</v>
      </c>
      <c r="K105" s="347">
        <f>J105+'鄉庫收支月報表(114年2月)'!K105</f>
        <v>2488617</v>
      </c>
    </row>
    <row r="106" spans="1:11" ht="19.8" customHeight="1" x14ac:dyDescent="0.4">
      <c r="A106" s="1383" t="s">
        <v>332</v>
      </c>
      <c r="B106" s="1383"/>
      <c r="C106" s="1383"/>
      <c r="D106" s="1383"/>
      <c r="E106" s="1384"/>
      <c r="F106" s="1397" t="s">
        <v>333</v>
      </c>
      <c r="G106" s="1398"/>
      <c r="H106" s="364" t="s">
        <v>334</v>
      </c>
      <c r="I106" s="365" t="s">
        <v>384</v>
      </c>
      <c r="J106" s="364" t="s">
        <v>336</v>
      </c>
      <c r="K106" s="366" t="s">
        <v>385</v>
      </c>
    </row>
    <row r="107" spans="1:11" ht="19.8" customHeight="1" x14ac:dyDescent="0.4">
      <c r="A107" s="1385"/>
      <c r="B107" s="1385"/>
      <c r="C107" s="1385"/>
      <c r="D107" s="1385"/>
      <c r="E107" s="1386"/>
      <c r="F107" s="367" t="s">
        <v>338</v>
      </c>
      <c r="G107" s="367" t="s">
        <v>339</v>
      </c>
      <c r="H107" s="367" t="s">
        <v>338</v>
      </c>
      <c r="I107" s="367" t="s">
        <v>339</v>
      </c>
      <c r="J107" s="367" t="s">
        <v>338</v>
      </c>
      <c r="K107" s="363" t="s">
        <v>339</v>
      </c>
    </row>
    <row r="108" spans="1:11" ht="20.25" customHeight="1" x14ac:dyDescent="0.3">
      <c r="A108" s="344"/>
      <c r="B108" s="344"/>
      <c r="C108" s="345" t="s">
        <v>401</v>
      </c>
      <c r="D108" s="344"/>
      <c r="E108" s="344"/>
      <c r="F108" s="342">
        <f t="shared" ref="F108:G108" si="29">SUM(F109:F113)</f>
        <v>0</v>
      </c>
      <c r="G108" s="342">
        <f t="shared" si="29"/>
        <v>0</v>
      </c>
      <c r="H108" s="342">
        <f>SUM(H109:H113)</f>
        <v>0</v>
      </c>
      <c r="I108" s="342">
        <f t="shared" ref="I108:K108" si="30">SUM(I109:I113)</f>
        <v>0</v>
      </c>
      <c r="J108" s="342">
        <f t="shared" si="30"/>
        <v>0</v>
      </c>
      <c r="K108" s="343">
        <f t="shared" si="30"/>
        <v>0</v>
      </c>
    </row>
    <row r="109" spans="1:11" ht="20.25" customHeight="1" x14ac:dyDescent="0.3">
      <c r="A109" s="344"/>
      <c r="B109" s="344"/>
      <c r="C109" s="345"/>
      <c r="D109" s="344" t="s">
        <v>402</v>
      </c>
      <c r="E109" s="344"/>
      <c r="F109" s="342">
        <f>H109+J109</f>
        <v>0</v>
      </c>
      <c r="G109" s="342">
        <f>I109+K109</f>
        <v>0</v>
      </c>
      <c r="H109" s="346">
        <v>0</v>
      </c>
      <c r="I109" s="346">
        <f>H109+'鄉庫收支月報表(114年2月)'!I109</f>
        <v>0</v>
      </c>
      <c r="J109" s="346">
        <v>0</v>
      </c>
      <c r="K109" s="347">
        <f>J109+'鄉庫收支月報表(114年2月)'!K109</f>
        <v>0</v>
      </c>
    </row>
    <row r="110" spans="1:11" ht="20.25" customHeight="1" x14ac:dyDescent="0.3">
      <c r="A110" s="344"/>
      <c r="B110" s="344"/>
      <c r="C110" s="345"/>
      <c r="D110" s="344" t="s">
        <v>403</v>
      </c>
      <c r="E110" s="344"/>
      <c r="F110" s="342">
        <f t="shared" ref="F110:G118" si="31">H110+J110</f>
        <v>0</v>
      </c>
      <c r="G110" s="342">
        <f t="shared" si="31"/>
        <v>0</v>
      </c>
      <c r="H110" s="346">
        <v>0</v>
      </c>
      <c r="I110" s="346">
        <f>H110+'鄉庫收支月報表(114年2月)'!I110</f>
        <v>0</v>
      </c>
      <c r="J110" s="346">
        <v>0</v>
      </c>
      <c r="K110" s="347">
        <f>J110+'鄉庫收支月報表(114年2月)'!K110</f>
        <v>0</v>
      </c>
    </row>
    <row r="111" spans="1:11" ht="20.25" customHeight="1" x14ac:dyDescent="0.3">
      <c r="A111" s="344"/>
      <c r="B111" s="344"/>
      <c r="C111" s="345"/>
      <c r="D111" s="344" t="s">
        <v>404</v>
      </c>
      <c r="E111" s="344"/>
      <c r="F111" s="342">
        <f t="shared" si="31"/>
        <v>0</v>
      </c>
      <c r="G111" s="342">
        <f t="shared" si="31"/>
        <v>0</v>
      </c>
      <c r="H111" s="346">
        <v>0</v>
      </c>
      <c r="I111" s="346">
        <f>H111+'鄉庫收支月報表(114年2月)'!I111</f>
        <v>0</v>
      </c>
      <c r="J111" s="346">
        <v>0</v>
      </c>
      <c r="K111" s="347">
        <f>J111+'鄉庫收支月報表(114年2月)'!K111</f>
        <v>0</v>
      </c>
    </row>
    <row r="112" spans="1:11" ht="20.25" customHeight="1" x14ac:dyDescent="0.3">
      <c r="A112" s="344"/>
      <c r="B112" s="344"/>
      <c r="C112" s="345"/>
      <c r="D112" s="344" t="s">
        <v>405</v>
      </c>
      <c r="E112" s="344"/>
      <c r="F112" s="342">
        <f t="shared" si="31"/>
        <v>0</v>
      </c>
      <c r="G112" s="342">
        <f t="shared" si="31"/>
        <v>0</v>
      </c>
      <c r="H112" s="346">
        <v>0</v>
      </c>
      <c r="I112" s="346">
        <f>H112+'鄉庫收支月報表(114年2月)'!I112</f>
        <v>0</v>
      </c>
      <c r="J112" s="346">
        <v>0</v>
      </c>
      <c r="K112" s="347">
        <f>J112+'鄉庫收支月報表(114年2月)'!K112</f>
        <v>0</v>
      </c>
    </row>
    <row r="113" spans="1:11" ht="20.25" customHeight="1" x14ac:dyDescent="0.3">
      <c r="A113" s="344"/>
      <c r="B113" s="344"/>
      <c r="C113" s="345"/>
      <c r="D113" s="344" t="s">
        <v>406</v>
      </c>
      <c r="E113" s="344"/>
      <c r="F113" s="342">
        <f t="shared" si="31"/>
        <v>0</v>
      </c>
      <c r="G113" s="342">
        <f t="shared" si="31"/>
        <v>0</v>
      </c>
      <c r="H113" s="346">
        <v>0</v>
      </c>
      <c r="I113" s="346">
        <f>H113+'鄉庫收支月報表(114年2月)'!I113</f>
        <v>0</v>
      </c>
      <c r="J113" s="346">
        <v>0</v>
      </c>
      <c r="K113" s="347">
        <f>J113+'鄉庫收支月報表(114年2月)'!K113</f>
        <v>0</v>
      </c>
    </row>
    <row r="114" spans="1:11" ht="20.25" customHeight="1" x14ac:dyDescent="0.3">
      <c r="A114" s="344"/>
      <c r="B114" s="344"/>
      <c r="C114" s="344" t="s">
        <v>407</v>
      </c>
      <c r="D114" s="344"/>
      <c r="E114" s="344"/>
      <c r="F114" s="342">
        <f t="shared" si="31"/>
        <v>125500</v>
      </c>
      <c r="G114" s="342">
        <f t="shared" si="31"/>
        <v>141500</v>
      </c>
      <c r="H114" s="342">
        <f>SUM(H115:H116)</f>
        <v>125500</v>
      </c>
      <c r="I114" s="342">
        <f t="shared" ref="I114:K114" si="32">SUM(I115:I116)</f>
        <v>141500</v>
      </c>
      <c r="J114" s="342">
        <f t="shared" si="32"/>
        <v>0</v>
      </c>
      <c r="K114" s="343">
        <f t="shared" si="32"/>
        <v>0</v>
      </c>
    </row>
    <row r="115" spans="1:11" ht="20.25" customHeight="1" x14ac:dyDescent="0.3">
      <c r="A115" s="344"/>
      <c r="B115" s="344"/>
      <c r="C115" s="344"/>
      <c r="D115" s="344" t="s">
        <v>408</v>
      </c>
      <c r="E115" s="344"/>
      <c r="F115" s="342">
        <f t="shared" si="31"/>
        <v>0</v>
      </c>
      <c r="G115" s="342">
        <f t="shared" si="31"/>
        <v>0</v>
      </c>
      <c r="H115" s="346">
        <v>0</v>
      </c>
      <c r="I115" s="346">
        <f>H115+'鄉庫收支月報表(114年2月)'!I115</f>
        <v>0</v>
      </c>
      <c r="J115" s="346">
        <v>0</v>
      </c>
      <c r="K115" s="347">
        <f>J115+'鄉庫收支月報表(114年2月)'!K115</f>
        <v>0</v>
      </c>
    </row>
    <row r="116" spans="1:11" ht="20.25" customHeight="1" x14ac:dyDescent="0.3">
      <c r="A116" s="344"/>
      <c r="B116" s="344"/>
      <c r="C116" s="344"/>
      <c r="D116" s="344" t="s">
        <v>409</v>
      </c>
      <c r="E116" s="344"/>
      <c r="F116" s="342">
        <f t="shared" si="31"/>
        <v>125500</v>
      </c>
      <c r="G116" s="342">
        <f t="shared" si="31"/>
        <v>141500</v>
      </c>
      <c r="H116" s="346">
        <v>125500</v>
      </c>
      <c r="I116" s="346">
        <f>H116+'鄉庫收支月報表(114年2月)'!I116</f>
        <v>141500</v>
      </c>
      <c r="J116" s="346">
        <v>0</v>
      </c>
      <c r="K116" s="347">
        <f>J116+'鄉庫收支月報表(114年2月)'!K116</f>
        <v>0</v>
      </c>
    </row>
    <row r="117" spans="1:11" ht="20.25" customHeight="1" x14ac:dyDescent="0.3">
      <c r="A117" s="344"/>
      <c r="B117" s="344"/>
      <c r="C117" s="344" t="s">
        <v>419</v>
      </c>
      <c r="D117" s="344"/>
      <c r="E117" s="344"/>
      <c r="F117" s="342">
        <f t="shared" si="31"/>
        <v>0</v>
      </c>
      <c r="G117" s="342">
        <f t="shared" si="31"/>
        <v>0</v>
      </c>
      <c r="H117" s="346">
        <v>0</v>
      </c>
      <c r="I117" s="346">
        <f>H117+'鄉庫收支月報表(114年2月)'!I117</f>
        <v>0</v>
      </c>
      <c r="J117" s="346">
        <v>0</v>
      </c>
      <c r="K117" s="347">
        <f>J117+'鄉庫收支月報表(114年2月)'!K117</f>
        <v>0</v>
      </c>
    </row>
    <row r="118" spans="1:11" ht="20.25" customHeight="1" x14ac:dyDescent="0.3">
      <c r="A118" s="344"/>
      <c r="B118" s="349" t="s">
        <v>373</v>
      </c>
      <c r="C118" s="344"/>
      <c r="D118" s="344"/>
      <c r="E118" s="344"/>
      <c r="F118" s="342">
        <f t="shared" si="31"/>
        <v>10757297</v>
      </c>
      <c r="G118" s="342">
        <f t="shared" si="31"/>
        <v>33527217</v>
      </c>
      <c r="H118" s="342">
        <f>H56+H91</f>
        <v>9219930</v>
      </c>
      <c r="I118" s="342">
        <f t="shared" ref="I118:K118" si="33">I56+I91</f>
        <v>30286600</v>
      </c>
      <c r="J118" s="342">
        <f t="shared" si="33"/>
        <v>1537367</v>
      </c>
      <c r="K118" s="343">
        <f t="shared" si="33"/>
        <v>3240617</v>
      </c>
    </row>
    <row r="119" spans="1:11" ht="20.25" customHeight="1" x14ac:dyDescent="0.3">
      <c r="A119" s="344"/>
      <c r="B119" s="344" t="s">
        <v>420</v>
      </c>
      <c r="C119" s="344"/>
      <c r="D119" s="344"/>
      <c r="E119" s="344"/>
      <c r="F119" s="370">
        <v>0</v>
      </c>
      <c r="G119" s="370">
        <f>F119+'鄉庫收支月報表(114年2月)'!G119</f>
        <v>0</v>
      </c>
      <c r="H119" s="351"/>
      <c r="I119" s="352"/>
      <c r="J119" s="352"/>
      <c r="K119" s="353"/>
    </row>
    <row r="120" spans="1:11" ht="20.25" customHeight="1" x14ac:dyDescent="0.3">
      <c r="A120" s="344"/>
      <c r="B120" s="344" t="s">
        <v>422</v>
      </c>
      <c r="C120" s="344"/>
      <c r="D120" s="344"/>
      <c r="E120" s="344"/>
      <c r="F120" s="370">
        <v>318361</v>
      </c>
      <c r="G120" s="370">
        <f>F120+'鄉庫收支月報表(114年2月)'!G120</f>
        <v>891219</v>
      </c>
      <c r="H120" s="354"/>
      <c r="I120" s="355"/>
      <c r="J120" s="355"/>
      <c r="K120" s="356"/>
    </row>
    <row r="121" spans="1:11" ht="20.25" customHeight="1" x14ac:dyDescent="0.3">
      <c r="A121" s="344"/>
      <c r="B121" s="344" t="s">
        <v>423</v>
      </c>
      <c r="C121" s="344"/>
      <c r="D121" s="344"/>
      <c r="E121" s="344"/>
      <c r="F121" s="370">
        <v>0</v>
      </c>
      <c r="G121" s="370">
        <f>F121+'鄉庫收支月報表(114年2月)'!G121</f>
        <v>0</v>
      </c>
      <c r="H121" s="354"/>
      <c r="I121" s="355"/>
      <c r="J121" s="355"/>
      <c r="K121" s="356"/>
    </row>
    <row r="122" spans="1:11" ht="20.25" customHeight="1" x14ac:dyDescent="0.3">
      <c r="A122" s="344"/>
      <c r="B122" s="344" t="s">
        <v>424</v>
      </c>
      <c r="C122" s="344"/>
      <c r="D122" s="344"/>
      <c r="E122" s="344"/>
      <c r="F122" s="370">
        <v>0</v>
      </c>
      <c r="G122" s="370">
        <f>F122+'鄉庫收支月報表(114年2月)'!G122</f>
        <v>18169</v>
      </c>
      <c r="H122" s="354"/>
      <c r="I122" s="355"/>
      <c r="J122" s="355"/>
      <c r="K122" s="356"/>
    </row>
    <row r="123" spans="1:11" ht="20.25" customHeight="1" x14ac:dyDescent="0.3">
      <c r="A123" s="324"/>
      <c r="B123" s="344" t="s">
        <v>419</v>
      </c>
      <c r="C123" s="324"/>
      <c r="D123" s="324"/>
      <c r="E123" s="324"/>
      <c r="F123" s="370">
        <v>0</v>
      </c>
      <c r="G123" s="370">
        <f>F123+'鄉庫收支月報表(114年2月)'!G123</f>
        <v>0</v>
      </c>
      <c r="H123" s="354"/>
      <c r="I123" s="355"/>
      <c r="J123" s="355"/>
      <c r="K123" s="356"/>
    </row>
    <row r="124" spans="1:11" ht="20.25" customHeight="1" x14ac:dyDescent="0.3">
      <c r="A124" s="344"/>
      <c r="B124" s="344" t="s">
        <v>425</v>
      </c>
      <c r="C124" s="344"/>
      <c r="D124" s="344"/>
      <c r="E124" s="344"/>
      <c r="F124" s="370">
        <v>0</v>
      </c>
      <c r="G124" s="370">
        <f>F124+'鄉庫收支月報表(114年2月)'!G124</f>
        <v>0</v>
      </c>
      <c r="H124" s="354"/>
      <c r="I124" s="355"/>
      <c r="J124" s="355"/>
      <c r="K124" s="356"/>
    </row>
    <row r="125" spans="1:11" ht="20.25" customHeight="1" x14ac:dyDescent="0.3">
      <c r="A125" s="344" t="s">
        <v>426</v>
      </c>
      <c r="B125" s="344"/>
      <c r="C125" s="344"/>
      <c r="D125" s="344"/>
      <c r="E125" s="344"/>
      <c r="F125" s="370">
        <v>0</v>
      </c>
      <c r="G125" s="370">
        <f>F125+'鄉庫收支月報表(114年2月)'!G125</f>
        <v>0</v>
      </c>
      <c r="H125" s="354"/>
      <c r="I125" s="355"/>
      <c r="J125" s="355"/>
      <c r="K125" s="356"/>
    </row>
    <row r="126" spans="1:11" ht="20.25" customHeight="1" x14ac:dyDescent="0.3">
      <c r="A126" s="344"/>
      <c r="B126" s="344" t="s">
        <v>427</v>
      </c>
      <c r="C126" s="344"/>
      <c r="D126" s="344"/>
      <c r="E126" s="344"/>
      <c r="F126" s="370">
        <v>0</v>
      </c>
      <c r="G126" s="370">
        <f>F126+'鄉庫收支月報表(114年2月)'!G126</f>
        <v>0</v>
      </c>
      <c r="H126" s="354"/>
      <c r="I126" s="355"/>
      <c r="J126" s="355"/>
      <c r="K126" s="356"/>
    </row>
    <row r="127" spans="1:11" ht="20.25" customHeight="1" x14ac:dyDescent="0.3">
      <c r="A127" s="349" t="s">
        <v>428</v>
      </c>
      <c r="B127" s="344"/>
      <c r="C127" s="344"/>
      <c r="D127" s="344"/>
      <c r="E127" s="371"/>
      <c r="F127" s="342">
        <f>F118+F120+F122</f>
        <v>11075658</v>
      </c>
      <c r="G127" s="346">
        <f>SUM(G118:G126)</f>
        <v>34436605</v>
      </c>
      <c r="H127" s="354"/>
      <c r="I127" s="355"/>
      <c r="J127" s="355"/>
      <c r="K127" s="356"/>
    </row>
    <row r="128" spans="1:11" ht="20.25" customHeight="1" x14ac:dyDescent="0.3">
      <c r="A128" s="344" t="s">
        <v>429</v>
      </c>
      <c r="B128" s="344"/>
      <c r="C128" s="344"/>
      <c r="D128" s="344"/>
      <c r="E128" s="372"/>
      <c r="F128" s="342">
        <f>F53-F127</f>
        <v>424716791</v>
      </c>
      <c r="G128" s="346"/>
      <c r="H128" s="354"/>
      <c r="I128" s="355"/>
      <c r="J128" s="355"/>
      <c r="K128" s="356"/>
    </row>
    <row r="129" spans="1:11" ht="20.25" customHeight="1" x14ac:dyDescent="0.3">
      <c r="A129" s="344" t="s">
        <v>430</v>
      </c>
      <c r="B129" s="344"/>
      <c r="C129" s="344"/>
      <c r="D129" s="344"/>
      <c r="E129" s="344"/>
      <c r="F129" s="342">
        <f>SUM(F127:F128)</f>
        <v>435792449</v>
      </c>
      <c r="G129" s="346"/>
      <c r="H129" s="354"/>
      <c r="I129" s="355"/>
      <c r="J129" s="355"/>
      <c r="K129" s="356"/>
    </row>
    <row r="130" spans="1:11" ht="20.25" customHeight="1" x14ac:dyDescent="0.3">
      <c r="A130" s="344" t="s">
        <v>431</v>
      </c>
      <c r="B130" s="344"/>
      <c r="C130" s="344"/>
      <c r="D130" s="344"/>
      <c r="E130" s="344"/>
      <c r="F130" s="346">
        <v>2982</v>
      </c>
      <c r="G130" s="346"/>
      <c r="H130" s="373"/>
      <c r="I130" s="355"/>
      <c r="J130" s="355"/>
      <c r="K130" s="356"/>
    </row>
    <row r="131" spans="1:11" ht="20.25" customHeight="1" x14ac:dyDescent="0.3">
      <c r="A131" s="349" t="s">
        <v>432</v>
      </c>
      <c r="B131" s="344"/>
      <c r="C131" s="344"/>
      <c r="D131" s="344"/>
      <c r="E131" s="344"/>
      <c r="F131" s="342">
        <f>F53-F127+F130</f>
        <v>424719773</v>
      </c>
      <c r="G131" s="346"/>
      <c r="H131" s="374"/>
      <c r="I131" s="361"/>
      <c r="J131" s="361"/>
      <c r="K131" s="362"/>
    </row>
    <row r="132" spans="1:11" ht="23.25" customHeight="1" x14ac:dyDescent="0.3">
      <c r="A132" s="324" t="s">
        <v>136</v>
      </c>
      <c r="B132" s="324"/>
      <c r="C132" s="324"/>
      <c r="D132" s="324"/>
      <c r="E132" s="324" t="s">
        <v>137</v>
      </c>
      <c r="F132" s="1392" t="s">
        <v>433</v>
      </c>
      <c r="G132" s="1393"/>
      <c r="H132" s="325" t="s">
        <v>139</v>
      </c>
      <c r="I132" s="325"/>
      <c r="J132" s="1394" t="s">
        <v>1339</v>
      </c>
      <c r="K132" s="1394"/>
    </row>
    <row r="133" spans="1:11" ht="17.399999999999999" x14ac:dyDescent="0.3">
      <c r="A133" s="324"/>
      <c r="B133" s="324"/>
      <c r="C133" s="324"/>
      <c r="D133" s="324"/>
      <c r="E133" s="324"/>
      <c r="F133" s="1395" t="s">
        <v>435</v>
      </c>
      <c r="G133" s="1396"/>
      <c r="H133" s="325"/>
      <c r="I133" s="325"/>
      <c r="J133" s="325"/>
      <c r="K133" s="325"/>
    </row>
    <row r="134" spans="1:11" ht="17.399999999999999" x14ac:dyDescent="0.3">
      <c r="A134" s="324" t="s">
        <v>436</v>
      </c>
    </row>
    <row r="135" spans="1:11" ht="17.399999999999999" x14ac:dyDescent="0.3">
      <c r="A135" s="324" t="s">
        <v>437</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417" t="s">
        <v>97</v>
      </c>
      <c r="B1" s="1418"/>
      <c r="G1" s="32" t="s">
        <v>98</v>
      </c>
      <c r="H1" s="1419" t="s">
        <v>99</v>
      </c>
      <c r="I1" s="1420"/>
      <c r="J1" s="1421"/>
      <c r="K1" s="33" t="s">
        <v>100</v>
      </c>
    </row>
    <row r="2" spans="1:11" ht="16.8" thickBot="1" x14ac:dyDescent="0.35">
      <c r="A2" s="1417" t="s">
        <v>101</v>
      </c>
      <c r="B2" s="1418"/>
      <c r="C2" s="34" t="s">
        <v>102</v>
      </c>
      <c r="D2" s="35"/>
      <c r="G2" s="32" t="s">
        <v>103</v>
      </c>
      <c r="H2" s="1417" t="s">
        <v>104</v>
      </c>
      <c r="I2" s="1422"/>
      <c r="J2" s="1418"/>
    </row>
    <row r="3" spans="1:11" s="36" customFormat="1" ht="24.6" x14ac:dyDescent="0.3">
      <c r="A3" s="1423" t="s">
        <v>105</v>
      </c>
      <c r="B3" s="1423"/>
      <c r="C3" s="1423"/>
      <c r="D3" s="1423"/>
      <c r="E3" s="1423"/>
      <c r="F3" s="1423"/>
      <c r="G3" s="1423"/>
      <c r="H3" s="1423"/>
      <c r="I3" s="1423"/>
      <c r="J3" s="1423"/>
    </row>
    <row r="4" spans="1:11" s="36" customFormat="1" ht="15" x14ac:dyDescent="0.3">
      <c r="A4" s="1424"/>
      <c r="B4" s="1424"/>
      <c r="C4" s="1424"/>
      <c r="D4" s="1424"/>
      <c r="E4" s="1424"/>
      <c r="F4" s="1424"/>
    </row>
    <row r="5" spans="1:11" s="36" customFormat="1" ht="18.75" customHeight="1" thickBot="1" x14ac:dyDescent="0.35">
      <c r="A5" s="1399" t="s">
        <v>243</v>
      </c>
      <c r="B5" s="1399"/>
      <c r="C5" s="1399"/>
      <c r="D5" s="1399"/>
      <c r="E5" s="1399"/>
      <c r="F5" s="1399"/>
      <c r="G5" s="1399"/>
      <c r="H5" s="1399"/>
      <c r="I5" s="1399"/>
      <c r="J5" s="1399"/>
    </row>
    <row r="6" spans="1:11" s="38" customFormat="1" ht="24" customHeight="1" x14ac:dyDescent="0.3">
      <c r="A6" s="1400" t="s">
        <v>106</v>
      </c>
      <c r="B6" s="1401"/>
      <c r="C6" s="1406" t="s">
        <v>107</v>
      </c>
      <c r="D6" s="1406"/>
      <c r="E6" s="1409" t="s">
        <v>108</v>
      </c>
      <c r="F6" s="1409"/>
      <c r="G6" s="1409"/>
      <c r="H6" s="1409"/>
      <c r="I6" s="1409"/>
      <c r="J6" s="1410"/>
    </row>
    <row r="7" spans="1:11" ht="15" customHeight="1" x14ac:dyDescent="0.3">
      <c r="A7" s="1402"/>
      <c r="B7" s="1403"/>
      <c r="C7" s="1407"/>
      <c r="D7" s="1407"/>
      <c r="E7" s="1411" t="s">
        <v>109</v>
      </c>
      <c r="F7" s="1412"/>
      <c r="G7" s="1411" t="s">
        <v>110</v>
      </c>
      <c r="H7" s="1412"/>
      <c r="I7" s="1411" t="s">
        <v>111</v>
      </c>
      <c r="J7" s="1414"/>
      <c r="K7" s="38"/>
    </row>
    <row r="8" spans="1:11" ht="18" customHeight="1" x14ac:dyDescent="0.3">
      <c r="A8" s="1402"/>
      <c r="B8" s="1403"/>
      <c r="C8" s="1407"/>
      <c r="D8" s="1407"/>
      <c r="E8" s="1412"/>
      <c r="F8" s="1412"/>
      <c r="G8" s="1412"/>
      <c r="H8" s="1412"/>
      <c r="I8" s="1411"/>
      <c r="J8" s="1414"/>
      <c r="K8" s="38"/>
    </row>
    <row r="9" spans="1:11" ht="17.25" customHeight="1" x14ac:dyDescent="0.3">
      <c r="A9" s="1402"/>
      <c r="B9" s="1403"/>
      <c r="C9" s="1407"/>
      <c r="D9" s="1407"/>
      <c r="E9" s="1412"/>
      <c r="F9" s="1412"/>
      <c r="G9" s="1412"/>
      <c r="H9" s="1412"/>
      <c r="I9" s="1411"/>
      <c r="J9" s="1414"/>
      <c r="K9" s="38"/>
    </row>
    <row r="10" spans="1:11" s="38" customFormat="1" ht="15" customHeight="1" x14ac:dyDescent="0.3">
      <c r="A10" s="1404"/>
      <c r="B10" s="1405"/>
      <c r="C10" s="1408"/>
      <c r="D10" s="1408"/>
      <c r="E10" s="1413"/>
      <c r="F10" s="1413"/>
      <c r="G10" s="1413"/>
      <c r="H10" s="1413"/>
      <c r="I10" s="1415"/>
      <c r="J10" s="1416"/>
    </row>
    <row r="11" spans="1:11" s="38" customFormat="1" ht="23.1" customHeight="1" x14ac:dyDescent="0.3">
      <c r="A11" s="1425" t="s">
        <v>112</v>
      </c>
      <c r="B11" s="1426"/>
      <c r="C11" s="1427">
        <f>SUM(E11:J11)</f>
        <v>67913</v>
      </c>
      <c r="D11" s="1427"/>
      <c r="E11" s="1427">
        <f>SUM(E12:F34)</f>
        <v>32450</v>
      </c>
      <c r="F11" s="1427"/>
      <c r="G11" s="1427">
        <f>SUM(G12:H34)</f>
        <v>0</v>
      </c>
      <c r="H11" s="1427"/>
      <c r="I11" s="1427">
        <f>SUM(I12:J34)</f>
        <v>35463</v>
      </c>
      <c r="J11" s="1427"/>
      <c r="K11" s="31"/>
    </row>
    <row r="12" spans="1:11" s="38" customFormat="1" ht="23.1" customHeight="1" x14ac:dyDescent="0.3">
      <c r="A12" s="1428" t="s">
        <v>113</v>
      </c>
      <c r="B12" s="1429"/>
      <c r="C12" s="1430">
        <f t="shared" ref="C12:C34" si="0">SUM(E12:J12)</f>
        <v>15566</v>
      </c>
      <c r="D12" s="1430"/>
      <c r="E12" s="1431">
        <v>6500</v>
      </c>
      <c r="F12" s="1431"/>
      <c r="G12" s="1431">
        <v>0</v>
      </c>
      <c r="H12" s="1431"/>
      <c r="I12" s="1431">
        <v>9066</v>
      </c>
      <c r="J12" s="1431"/>
    </row>
    <row r="13" spans="1:11" s="38" customFormat="1" ht="23.1" customHeight="1" x14ac:dyDescent="0.3">
      <c r="A13" s="1428" t="s">
        <v>114</v>
      </c>
      <c r="B13" s="1429"/>
      <c r="C13" s="1430">
        <f t="shared" si="0"/>
        <v>7797</v>
      </c>
      <c r="D13" s="1430"/>
      <c r="E13" s="1431">
        <v>4951</v>
      </c>
      <c r="F13" s="1431"/>
      <c r="G13" s="1431">
        <v>0</v>
      </c>
      <c r="H13" s="1431"/>
      <c r="I13" s="1431">
        <v>2846</v>
      </c>
      <c r="J13" s="1431"/>
    </row>
    <row r="14" spans="1:11" s="38" customFormat="1" ht="23.1" customHeight="1" x14ac:dyDescent="0.3">
      <c r="A14" s="1428" t="s">
        <v>115</v>
      </c>
      <c r="B14" s="1429"/>
      <c r="C14" s="1430">
        <f t="shared" si="0"/>
        <v>1140</v>
      </c>
      <c r="D14" s="1430"/>
      <c r="E14" s="1431">
        <v>1100</v>
      </c>
      <c r="F14" s="1431"/>
      <c r="G14" s="1431">
        <v>0</v>
      </c>
      <c r="H14" s="1431"/>
      <c r="I14" s="1431">
        <v>40</v>
      </c>
      <c r="J14" s="1431"/>
    </row>
    <row r="15" spans="1:11" s="38" customFormat="1" ht="23.1" customHeight="1" x14ac:dyDescent="0.3">
      <c r="A15" s="1428" t="s">
        <v>116</v>
      </c>
      <c r="B15" s="1429"/>
      <c r="C15" s="1430">
        <f t="shared" si="0"/>
        <v>1027</v>
      </c>
      <c r="D15" s="1430"/>
      <c r="E15" s="1431">
        <v>530</v>
      </c>
      <c r="F15" s="1431"/>
      <c r="G15" s="1431">
        <v>0</v>
      </c>
      <c r="H15" s="1431"/>
      <c r="I15" s="1431">
        <v>497</v>
      </c>
      <c r="J15" s="1431"/>
    </row>
    <row r="16" spans="1:11" s="38" customFormat="1" ht="23.1" customHeight="1" x14ac:dyDescent="0.3">
      <c r="A16" s="1428" t="s">
        <v>117</v>
      </c>
      <c r="B16" s="1429"/>
      <c r="C16" s="1430">
        <f t="shared" si="0"/>
        <v>4641</v>
      </c>
      <c r="D16" s="1430"/>
      <c r="E16" s="1431">
        <v>1130</v>
      </c>
      <c r="F16" s="1431"/>
      <c r="G16" s="1431">
        <v>0</v>
      </c>
      <c r="H16" s="1431"/>
      <c r="I16" s="1431">
        <v>3511</v>
      </c>
      <c r="J16" s="1431"/>
    </row>
    <row r="17" spans="1:11" ht="23.1" customHeight="1" x14ac:dyDescent="0.3">
      <c r="A17" s="1428" t="s">
        <v>118</v>
      </c>
      <c r="B17" s="1429"/>
      <c r="C17" s="1430">
        <f t="shared" si="0"/>
        <v>3952</v>
      </c>
      <c r="D17" s="1430"/>
      <c r="E17" s="1431">
        <v>497</v>
      </c>
      <c r="F17" s="1431"/>
      <c r="G17" s="1431">
        <v>0</v>
      </c>
      <c r="H17" s="1431"/>
      <c r="I17" s="1431">
        <v>3455</v>
      </c>
      <c r="J17" s="1431"/>
      <c r="K17" s="38"/>
    </row>
    <row r="18" spans="1:11" ht="23.1" customHeight="1" x14ac:dyDescent="0.3">
      <c r="A18" s="1428" t="s">
        <v>119</v>
      </c>
      <c r="B18" s="1429"/>
      <c r="C18" s="1430">
        <f t="shared" si="0"/>
        <v>9244</v>
      </c>
      <c r="D18" s="1430"/>
      <c r="E18" s="1431">
        <v>5584</v>
      </c>
      <c r="F18" s="1431"/>
      <c r="G18" s="1431">
        <v>0</v>
      </c>
      <c r="H18" s="1431"/>
      <c r="I18" s="1431">
        <v>3660</v>
      </c>
      <c r="J18" s="1431"/>
      <c r="K18" s="38"/>
    </row>
    <row r="19" spans="1:11" ht="23.1" customHeight="1" x14ac:dyDescent="0.3">
      <c r="A19" s="1428" t="s">
        <v>120</v>
      </c>
      <c r="B19" s="1429"/>
      <c r="C19" s="1430">
        <f t="shared" si="0"/>
        <v>0</v>
      </c>
      <c r="D19" s="1430"/>
      <c r="E19" s="1431">
        <v>0</v>
      </c>
      <c r="F19" s="1431"/>
      <c r="G19" s="1431">
        <v>0</v>
      </c>
      <c r="H19" s="1431"/>
      <c r="I19" s="1431">
        <v>0</v>
      </c>
      <c r="J19" s="1431"/>
    </row>
    <row r="20" spans="1:11" ht="23.1" customHeight="1" x14ac:dyDescent="0.3">
      <c r="A20" s="1428" t="s">
        <v>121</v>
      </c>
      <c r="B20" s="1429"/>
      <c r="C20" s="1430">
        <f t="shared" si="0"/>
        <v>4892</v>
      </c>
      <c r="D20" s="1430"/>
      <c r="E20" s="1431">
        <v>2580</v>
      </c>
      <c r="F20" s="1431"/>
      <c r="G20" s="1431">
        <v>0</v>
      </c>
      <c r="H20" s="1431"/>
      <c r="I20" s="1431">
        <v>2312</v>
      </c>
      <c r="J20" s="1431"/>
    </row>
    <row r="21" spans="1:11" ht="23.1" customHeight="1" x14ac:dyDescent="0.3">
      <c r="A21" s="1428" t="s">
        <v>122</v>
      </c>
      <c r="B21" s="1429"/>
      <c r="C21" s="1430">
        <f t="shared" si="0"/>
        <v>50</v>
      </c>
      <c r="D21" s="1430"/>
      <c r="E21" s="1431">
        <v>50</v>
      </c>
      <c r="F21" s="1431"/>
      <c r="G21" s="1431">
        <v>0</v>
      </c>
      <c r="H21" s="1431"/>
      <c r="I21" s="1431">
        <v>0</v>
      </c>
      <c r="J21" s="1431"/>
    </row>
    <row r="22" spans="1:11" ht="23.1" customHeight="1" x14ac:dyDescent="0.3">
      <c r="A22" s="1432" t="s">
        <v>123</v>
      </c>
      <c r="B22" s="1433"/>
      <c r="C22" s="1430">
        <f t="shared" si="0"/>
        <v>19509</v>
      </c>
      <c r="D22" s="1430"/>
      <c r="E22" s="1431">
        <v>9433</v>
      </c>
      <c r="F22" s="1431"/>
      <c r="G22" s="1431">
        <v>0</v>
      </c>
      <c r="H22" s="1431"/>
      <c r="I22" s="1431">
        <v>10076</v>
      </c>
      <c r="J22" s="1431"/>
    </row>
    <row r="23" spans="1:11" ht="23.1" customHeight="1" x14ac:dyDescent="0.3">
      <c r="A23" s="1432" t="s">
        <v>124</v>
      </c>
      <c r="B23" s="1433"/>
      <c r="C23" s="1430">
        <f t="shared" si="0"/>
        <v>0</v>
      </c>
      <c r="D23" s="1430"/>
      <c r="E23" s="1431">
        <v>0</v>
      </c>
      <c r="F23" s="1431"/>
      <c r="G23" s="1431">
        <v>0</v>
      </c>
      <c r="H23" s="1431"/>
      <c r="I23" s="1431">
        <v>0</v>
      </c>
      <c r="J23" s="1431"/>
    </row>
    <row r="24" spans="1:11" ht="23.1" customHeight="1" x14ac:dyDescent="0.3">
      <c r="A24" s="1432" t="s">
        <v>125</v>
      </c>
      <c r="B24" s="1433"/>
      <c r="C24" s="1430">
        <f t="shared" si="0"/>
        <v>5</v>
      </c>
      <c r="D24" s="1430"/>
      <c r="E24" s="1431">
        <v>5</v>
      </c>
      <c r="F24" s="1431"/>
      <c r="G24" s="1431">
        <v>0</v>
      </c>
      <c r="H24" s="1431"/>
      <c r="I24" s="1431">
        <v>0</v>
      </c>
      <c r="J24" s="1431"/>
    </row>
    <row r="25" spans="1:11" ht="23.1" customHeight="1" x14ac:dyDescent="0.3">
      <c r="A25" s="1432" t="s">
        <v>126</v>
      </c>
      <c r="B25" s="1433"/>
      <c r="C25" s="1430">
        <f t="shared" si="0"/>
        <v>10</v>
      </c>
      <c r="D25" s="1430"/>
      <c r="E25" s="1431">
        <v>10</v>
      </c>
      <c r="F25" s="1431"/>
      <c r="G25" s="1431">
        <v>0</v>
      </c>
      <c r="H25" s="1431"/>
      <c r="I25" s="1431">
        <v>0</v>
      </c>
      <c r="J25" s="1431"/>
    </row>
    <row r="26" spans="1:11" ht="23.1" customHeight="1" x14ac:dyDescent="0.3">
      <c r="A26" s="1432" t="s">
        <v>127</v>
      </c>
      <c r="B26" s="1433"/>
      <c r="C26" s="1430">
        <f t="shared" si="0"/>
        <v>0</v>
      </c>
      <c r="D26" s="1430"/>
      <c r="E26" s="1431">
        <v>0</v>
      </c>
      <c r="F26" s="1431"/>
      <c r="G26" s="1431">
        <v>0</v>
      </c>
      <c r="H26" s="1431"/>
      <c r="I26" s="1431">
        <v>0</v>
      </c>
      <c r="J26" s="1431"/>
    </row>
    <row r="27" spans="1:11" ht="23.1" customHeight="1" x14ac:dyDescent="0.3">
      <c r="A27" s="1432" t="s">
        <v>128</v>
      </c>
      <c r="B27" s="1433"/>
      <c r="C27" s="1430">
        <f t="shared" si="0"/>
        <v>80</v>
      </c>
      <c r="D27" s="1430"/>
      <c r="E27" s="1431">
        <v>80</v>
      </c>
      <c r="F27" s="1431"/>
      <c r="G27" s="1431">
        <v>0</v>
      </c>
      <c r="H27" s="1431"/>
      <c r="I27" s="1431">
        <v>0</v>
      </c>
      <c r="J27" s="1431"/>
    </row>
    <row r="28" spans="1:11" ht="23.1" customHeight="1" x14ac:dyDescent="0.3">
      <c r="A28" s="1432" t="s">
        <v>129</v>
      </c>
      <c r="B28" s="1433"/>
      <c r="C28" s="1430">
        <f t="shared" si="0"/>
        <v>0</v>
      </c>
      <c r="D28" s="1430"/>
      <c r="E28" s="1431">
        <v>0</v>
      </c>
      <c r="F28" s="1431"/>
      <c r="G28" s="1431">
        <v>0</v>
      </c>
      <c r="H28" s="1431"/>
      <c r="I28" s="1431">
        <v>0</v>
      </c>
      <c r="J28" s="1431"/>
    </row>
    <row r="29" spans="1:11" ht="23.1" customHeight="1" x14ac:dyDescent="0.3">
      <c r="A29" s="1432" t="s">
        <v>130</v>
      </c>
      <c r="B29" s="1433"/>
      <c r="C29" s="1430">
        <f t="shared" si="0"/>
        <v>0</v>
      </c>
      <c r="D29" s="1430"/>
      <c r="E29" s="1431">
        <v>0</v>
      </c>
      <c r="F29" s="1431"/>
      <c r="G29" s="1431">
        <v>0</v>
      </c>
      <c r="H29" s="1431"/>
      <c r="I29" s="1431">
        <v>0</v>
      </c>
      <c r="J29" s="1431"/>
    </row>
    <row r="30" spans="1:11" ht="23.4" customHeight="1" x14ac:dyDescent="0.3">
      <c r="A30" s="1432" t="s">
        <v>131</v>
      </c>
      <c r="B30" s="1433"/>
      <c r="C30" s="1430">
        <f t="shared" si="0"/>
        <v>0</v>
      </c>
      <c r="D30" s="1430"/>
      <c r="E30" s="1431">
        <v>0</v>
      </c>
      <c r="F30" s="1431"/>
      <c r="G30" s="1431">
        <v>0</v>
      </c>
      <c r="H30" s="1431"/>
      <c r="I30" s="1431">
        <v>0</v>
      </c>
      <c r="J30" s="1431"/>
    </row>
    <row r="31" spans="1:11" ht="37.5" customHeight="1" x14ac:dyDescent="0.3">
      <c r="A31" s="1432" t="s">
        <v>132</v>
      </c>
      <c r="B31" s="1433"/>
      <c r="C31" s="1430">
        <f t="shared" si="0"/>
        <v>0</v>
      </c>
      <c r="D31" s="1430"/>
      <c r="E31" s="1431">
        <v>0</v>
      </c>
      <c r="F31" s="1431"/>
      <c r="G31" s="1431">
        <v>0</v>
      </c>
      <c r="H31" s="1431"/>
      <c r="I31" s="1431">
        <v>0</v>
      </c>
      <c r="J31" s="1431"/>
    </row>
    <row r="32" spans="1:11" ht="23.1" customHeight="1" x14ac:dyDescent="0.3">
      <c r="A32" s="1432" t="s">
        <v>133</v>
      </c>
      <c r="B32" s="1433"/>
      <c r="C32" s="1430">
        <f t="shared" si="0"/>
        <v>0</v>
      </c>
      <c r="D32" s="1430"/>
      <c r="E32" s="1431">
        <v>0</v>
      </c>
      <c r="F32" s="1431"/>
      <c r="G32" s="1431">
        <v>0</v>
      </c>
      <c r="H32" s="1431"/>
      <c r="I32" s="1431">
        <v>0</v>
      </c>
      <c r="J32" s="1431"/>
    </row>
    <row r="33" spans="1:10" ht="23.1" customHeight="1" x14ac:dyDescent="0.3">
      <c r="A33" s="1432" t="s">
        <v>134</v>
      </c>
      <c r="B33" s="1433"/>
      <c r="C33" s="1430">
        <f t="shared" si="0"/>
        <v>0</v>
      </c>
      <c r="D33" s="1430"/>
      <c r="E33" s="1431">
        <v>0</v>
      </c>
      <c r="F33" s="1431"/>
      <c r="G33" s="1431">
        <v>0</v>
      </c>
      <c r="H33" s="1431"/>
      <c r="I33" s="1431">
        <v>0</v>
      </c>
      <c r="J33" s="1431"/>
    </row>
    <row r="34" spans="1:10" ht="23.1" customHeight="1" x14ac:dyDescent="0.3">
      <c r="A34" s="1435" t="s">
        <v>135</v>
      </c>
      <c r="B34" s="1436"/>
      <c r="C34" s="1437">
        <f t="shared" si="0"/>
        <v>0</v>
      </c>
      <c r="D34" s="1437"/>
      <c r="E34" s="1438">
        <v>0</v>
      </c>
      <c r="F34" s="1438"/>
      <c r="G34" s="1438">
        <v>0</v>
      </c>
      <c r="H34" s="1438"/>
      <c r="I34" s="1438">
        <v>0</v>
      </c>
      <c r="J34" s="1438"/>
    </row>
    <row r="35" spans="1:10" x14ac:dyDescent="0.3">
      <c r="A35" s="39" t="s">
        <v>136</v>
      </c>
      <c r="B35" s="40" t="s">
        <v>137</v>
      </c>
      <c r="C35" s="36"/>
      <c r="D35" s="36"/>
      <c r="E35" s="37" t="s">
        <v>138</v>
      </c>
      <c r="F35" s="37"/>
      <c r="G35" s="37" t="s">
        <v>139</v>
      </c>
      <c r="J35" s="37"/>
    </row>
    <row r="36" spans="1:10" x14ac:dyDescent="0.3">
      <c r="A36" s="36"/>
      <c r="B36" s="36"/>
      <c r="E36" s="37" t="s">
        <v>140</v>
      </c>
      <c r="F36" s="37"/>
      <c r="H36" s="1434" t="s">
        <v>245</v>
      </c>
      <c r="I36" s="1434"/>
      <c r="J36" s="1434"/>
    </row>
    <row r="37" spans="1:10" x14ac:dyDescent="0.3">
      <c r="A37" s="36"/>
      <c r="B37" s="36"/>
      <c r="E37" s="37"/>
      <c r="F37" s="37"/>
      <c r="J37" s="37"/>
    </row>
    <row r="38" spans="1:10" x14ac:dyDescent="0.3">
      <c r="A38" s="41" t="s">
        <v>141</v>
      </c>
      <c r="B38" s="42"/>
    </row>
    <row r="39" spans="1:10" x14ac:dyDescent="0.3">
      <c r="A39" s="41" t="s">
        <v>142</v>
      </c>
      <c r="B39" s="42"/>
    </row>
    <row r="40" spans="1:10" x14ac:dyDescent="0.3">
      <c r="A40" s="43" t="s">
        <v>143</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417" t="s">
        <v>97</v>
      </c>
      <c r="B1" s="1418"/>
      <c r="G1" s="32" t="s">
        <v>98</v>
      </c>
      <c r="H1" s="1419" t="s">
        <v>99</v>
      </c>
      <c r="I1" s="1420"/>
      <c r="J1" s="1421"/>
      <c r="K1" s="33" t="s">
        <v>100</v>
      </c>
    </row>
    <row r="2" spans="1:11" ht="16.8" thickBot="1" x14ac:dyDescent="0.35">
      <c r="A2" s="1417" t="s">
        <v>101</v>
      </c>
      <c r="B2" s="1418"/>
      <c r="C2" s="34" t="s">
        <v>102</v>
      </c>
      <c r="D2" s="35"/>
      <c r="G2" s="32" t="s">
        <v>103</v>
      </c>
      <c r="H2" s="1417" t="s">
        <v>104</v>
      </c>
      <c r="I2" s="1422"/>
      <c r="J2" s="1418"/>
    </row>
    <row r="3" spans="1:11" s="36" customFormat="1" ht="24.6" x14ac:dyDescent="0.3">
      <c r="A3" s="1423" t="s">
        <v>105</v>
      </c>
      <c r="B3" s="1423"/>
      <c r="C3" s="1423"/>
      <c r="D3" s="1423"/>
      <c r="E3" s="1423"/>
      <c r="F3" s="1423"/>
      <c r="G3" s="1423"/>
      <c r="H3" s="1423"/>
      <c r="I3" s="1423"/>
      <c r="J3" s="1423"/>
    </row>
    <row r="4" spans="1:11" s="36" customFormat="1" ht="15" x14ac:dyDescent="0.3">
      <c r="A4" s="1424"/>
      <c r="B4" s="1424"/>
      <c r="C4" s="1424"/>
      <c r="D4" s="1424"/>
      <c r="E4" s="1424"/>
      <c r="F4" s="1424"/>
    </row>
    <row r="5" spans="1:11" s="36" customFormat="1" ht="18.75" customHeight="1" thickBot="1" x14ac:dyDescent="0.35">
      <c r="A5" s="1399" t="s">
        <v>851</v>
      </c>
      <c r="B5" s="1399"/>
      <c r="C5" s="1399"/>
      <c r="D5" s="1399"/>
      <c r="E5" s="1399"/>
      <c r="F5" s="1399"/>
      <c r="G5" s="1399"/>
      <c r="H5" s="1399"/>
      <c r="I5" s="1399"/>
      <c r="J5" s="1399"/>
    </row>
    <row r="6" spans="1:11" s="38" customFormat="1" ht="24" customHeight="1" x14ac:dyDescent="0.3">
      <c r="A6" s="1400" t="s">
        <v>106</v>
      </c>
      <c r="B6" s="1401"/>
      <c r="C6" s="1406" t="s">
        <v>107</v>
      </c>
      <c r="D6" s="1406"/>
      <c r="E6" s="1409" t="s">
        <v>108</v>
      </c>
      <c r="F6" s="1409"/>
      <c r="G6" s="1409"/>
      <c r="H6" s="1409"/>
      <c r="I6" s="1409"/>
      <c r="J6" s="1410"/>
    </row>
    <row r="7" spans="1:11" ht="15" customHeight="1" x14ac:dyDescent="0.3">
      <c r="A7" s="1402"/>
      <c r="B7" s="1403"/>
      <c r="C7" s="1407"/>
      <c r="D7" s="1407"/>
      <c r="E7" s="1411" t="s">
        <v>109</v>
      </c>
      <c r="F7" s="1412"/>
      <c r="G7" s="1411" t="s">
        <v>110</v>
      </c>
      <c r="H7" s="1412"/>
      <c r="I7" s="1411" t="s">
        <v>111</v>
      </c>
      <c r="J7" s="1414"/>
      <c r="K7" s="38"/>
    </row>
    <row r="8" spans="1:11" ht="18" customHeight="1" x14ac:dyDescent="0.3">
      <c r="A8" s="1402"/>
      <c r="B8" s="1403"/>
      <c r="C8" s="1407"/>
      <c r="D8" s="1407"/>
      <c r="E8" s="1412"/>
      <c r="F8" s="1412"/>
      <c r="G8" s="1412"/>
      <c r="H8" s="1412"/>
      <c r="I8" s="1411"/>
      <c r="J8" s="1414"/>
      <c r="K8" s="38"/>
    </row>
    <row r="9" spans="1:11" ht="17.25" customHeight="1" x14ac:dyDescent="0.3">
      <c r="A9" s="1402"/>
      <c r="B9" s="1403"/>
      <c r="C9" s="1407"/>
      <c r="D9" s="1407"/>
      <c r="E9" s="1412"/>
      <c r="F9" s="1412"/>
      <c r="G9" s="1412"/>
      <c r="H9" s="1412"/>
      <c r="I9" s="1411"/>
      <c r="J9" s="1414"/>
      <c r="K9" s="38"/>
    </row>
    <row r="10" spans="1:11" s="38" customFormat="1" ht="15" customHeight="1" x14ac:dyDescent="0.3">
      <c r="A10" s="1404"/>
      <c r="B10" s="1405"/>
      <c r="C10" s="1408"/>
      <c r="D10" s="1408"/>
      <c r="E10" s="1413"/>
      <c r="F10" s="1413"/>
      <c r="G10" s="1413"/>
      <c r="H10" s="1413"/>
      <c r="I10" s="1415"/>
      <c r="J10" s="1416"/>
    </row>
    <row r="11" spans="1:11" s="38" customFormat="1" ht="23.1" customHeight="1" x14ac:dyDescent="0.3">
      <c r="A11" s="1425" t="s">
        <v>112</v>
      </c>
      <c r="B11" s="1426"/>
      <c r="C11" s="1427">
        <f>SUM(E11:J11)</f>
        <v>53036</v>
      </c>
      <c r="D11" s="1427"/>
      <c r="E11" s="1427">
        <f>SUM(E12:F34)</f>
        <v>16045</v>
      </c>
      <c r="F11" s="1427"/>
      <c r="G11" s="1427">
        <f>SUM(G12:H34)</f>
        <v>0</v>
      </c>
      <c r="H11" s="1427"/>
      <c r="I11" s="1427">
        <f>SUM(I12:J34)</f>
        <v>36991</v>
      </c>
      <c r="J11" s="1427"/>
      <c r="K11" s="31"/>
    </row>
    <row r="12" spans="1:11" s="38" customFormat="1" ht="23.1" customHeight="1" x14ac:dyDescent="0.3">
      <c r="A12" s="1428" t="s">
        <v>113</v>
      </c>
      <c r="B12" s="1429"/>
      <c r="C12" s="1430">
        <f t="shared" ref="C12:C34" si="0">SUM(E12:J12)</f>
        <v>21966</v>
      </c>
      <c r="D12" s="1430"/>
      <c r="E12" s="1431">
        <v>9400</v>
      </c>
      <c r="F12" s="1431"/>
      <c r="G12" s="1431">
        <v>0</v>
      </c>
      <c r="H12" s="1431"/>
      <c r="I12" s="1431">
        <v>12566</v>
      </c>
      <c r="J12" s="1431"/>
    </row>
    <row r="13" spans="1:11" s="38" customFormat="1" ht="23.1" customHeight="1" x14ac:dyDescent="0.3">
      <c r="A13" s="1428" t="s">
        <v>114</v>
      </c>
      <c r="B13" s="1429"/>
      <c r="C13" s="1430">
        <f t="shared" si="0"/>
        <v>2726</v>
      </c>
      <c r="D13" s="1430"/>
      <c r="E13" s="1431">
        <v>0</v>
      </c>
      <c r="F13" s="1431"/>
      <c r="G13" s="1431">
        <v>0</v>
      </c>
      <c r="H13" s="1431"/>
      <c r="I13" s="1431">
        <v>2726</v>
      </c>
      <c r="J13" s="1431"/>
    </row>
    <row r="14" spans="1:11" s="38" customFormat="1" ht="23.1" customHeight="1" x14ac:dyDescent="0.3">
      <c r="A14" s="1428" t="s">
        <v>115</v>
      </c>
      <c r="B14" s="1429"/>
      <c r="C14" s="1430">
        <f t="shared" si="0"/>
        <v>60</v>
      </c>
      <c r="D14" s="1430"/>
      <c r="E14" s="1431">
        <v>0</v>
      </c>
      <c r="F14" s="1431"/>
      <c r="G14" s="1431">
        <v>0</v>
      </c>
      <c r="H14" s="1431"/>
      <c r="I14" s="1431">
        <v>60</v>
      </c>
      <c r="J14" s="1431"/>
    </row>
    <row r="15" spans="1:11" s="38" customFormat="1" ht="23.1" customHeight="1" x14ac:dyDescent="0.3">
      <c r="A15" s="1428" t="s">
        <v>116</v>
      </c>
      <c r="B15" s="1429"/>
      <c r="C15" s="1430">
        <f t="shared" si="0"/>
        <v>1149</v>
      </c>
      <c r="D15" s="1430"/>
      <c r="E15" s="1431">
        <v>330</v>
      </c>
      <c r="F15" s="1431"/>
      <c r="G15" s="1431">
        <v>0</v>
      </c>
      <c r="H15" s="1431"/>
      <c r="I15" s="1431">
        <v>819</v>
      </c>
      <c r="J15" s="1431"/>
    </row>
    <row r="16" spans="1:11" s="38" customFormat="1" ht="23.1" customHeight="1" x14ac:dyDescent="0.3">
      <c r="A16" s="1428" t="s">
        <v>117</v>
      </c>
      <c r="B16" s="1429"/>
      <c r="C16" s="1430">
        <f t="shared" si="0"/>
        <v>4879</v>
      </c>
      <c r="D16" s="1430"/>
      <c r="E16" s="1431">
        <v>135</v>
      </c>
      <c r="F16" s="1431"/>
      <c r="G16" s="1431">
        <v>0</v>
      </c>
      <c r="H16" s="1431"/>
      <c r="I16" s="1431">
        <v>4744</v>
      </c>
      <c r="J16" s="1431"/>
    </row>
    <row r="17" spans="1:11" ht="23.1" customHeight="1" x14ac:dyDescent="0.3">
      <c r="A17" s="1428" t="s">
        <v>118</v>
      </c>
      <c r="B17" s="1429"/>
      <c r="C17" s="1430">
        <f t="shared" si="0"/>
        <v>5193</v>
      </c>
      <c r="D17" s="1430"/>
      <c r="E17" s="1431">
        <v>0</v>
      </c>
      <c r="F17" s="1431"/>
      <c r="G17" s="1431">
        <v>0</v>
      </c>
      <c r="H17" s="1431"/>
      <c r="I17" s="1431">
        <v>5193</v>
      </c>
      <c r="J17" s="1431"/>
      <c r="K17" s="38"/>
    </row>
    <row r="18" spans="1:11" ht="23.1" customHeight="1" x14ac:dyDescent="0.3">
      <c r="A18" s="1428" t="s">
        <v>119</v>
      </c>
      <c r="B18" s="1429"/>
      <c r="C18" s="1430">
        <f t="shared" si="0"/>
        <v>4270</v>
      </c>
      <c r="D18" s="1430"/>
      <c r="E18" s="1431">
        <v>830</v>
      </c>
      <c r="F18" s="1431"/>
      <c r="G18" s="1431">
        <v>0</v>
      </c>
      <c r="H18" s="1431"/>
      <c r="I18" s="1431">
        <v>3440</v>
      </c>
      <c r="J18" s="1431"/>
      <c r="K18" s="38"/>
    </row>
    <row r="19" spans="1:11" ht="23.1" customHeight="1" x14ac:dyDescent="0.3">
      <c r="A19" s="1428" t="s">
        <v>120</v>
      </c>
      <c r="B19" s="1429"/>
      <c r="C19" s="1430">
        <f t="shared" si="0"/>
        <v>0</v>
      </c>
      <c r="D19" s="1430"/>
      <c r="E19" s="1431">
        <v>0</v>
      </c>
      <c r="F19" s="1431"/>
      <c r="G19" s="1431">
        <v>0</v>
      </c>
      <c r="H19" s="1431"/>
      <c r="I19" s="1431">
        <v>0</v>
      </c>
      <c r="J19" s="1431"/>
    </row>
    <row r="20" spans="1:11" ht="23.1" customHeight="1" x14ac:dyDescent="0.3">
      <c r="A20" s="1428" t="s">
        <v>121</v>
      </c>
      <c r="B20" s="1429"/>
      <c r="C20" s="1430">
        <f t="shared" si="0"/>
        <v>6756</v>
      </c>
      <c r="D20" s="1430"/>
      <c r="E20" s="1431">
        <v>3080</v>
      </c>
      <c r="F20" s="1431"/>
      <c r="G20" s="1431">
        <v>0</v>
      </c>
      <c r="H20" s="1431"/>
      <c r="I20" s="1431">
        <v>3676</v>
      </c>
      <c r="J20" s="1431"/>
    </row>
    <row r="21" spans="1:11" ht="23.1" customHeight="1" x14ac:dyDescent="0.3">
      <c r="A21" s="1428" t="s">
        <v>122</v>
      </c>
      <c r="B21" s="1429"/>
      <c r="C21" s="1430">
        <f t="shared" si="0"/>
        <v>13</v>
      </c>
      <c r="D21" s="1430"/>
      <c r="E21" s="1431">
        <v>13</v>
      </c>
      <c r="F21" s="1431"/>
      <c r="G21" s="1431">
        <v>0</v>
      </c>
      <c r="H21" s="1431"/>
      <c r="I21" s="1431">
        <v>0</v>
      </c>
      <c r="J21" s="1431"/>
    </row>
    <row r="22" spans="1:11" ht="23.1" customHeight="1" x14ac:dyDescent="0.3">
      <c r="A22" s="1432" t="s">
        <v>123</v>
      </c>
      <c r="B22" s="1433"/>
      <c r="C22" s="1430">
        <f t="shared" si="0"/>
        <v>6024</v>
      </c>
      <c r="D22" s="1430"/>
      <c r="E22" s="1431">
        <v>2257</v>
      </c>
      <c r="F22" s="1431"/>
      <c r="G22" s="1431">
        <v>0</v>
      </c>
      <c r="H22" s="1431"/>
      <c r="I22" s="1431">
        <v>3767</v>
      </c>
      <c r="J22" s="1431"/>
    </row>
    <row r="23" spans="1:11" ht="23.1" customHeight="1" x14ac:dyDescent="0.3">
      <c r="A23" s="1432" t="s">
        <v>124</v>
      </c>
      <c r="B23" s="1433"/>
      <c r="C23" s="1430">
        <f t="shared" si="0"/>
        <v>0</v>
      </c>
      <c r="D23" s="1430"/>
      <c r="E23" s="1431">
        <v>0</v>
      </c>
      <c r="F23" s="1431"/>
      <c r="G23" s="1431">
        <v>0</v>
      </c>
      <c r="H23" s="1431"/>
      <c r="I23" s="1431">
        <v>0</v>
      </c>
      <c r="J23" s="1431"/>
    </row>
    <row r="24" spans="1:11" ht="23.1" customHeight="1" x14ac:dyDescent="0.3">
      <c r="A24" s="1432" t="s">
        <v>125</v>
      </c>
      <c r="B24" s="1433"/>
      <c r="C24" s="1430">
        <f t="shared" si="0"/>
        <v>0</v>
      </c>
      <c r="D24" s="1430"/>
      <c r="E24" s="1431">
        <v>0</v>
      </c>
      <c r="F24" s="1431"/>
      <c r="G24" s="1431">
        <v>0</v>
      </c>
      <c r="H24" s="1431"/>
      <c r="I24" s="1431">
        <v>0</v>
      </c>
      <c r="J24" s="1431"/>
    </row>
    <row r="25" spans="1:11" ht="23.1" customHeight="1" x14ac:dyDescent="0.3">
      <c r="A25" s="1432" t="s">
        <v>126</v>
      </c>
      <c r="B25" s="1433"/>
      <c r="C25" s="1430">
        <f t="shared" si="0"/>
        <v>0</v>
      </c>
      <c r="D25" s="1430"/>
      <c r="E25" s="1431">
        <v>0</v>
      </c>
      <c r="F25" s="1431"/>
      <c r="G25" s="1431">
        <v>0</v>
      </c>
      <c r="H25" s="1431"/>
      <c r="I25" s="1431">
        <v>0</v>
      </c>
      <c r="J25" s="1431"/>
    </row>
    <row r="26" spans="1:11" ht="23.1" customHeight="1" x14ac:dyDescent="0.3">
      <c r="A26" s="1432" t="s">
        <v>127</v>
      </c>
      <c r="B26" s="1433"/>
      <c r="C26" s="1430">
        <f t="shared" si="0"/>
        <v>0</v>
      </c>
      <c r="D26" s="1430"/>
      <c r="E26" s="1431">
        <v>0</v>
      </c>
      <c r="F26" s="1431"/>
      <c r="G26" s="1431">
        <v>0</v>
      </c>
      <c r="H26" s="1431"/>
      <c r="I26" s="1431">
        <v>0</v>
      </c>
      <c r="J26" s="1431"/>
    </row>
    <row r="27" spans="1:11" ht="23.1" customHeight="1" x14ac:dyDescent="0.3">
      <c r="A27" s="1432" t="s">
        <v>128</v>
      </c>
      <c r="B27" s="1433"/>
      <c r="C27" s="1430">
        <f t="shared" si="0"/>
        <v>0</v>
      </c>
      <c r="D27" s="1430"/>
      <c r="E27" s="1431">
        <v>0</v>
      </c>
      <c r="F27" s="1431"/>
      <c r="G27" s="1431">
        <v>0</v>
      </c>
      <c r="H27" s="1431"/>
      <c r="I27" s="1431">
        <v>0</v>
      </c>
      <c r="J27" s="1431"/>
    </row>
    <row r="28" spans="1:11" ht="23.1" customHeight="1" x14ac:dyDescent="0.3">
      <c r="A28" s="1432" t="s">
        <v>129</v>
      </c>
      <c r="B28" s="1433"/>
      <c r="C28" s="1430">
        <f t="shared" si="0"/>
        <v>0</v>
      </c>
      <c r="D28" s="1430"/>
      <c r="E28" s="1431">
        <v>0</v>
      </c>
      <c r="F28" s="1431"/>
      <c r="G28" s="1431">
        <v>0</v>
      </c>
      <c r="H28" s="1431"/>
      <c r="I28" s="1431">
        <v>0</v>
      </c>
      <c r="J28" s="1431"/>
    </row>
    <row r="29" spans="1:11" ht="23.1" customHeight="1" x14ac:dyDescent="0.3">
      <c r="A29" s="1432" t="s">
        <v>130</v>
      </c>
      <c r="B29" s="1433"/>
      <c r="C29" s="1430">
        <f t="shared" si="0"/>
        <v>0</v>
      </c>
      <c r="D29" s="1430"/>
      <c r="E29" s="1431">
        <v>0</v>
      </c>
      <c r="F29" s="1431"/>
      <c r="G29" s="1431">
        <v>0</v>
      </c>
      <c r="H29" s="1431"/>
      <c r="I29" s="1431">
        <v>0</v>
      </c>
      <c r="J29" s="1431"/>
    </row>
    <row r="30" spans="1:11" ht="23.4" customHeight="1" x14ac:dyDescent="0.3">
      <c r="A30" s="1432" t="s">
        <v>131</v>
      </c>
      <c r="B30" s="1433"/>
      <c r="C30" s="1430">
        <f t="shared" si="0"/>
        <v>0</v>
      </c>
      <c r="D30" s="1430"/>
      <c r="E30" s="1431">
        <v>0</v>
      </c>
      <c r="F30" s="1431"/>
      <c r="G30" s="1431">
        <v>0</v>
      </c>
      <c r="H30" s="1431"/>
      <c r="I30" s="1431">
        <v>0</v>
      </c>
      <c r="J30" s="1431"/>
    </row>
    <row r="31" spans="1:11" ht="37.5" customHeight="1" x14ac:dyDescent="0.3">
      <c r="A31" s="1432" t="s">
        <v>132</v>
      </c>
      <c r="B31" s="1433"/>
      <c r="C31" s="1430">
        <f t="shared" si="0"/>
        <v>0</v>
      </c>
      <c r="D31" s="1430"/>
      <c r="E31" s="1431">
        <v>0</v>
      </c>
      <c r="F31" s="1431"/>
      <c r="G31" s="1431">
        <v>0</v>
      </c>
      <c r="H31" s="1431"/>
      <c r="I31" s="1431">
        <v>0</v>
      </c>
      <c r="J31" s="1431"/>
    </row>
    <row r="32" spans="1:11" ht="23.1" customHeight="1" x14ac:dyDescent="0.3">
      <c r="A32" s="1432" t="s">
        <v>133</v>
      </c>
      <c r="B32" s="1433"/>
      <c r="C32" s="1430">
        <f t="shared" si="0"/>
        <v>0</v>
      </c>
      <c r="D32" s="1430"/>
      <c r="E32" s="1431">
        <v>0</v>
      </c>
      <c r="F32" s="1431"/>
      <c r="G32" s="1431">
        <v>0</v>
      </c>
      <c r="H32" s="1431"/>
      <c r="I32" s="1431">
        <v>0</v>
      </c>
      <c r="J32" s="1431"/>
    </row>
    <row r="33" spans="1:10" ht="23.1" customHeight="1" x14ac:dyDescent="0.3">
      <c r="A33" s="1432" t="s">
        <v>134</v>
      </c>
      <c r="B33" s="1433"/>
      <c r="C33" s="1430">
        <f t="shared" si="0"/>
        <v>0</v>
      </c>
      <c r="D33" s="1430"/>
      <c r="E33" s="1431">
        <v>0</v>
      </c>
      <c r="F33" s="1431"/>
      <c r="G33" s="1431">
        <v>0</v>
      </c>
      <c r="H33" s="1431"/>
      <c r="I33" s="1431">
        <v>0</v>
      </c>
      <c r="J33" s="1431"/>
    </row>
    <row r="34" spans="1:10" ht="23.1" customHeight="1" x14ac:dyDescent="0.3">
      <c r="A34" s="1435" t="s">
        <v>135</v>
      </c>
      <c r="B34" s="1436"/>
      <c r="C34" s="1437">
        <f t="shared" si="0"/>
        <v>0</v>
      </c>
      <c r="D34" s="1437"/>
      <c r="E34" s="1438">
        <v>0</v>
      </c>
      <c r="F34" s="1438"/>
      <c r="G34" s="1438">
        <v>0</v>
      </c>
      <c r="H34" s="1438"/>
      <c r="I34" s="1438">
        <v>0</v>
      </c>
      <c r="J34" s="1438"/>
    </row>
    <row r="35" spans="1:10" x14ac:dyDescent="0.3">
      <c r="A35" s="39" t="s">
        <v>136</v>
      </c>
      <c r="B35" s="40" t="s">
        <v>137</v>
      </c>
      <c r="C35" s="36"/>
      <c r="D35" s="36"/>
      <c r="E35" s="37" t="s">
        <v>138</v>
      </c>
      <c r="F35" s="37"/>
      <c r="G35" s="37" t="s">
        <v>139</v>
      </c>
      <c r="J35" s="37"/>
    </row>
    <row r="36" spans="1:10" x14ac:dyDescent="0.3">
      <c r="A36" s="36"/>
      <c r="B36" s="36"/>
      <c r="E36" s="37" t="s">
        <v>140</v>
      </c>
      <c r="F36" s="37"/>
      <c r="H36" s="1434" t="s">
        <v>849</v>
      </c>
      <c r="I36" s="1434"/>
      <c r="J36" s="1434"/>
    </row>
    <row r="37" spans="1:10" x14ac:dyDescent="0.3">
      <c r="A37" s="36"/>
      <c r="B37" s="36"/>
      <c r="E37" s="37"/>
      <c r="F37" s="37"/>
      <c r="J37" s="37"/>
    </row>
    <row r="38" spans="1:10" x14ac:dyDescent="0.3">
      <c r="A38" s="41" t="s">
        <v>141</v>
      </c>
      <c r="B38" s="42"/>
    </row>
    <row r="39" spans="1:10" x14ac:dyDescent="0.3">
      <c r="A39" s="41" t="s">
        <v>142</v>
      </c>
      <c r="B39" s="42"/>
    </row>
    <row r="40" spans="1:10" x14ac:dyDescent="0.3">
      <c r="A40" s="43" t="s">
        <v>143</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417" t="s">
        <v>97</v>
      </c>
      <c r="B1" s="1418"/>
      <c r="G1" s="32" t="s">
        <v>98</v>
      </c>
      <c r="H1" s="1419" t="s">
        <v>1148</v>
      </c>
      <c r="I1" s="1420"/>
      <c r="J1" s="1421"/>
      <c r="K1" s="33" t="s">
        <v>100</v>
      </c>
    </row>
    <row r="2" spans="1:11" ht="16.8" thickBot="1" x14ac:dyDescent="0.35">
      <c r="A2" s="1417" t="s">
        <v>101</v>
      </c>
      <c r="B2" s="1418"/>
      <c r="C2" s="34" t="s">
        <v>102</v>
      </c>
      <c r="D2" s="35"/>
      <c r="G2" s="32" t="s">
        <v>103</v>
      </c>
      <c r="H2" s="1417" t="s">
        <v>1147</v>
      </c>
      <c r="I2" s="1422"/>
      <c r="J2" s="1418"/>
    </row>
    <row r="3" spans="1:11" s="36" customFormat="1" ht="24.6" x14ac:dyDescent="0.3">
      <c r="A3" s="1423" t="s">
        <v>105</v>
      </c>
      <c r="B3" s="1423"/>
      <c r="C3" s="1423"/>
      <c r="D3" s="1423"/>
      <c r="E3" s="1423"/>
      <c r="F3" s="1423"/>
      <c r="G3" s="1423"/>
      <c r="H3" s="1423"/>
      <c r="I3" s="1423"/>
      <c r="J3" s="1423"/>
    </row>
    <row r="4" spans="1:11" s="36" customFormat="1" ht="15" x14ac:dyDescent="0.3">
      <c r="A4" s="1424"/>
      <c r="B4" s="1424"/>
      <c r="C4" s="1424"/>
      <c r="D4" s="1424"/>
      <c r="E4" s="1424"/>
      <c r="F4" s="1424"/>
    </row>
    <row r="5" spans="1:11" s="36" customFormat="1" ht="18.75" customHeight="1" thickBot="1" x14ac:dyDescent="0.35">
      <c r="A5" s="1399" t="s">
        <v>1145</v>
      </c>
      <c r="B5" s="1399"/>
      <c r="C5" s="1399"/>
      <c r="D5" s="1399"/>
      <c r="E5" s="1399"/>
      <c r="F5" s="1399"/>
      <c r="G5" s="1399"/>
      <c r="H5" s="1399"/>
      <c r="I5" s="1399"/>
      <c r="J5" s="1399"/>
    </row>
    <row r="6" spans="1:11" s="38" customFormat="1" ht="24" customHeight="1" x14ac:dyDescent="0.3">
      <c r="A6" s="1400" t="s">
        <v>106</v>
      </c>
      <c r="B6" s="1401"/>
      <c r="C6" s="1406" t="s">
        <v>107</v>
      </c>
      <c r="D6" s="1406"/>
      <c r="E6" s="1409" t="s">
        <v>108</v>
      </c>
      <c r="F6" s="1409"/>
      <c r="G6" s="1409"/>
      <c r="H6" s="1409"/>
      <c r="I6" s="1409"/>
      <c r="J6" s="1410"/>
    </row>
    <row r="7" spans="1:11" ht="15" customHeight="1" x14ac:dyDescent="0.3">
      <c r="A7" s="1402"/>
      <c r="B7" s="1403"/>
      <c r="C7" s="1407"/>
      <c r="D7" s="1407"/>
      <c r="E7" s="1411" t="s">
        <v>109</v>
      </c>
      <c r="F7" s="1412"/>
      <c r="G7" s="1411" t="s">
        <v>110</v>
      </c>
      <c r="H7" s="1412"/>
      <c r="I7" s="1411" t="s">
        <v>111</v>
      </c>
      <c r="J7" s="1414"/>
      <c r="K7" s="38"/>
    </row>
    <row r="8" spans="1:11" ht="18" customHeight="1" x14ac:dyDescent="0.3">
      <c r="A8" s="1402"/>
      <c r="B8" s="1403"/>
      <c r="C8" s="1407"/>
      <c r="D8" s="1407"/>
      <c r="E8" s="1412"/>
      <c r="F8" s="1412"/>
      <c r="G8" s="1412"/>
      <c r="H8" s="1412"/>
      <c r="I8" s="1411"/>
      <c r="J8" s="1414"/>
      <c r="K8" s="38"/>
    </row>
    <row r="9" spans="1:11" ht="17.25" customHeight="1" x14ac:dyDescent="0.3">
      <c r="A9" s="1402"/>
      <c r="B9" s="1403"/>
      <c r="C9" s="1407"/>
      <c r="D9" s="1407"/>
      <c r="E9" s="1412"/>
      <c r="F9" s="1412"/>
      <c r="G9" s="1412"/>
      <c r="H9" s="1412"/>
      <c r="I9" s="1411"/>
      <c r="J9" s="1414"/>
      <c r="K9" s="38"/>
    </row>
    <row r="10" spans="1:11" s="38" customFormat="1" ht="15" customHeight="1" x14ac:dyDescent="0.3">
      <c r="A10" s="1404"/>
      <c r="B10" s="1405"/>
      <c r="C10" s="1408"/>
      <c r="D10" s="1408"/>
      <c r="E10" s="1413"/>
      <c r="F10" s="1413"/>
      <c r="G10" s="1413"/>
      <c r="H10" s="1413"/>
      <c r="I10" s="1415"/>
      <c r="J10" s="1416"/>
    </row>
    <row r="11" spans="1:11" s="38" customFormat="1" ht="23.1" customHeight="1" x14ac:dyDescent="0.3">
      <c r="A11" s="1425" t="s">
        <v>112</v>
      </c>
      <c r="B11" s="1426"/>
      <c r="C11" s="1427">
        <f>SUM(E11:J11)</f>
        <v>61501</v>
      </c>
      <c r="D11" s="1427"/>
      <c r="E11" s="1427">
        <f>SUM(E12:F34)</f>
        <v>25325</v>
      </c>
      <c r="F11" s="1427"/>
      <c r="G11" s="1427">
        <f>SUM(G12:H34)</f>
        <v>0</v>
      </c>
      <c r="H11" s="1427"/>
      <c r="I11" s="1427">
        <f>SUM(I12:J34)</f>
        <v>36176</v>
      </c>
      <c r="J11" s="1427"/>
      <c r="K11" s="31"/>
    </row>
    <row r="12" spans="1:11" s="38" customFormat="1" ht="23.1" customHeight="1" x14ac:dyDescent="0.3">
      <c r="A12" s="1428" t="s">
        <v>113</v>
      </c>
      <c r="B12" s="1429"/>
      <c r="C12" s="1430">
        <f t="shared" ref="C12:C34" si="0">SUM(E12:J12)</f>
        <v>26345</v>
      </c>
      <c r="D12" s="1430"/>
      <c r="E12" s="1431">
        <v>11280</v>
      </c>
      <c r="F12" s="1431"/>
      <c r="G12" s="1431">
        <v>0</v>
      </c>
      <c r="H12" s="1431"/>
      <c r="I12" s="1431">
        <v>15065</v>
      </c>
      <c r="J12" s="1431"/>
    </row>
    <row r="13" spans="1:11" s="38" customFormat="1" ht="23.1" customHeight="1" x14ac:dyDescent="0.3">
      <c r="A13" s="1428" t="s">
        <v>114</v>
      </c>
      <c r="B13" s="1429"/>
      <c r="C13" s="1430">
        <f t="shared" si="0"/>
        <v>1193</v>
      </c>
      <c r="D13" s="1430"/>
      <c r="E13" s="1431">
        <v>0</v>
      </c>
      <c r="F13" s="1431"/>
      <c r="G13" s="1431">
        <v>0</v>
      </c>
      <c r="H13" s="1431"/>
      <c r="I13" s="1431">
        <v>1193</v>
      </c>
      <c r="J13" s="1431"/>
    </row>
    <row r="14" spans="1:11" s="38" customFormat="1" ht="23.1" customHeight="1" x14ac:dyDescent="0.3">
      <c r="A14" s="1428" t="s">
        <v>115</v>
      </c>
      <c r="B14" s="1429"/>
      <c r="C14" s="1430">
        <f t="shared" si="0"/>
        <v>50</v>
      </c>
      <c r="D14" s="1430"/>
      <c r="E14" s="1431">
        <v>0</v>
      </c>
      <c r="F14" s="1431"/>
      <c r="G14" s="1431">
        <v>0</v>
      </c>
      <c r="H14" s="1431"/>
      <c r="I14" s="1431">
        <v>50</v>
      </c>
      <c r="J14" s="1431"/>
    </row>
    <row r="15" spans="1:11" s="38" customFormat="1" ht="23.1" customHeight="1" x14ac:dyDescent="0.3">
      <c r="A15" s="1428" t="s">
        <v>116</v>
      </c>
      <c r="B15" s="1429"/>
      <c r="C15" s="1430">
        <f t="shared" si="0"/>
        <v>2246</v>
      </c>
      <c r="D15" s="1430"/>
      <c r="E15" s="1431">
        <v>390</v>
      </c>
      <c r="F15" s="1431"/>
      <c r="G15" s="1431">
        <v>0</v>
      </c>
      <c r="H15" s="1431"/>
      <c r="I15" s="1431">
        <v>1856</v>
      </c>
      <c r="J15" s="1431"/>
    </row>
    <row r="16" spans="1:11" s="38" customFormat="1" ht="23.1" customHeight="1" x14ac:dyDescent="0.3">
      <c r="A16" s="1428" t="s">
        <v>117</v>
      </c>
      <c r="B16" s="1429"/>
      <c r="C16" s="1430">
        <f t="shared" si="0"/>
        <v>5741</v>
      </c>
      <c r="D16" s="1430"/>
      <c r="E16" s="1431">
        <v>3450</v>
      </c>
      <c r="F16" s="1431"/>
      <c r="G16" s="1431">
        <v>0</v>
      </c>
      <c r="H16" s="1431"/>
      <c r="I16" s="1431">
        <v>2291</v>
      </c>
      <c r="J16" s="1431"/>
    </row>
    <row r="17" spans="1:11" ht="23.1" customHeight="1" x14ac:dyDescent="0.3">
      <c r="A17" s="1428" t="s">
        <v>118</v>
      </c>
      <c r="B17" s="1429"/>
      <c r="C17" s="1430">
        <f t="shared" si="0"/>
        <v>9224</v>
      </c>
      <c r="D17" s="1430"/>
      <c r="E17" s="1431">
        <v>4020</v>
      </c>
      <c r="F17" s="1431"/>
      <c r="G17" s="1431">
        <v>0</v>
      </c>
      <c r="H17" s="1431"/>
      <c r="I17" s="1431">
        <v>5204</v>
      </c>
      <c r="J17" s="1431"/>
      <c r="K17" s="38"/>
    </row>
    <row r="18" spans="1:11" ht="23.1" customHeight="1" x14ac:dyDescent="0.3">
      <c r="A18" s="1428" t="s">
        <v>119</v>
      </c>
      <c r="B18" s="1429"/>
      <c r="C18" s="1430">
        <f t="shared" si="0"/>
        <v>6365</v>
      </c>
      <c r="D18" s="1430"/>
      <c r="E18" s="1431">
        <v>3240</v>
      </c>
      <c r="F18" s="1431"/>
      <c r="G18" s="1431">
        <v>0</v>
      </c>
      <c r="H18" s="1431"/>
      <c r="I18" s="1431">
        <v>3125</v>
      </c>
      <c r="J18" s="1431"/>
      <c r="K18" s="38"/>
    </row>
    <row r="19" spans="1:11" ht="23.1" customHeight="1" x14ac:dyDescent="0.3">
      <c r="A19" s="1428" t="s">
        <v>120</v>
      </c>
      <c r="B19" s="1429"/>
      <c r="C19" s="1430">
        <f t="shared" si="0"/>
        <v>0</v>
      </c>
      <c r="D19" s="1430"/>
      <c r="E19" s="1431">
        <v>0</v>
      </c>
      <c r="F19" s="1431"/>
      <c r="G19" s="1431">
        <v>0</v>
      </c>
      <c r="H19" s="1431"/>
      <c r="I19" s="1431">
        <v>0</v>
      </c>
      <c r="J19" s="1431"/>
    </row>
    <row r="20" spans="1:11" ht="23.1" customHeight="1" x14ac:dyDescent="0.3">
      <c r="A20" s="1428" t="s">
        <v>121</v>
      </c>
      <c r="B20" s="1429"/>
      <c r="C20" s="1430">
        <f t="shared" si="0"/>
        <v>5121</v>
      </c>
      <c r="D20" s="1430"/>
      <c r="E20" s="1431">
        <v>1600</v>
      </c>
      <c r="F20" s="1431"/>
      <c r="G20" s="1431">
        <v>0</v>
      </c>
      <c r="H20" s="1431"/>
      <c r="I20" s="1431">
        <v>3521</v>
      </c>
      <c r="J20" s="1431"/>
    </row>
    <row r="21" spans="1:11" ht="23.1" customHeight="1" x14ac:dyDescent="0.3">
      <c r="A21" s="1428" t="s">
        <v>122</v>
      </c>
      <c r="B21" s="1429"/>
      <c r="C21" s="1430">
        <f t="shared" si="0"/>
        <v>7</v>
      </c>
      <c r="D21" s="1430"/>
      <c r="E21" s="1431">
        <v>7</v>
      </c>
      <c r="F21" s="1431"/>
      <c r="G21" s="1431">
        <v>0</v>
      </c>
      <c r="H21" s="1431"/>
      <c r="I21" s="1431">
        <v>0</v>
      </c>
      <c r="J21" s="1431"/>
    </row>
    <row r="22" spans="1:11" ht="23.1" customHeight="1" x14ac:dyDescent="0.3">
      <c r="A22" s="1432" t="s">
        <v>123</v>
      </c>
      <c r="B22" s="1433"/>
      <c r="C22" s="1430">
        <f t="shared" si="0"/>
        <v>5209</v>
      </c>
      <c r="D22" s="1430"/>
      <c r="E22" s="1431">
        <v>1338</v>
      </c>
      <c r="F22" s="1431"/>
      <c r="G22" s="1431">
        <v>0</v>
      </c>
      <c r="H22" s="1431"/>
      <c r="I22" s="1431">
        <v>3871</v>
      </c>
      <c r="J22" s="1431"/>
    </row>
    <row r="23" spans="1:11" ht="23.1" customHeight="1" x14ac:dyDescent="0.3">
      <c r="A23" s="1432" t="s">
        <v>124</v>
      </c>
      <c r="B23" s="1433"/>
      <c r="C23" s="1430">
        <f t="shared" si="0"/>
        <v>0</v>
      </c>
      <c r="D23" s="1430"/>
      <c r="E23" s="1431">
        <v>0</v>
      </c>
      <c r="F23" s="1431"/>
      <c r="G23" s="1431">
        <v>0</v>
      </c>
      <c r="H23" s="1431"/>
      <c r="I23" s="1431">
        <v>0</v>
      </c>
      <c r="J23" s="1431"/>
    </row>
    <row r="24" spans="1:11" ht="23.1" customHeight="1" x14ac:dyDescent="0.3">
      <c r="A24" s="1432" t="s">
        <v>125</v>
      </c>
      <c r="B24" s="1433"/>
      <c r="C24" s="1430">
        <f t="shared" si="0"/>
        <v>0</v>
      </c>
      <c r="D24" s="1430"/>
      <c r="E24" s="1431">
        <v>0</v>
      </c>
      <c r="F24" s="1431"/>
      <c r="G24" s="1431">
        <v>0</v>
      </c>
      <c r="H24" s="1431"/>
      <c r="I24" s="1431">
        <v>0</v>
      </c>
      <c r="J24" s="1431"/>
    </row>
    <row r="25" spans="1:11" ht="23.1" customHeight="1" x14ac:dyDescent="0.3">
      <c r="A25" s="1432" t="s">
        <v>126</v>
      </c>
      <c r="B25" s="1433"/>
      <c r="C25" s="1430">
        <f t="shared" si="0"/>
        <v>0</v>
      </c>
      <c r="D25" s="1430"/>
      <c r="E25" s="1431">
        <v>0</v>
      </c>
      <c r="F25" s="1431"/>
      <c r="G25" s="1431">
        <v>0</v>
      </c>
      <c r="H25" s="1431"/>
      <c r="I25" s="1431">
        <v>0</v>
      </c>
      <c r="J25" s="1431"/>
    </row>
    <row r="26" spans="1:11" ht="23.1" customHeight="1" x14ac:dyDescent="0.3">
      <c r="A26" s="1432" t="s">
        <v>127</v>
      </c>
      <c r="B26" s="1433"/>
      <c r="C26" s="1430">
        <f t="shared" si="0"/>
        <v>0</v>
      </c>
      <c r="D26" s="1430"/>
      <c r="E26" s="1431">
        <v>0</v>
      </c>
      <c r="F26" s="1431"/>
      <c r="G26" s="1431">
        <v>0</v>
      </c>
      <c r="H26" s="1431"/>
      <c r="I26" s="1431">
        <v>0</v>
      </c>
      <c r="J26" s="1431"/>
    </row>
    <row r="27" spans="1:11" ht="23.1" customHeight="1" x14ac:dyDescent="0.3">
      <c r="A27" s="1432" t="s">
        <v>128</v>
      </c>
      <c r="B27" s="1433"/>
      <c r="C27" s="1430">
        <f t="shared" si="0"/>
        <v>0</v>
      </c>
      <c r="D27" s="1430"/>
      <c r="E27" s="1431">
        <v>0</v>
      </c>
      <c r="F27" s="1431"/>
      <c r="G27" s="1431">
        <v>0</v>
      </c>
      <c r="H27" s="1431"/>
      <c r="I27" s="1431">
        <v>0</v>
      </c>
      <c r="J27" s="1431"/>
    </row>
    <row r="28" spans="1:11" ht="23.1" customHeight="1" x14ac:dyDescent="0.3">
      <c r="A28" s="1432" t="s">
        <v>129</v>
      </c>
      <c r="B28" s="1433"/>
      <c r="C28" s="1430">
        <f t="shared" si="0"/>
        <v>0</v>
      </c>
      <c r="D28" s="1430"/>
      <c r="E28" s="1431">
        <v>0</v>
      </c>
      <c r="F28" s="1431"/>
      <c r="G28" s="1431">
        <v>0</v>
      </c>
      <c r="H28" s="1431"/>
      <c r="I28" s="1431">
        <v>0</v>
      </c>
      <c r="J28" s="1431"/>
    </row>
    <row r="29" spans="1:11" ht="23.1" customHeight="1" x14ac:dyDescent="0.3">
      <c r="A29" s="1432" t="s">
        <v>130</v>
      </c>
      <c r="B29" s="1433"/>
      <c r="C29" s="1430">
        <f t="shared" si="0"/>
        <v>0</v>
      </c>
      <c r="D29" s="1430"/>
      <c r="E29" s="1431">
        <v>0</v>
      </c>
      <c r="F29" s="1431"/>
      <c r="G29" s="1431">
        <v>0</v>
      </c>
      <c r="H29" s="1431"/>
      <c r="I29" s="1431">
        <v>0</v>
      </c>
      <c r="J29" s="1431"/>
    </row>
    <row r="30" spans="1:11" ht="23.4" customHeight="1" x14ac:dyDescent="0.3">
      <c r="A30" s="1432" t="s">
        <v>131</v>
      </c>
      <c r="B30" s="1433"/>
      <c r="C30" s="1430">
        <f t="shared" si="0"/>
        <v>0</v>
      </c>
      <c r="D30" s="1430"/>
      <c r="E30" s="1431">
        <v>0</v>
      </c>
      <c r="F30" s="1431"/>
      <c r="G30" s="1431">
        <v>0</v>
      </c>
      <c r="H30" s="1431"/>
      <c r="I30" s="1431">
        <v>0</v>
      </c>
      <c r="J30" s="1431"/>
    </row>
    <row r="31" spans="1:11" ht="37.5" customHeight="1" x14ac:dyDescent="0.3">
      <c r="A31" s="1432" t="s">
        <v>132</v>
      </c>
      <c r="B31" s="1433"/>
      <c r="C31" s="1430">
        <f t="shared" si="0"/>
        <v>0</v>
      </c>
      <c r="D31" s="1430"/>
      <c r="E31" s="1431">
        <v>0</v>
      </c>
      <c r="F31" s="1431"/>
      <c r="G31" s="1431">
        <v>0</v>
      </c>
      <c r="H31" s="1431"/>
      <c r="I31" s="1431">
        <v>0</v>
      </c>
      <c r="J31" s="1431"/>
    </row>
    <row r="32" spans="1:11" ht="23.1" customHeight="1" x14ac:dyDescent="0.3">
      <c r="A32" s="1432" t="s">
        <v>133</v>
      </c>
      <c r="B32" s="1433"/>
      <c r="C32" s="1430">
        <f t="shared" si="0"/>
        <v>0</v>
      </c>
      <c r="D32" s="1430"/>
      <c r="E32" s="1431">
        <v>0</v>
      </c>
      <c r="F32" s="1431"/>
      <c r="G32" s="1431">
        <v>0</v>
      </c>
      <c r="H32" s="1431"/>
      <c r="I32" s="1431">
        <v>0</v>
      </c>
      <c r="J32" s="1431"/>
    </row>
    <row r="33" spans="1:10" ht="23.1" customHeight="1" x14ac:dyDescent="0.3">
      <c r="A33" s="1432" t="s">
        <v>134</v>
      </c>
      <c r="B33" s="1433"/>
      <c r="C33" s="1430">
        <f t="shared" si="0"/>
        <v>0</v>
      </c>
      <c r="D33" s="1430"/>
      <c r="E33" s="1431">
        <v>0</v>
      </c>
      <c r="F33" s="1431"/>
      <c r="G33" s="1431">
        <v>0</v>
      </c>
      <c r="H33" s="1431"/>
      <c r="I33" s="1431">
        <v>0</v>
      </c>
      <c r="J33" s="1431"/>
    </row>
    <row r="34" spans="1:10" ht="23.1" customHeight="1" x14ac:dyDescent="0.3">
      <c r="A34" s="1435" t="s">
        <v>135</v>
      </c>
      <c r="B34" s="1436"/>
      <c r="C34" s="1437">
        <f t="shared" si="0"/>
        <v>0</v>
      </c>
      <c r="D34" s="1437"/>
      <c r="E34" s="1438">
        <v>0</v>
      </c>
      <c r="F34" s="1438"/>
      <c r="G34" s="1438">
        <v>0</v>
      </c>
      <c r="H34" s="1438"/>
      <c r="I34" s="1438">
        <v>0</v>
      </c>
      <c r="J34" s="1438"/>
    </row>
    <row r="35" spans="1:10" x14ac:dyDescent="0.3">
      <c r="A35" s="39" t="s">
        <v>136</v>
      </c>
      <c r="B35" s="40" t="s">
        <v>137</v>
      </c>
      <c r="C35" s="36"/>
      <c r="D35" s="36"/>
      <c r="E35" s="37" t="s">
        <v>138</v>
      </c>
      <c r="F35" s="37"/>
      <c r="G35" s="37" t="s">
        <v>139</v>
      </c>
      <c r="J35" s="37"/>
    </row>
    <row r="36" spans="1:10" x14ac:dyDescent="0.3">
      <c r="A36" s="36"/>
      <c r="B36" s="36"/>
      <c r="E36" s="37" t="s">
        <v>140</v>
      </c>
      <c r="F36" s="37"/>
      <c r="H36" s="1434" t="s">
        <v>1146</v>
      </c>
      <c r="I36" s="1434"/>
      <c r="J36" s="1434"/>
    </row>
    <row r="37" spans="1:10" x14ac:dyDescent="0.3">
      <c r="A37" s="36"/>
      <c r="B37" s="36"/>
      <c r="E37" s="37"/>
      <c r="F37" s="37"/>
      <c r="J37" s="37"/>
    </row>
    <row r="38" spans="1:10" x14ac:dyDescent="0.3">
      <c r="A38" s="41" t="s">
        <v>141</v>
      </c>
      <c r="B38" s="42"/>
    </row>
    <row r="39" spans="1:10" x14ac:dyDescent="0.3">
      <c r="A39" s="41" t="s">
        <v>142</v>
      </c>
      <c r="B39" s="42"/>
    </row>
    <row r="40" spans="1:10" x14ac:dyDescent="0.3">
      <c r="A40" s="43" t="s">
        <v>143</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417" t="s">
        <v>97</v>
      </c>
      <c r="B1" s="1418"/>
      <c r="G1" s="32" t="s">
        <v>98</v>
      </c>
      <c r="H1" s="1419" t="s">
        <v>1148</v>
      </c>
      <c r="I1" s="1420"/>
      <c r="J1" s="1421"/>
      <c r="K1" s="33" t="s">
        <v>100</v>
      </c>
    </row>
    <row r="2" spans="1:11" ht="16.8" thickBot="1" x14ac:dyDescent="0.35">
      <c r="A2" s="1417" t="s">
        <v>101</v>
      </c>
      <c r="B2" s="1418"/>
      <c r="C2" s="34" t="s">
        <v>102</v>
      </c>
      <c r="D2" s="35"/>
      <c r="G2" s="32" t="s">
        <v>103</v>
      </c>
      <c r="H2" s="1417" t="s">
        <v>1147</v>
      </c>
      <c r="I2" s="1422"/>
      <c r="J2" s="1418"/>
    </row>
    <row r="3" spans="1:11" s="36" customFormat="1" ht="24.6" x14ac:dyDescent="0.3">
      <c r="A3" s="1423" t="s">
        <v>105</v>
      </c>
      <c r="B3" s="1423"/>
      <c r="C3" s="1423"/>
      <c r="D3" s="1423"/>
      <c r="E3" s="1423"/>
      <c r="F3" s="1423"/>
      <c r="G3" s="1423"/>
      <c r="H3" s="1423"/>
      <c r="I3" s="1423"/>
      <c r="J3" s="1423"/>
    </row>
    <row r="4" spans="1:11" s="36" customFormat="1" ht="15" x14ac:dyDescent="0.3">
      <c r="A4" s="1424"/>
      <c r="B4" s="1424"/>
      <c r="C4" s="1424"/>
      <c r="D4" s="1424"/>
      <c r="E4" s="1424"/>
      <c r="F4" s="1424"/>
    </row>
    <row r="5" spans="1:11" s="36" customFormat="1" ht="18.75" customHeight="1" thickBot="1" x14ac:dyDescent="0.35">
      <c r="A5" s="1399" t="s">
        <v>1425</v>
      </c>
      <c r="B5" s="1399"/>
      <c r="C5" s="1399"/>
      <c r="D5" s="1399"/>
      <c r="E5" s="1399"/>
      <c r="F5" s="1399"/>
      <c r="G5" s="1399"/>
      <c r="H5" s="1399"/>
      <c r="I5" s="1399"/>
      <c r="J5" s="1399"/>
    </row>
    <row r="6" spans="1:11" s="38" customFormat="1" ht="24" customHeight="1" x14ac:dyDescent="0.3">
      <c r="A6" s="1400" t="s">
        <v>106</v>
      </c>
      <c r="B6" s="1401"/>
      <c r="C6" s="1406" t="s">
        <v>107</v>
      </c>
      <c r="D6" s="1406"/>
      <c r="E6" s="1409" t="s">
        <v>108</v>
      </c>
      <c r="F6" s="1409"/>
      <c r="G6" s="1409"/>
      <c r="H6" s="1409"/>
      <c r="I6" s="1409"/>
      <c r="J6" s="1410"/>
    </row>
    <row r="7" spans="1:11" ht="15" customHeight="1" x14ac:dyDescent="0.3">
      <c r="A7" s="1402"/>
      <c r="B7" s="1403"/>
      <c r="C7" s="1407"/>
      <c r="D7" s="1407"/>
      <c r="E7" s="1411" t="s">
        <v>109</v>
      </c>
      <c r="F7" s="1412"/>
      <c r="G7" s="1411" t="s">
        <v>110</v>
      </c>
      <c r="H7" s="1412"/>
      <c r="I7" s="1411" t="s">
        <v>111</v>
      </c>
      <c r="J7" s="1414"/>
      <c r="K7" s="38"/>
    </row>
    <row r="8" spans="1:11" ht="18" customHeight="1" x14ac:dyDescent="0.3">
      <c r="A8" s="1402"/>
      <c r="B8" s="1403"/>
      <c r="C8" s="1407"/>
      <c r="D8" s="1407"/>
      <c r="E8" s="1412"/>
      <c r="F8" s="1412"/>
      <c r="G8" s="1412"/>
      <c r="H8" s="1412"/>
      <c r="I8" s="1411"/>
      <c r="J8" s="1414"/>
      <c r="K8" s="38"/>
    </row>
    <row r="9" spans="1:11" ht="17.25" customHeight="1" x14ac:dyDescent="0.3">
      <c r="A9" s="1402"/>
      <c r="B9" s="1403"/>
      <c r="C9" s="1407"/>
      <c r="D9" s="1407"/>
      <c r="E9" s="1412"/>
      <c r="F9" s="1412"/>
      <c r="G9" s="1412"/>
      <c r="H9" s="1412"/>
      <c r="I9" s="1411"/>
      <c r="J9" s="1414"/>
      <c r="K9" s="38"/>
    </row>
    <row r="10" spans="1:11" s="38" customFormat="1" ht="15" customHeight="1" x14ac:dyDescent="0.3">
      <c r="A10" s="1404"/>
      <c r="B10" s="1405"/>
      <c r="C10" s="1408"/>
      <c r="D10" s="1408"/>
      <c r="E10" s="1413"/>
      <c r="F10" s="1413"/>
      <c r="G10" s="1413"/>
      <c r="H10" s="1413"/>
      <c r="I10" s="1415"/>
      <c r="J10" s="1416"/>
    </row>
    <row r="11" spans="1:11" s="38" customFormat="1" ht="23.1" customHeight="1" x14ac:dyDescent="0.3">
      <c r="A11" s="1425" t="s">
        <v>112</v>
      </c>
      <c r="B11" s="1426"/>
      <c r="C11" s="1427">
        <f>SUM(E11:J11)</f>
        <v>71838</v>
      </c>
      <c r="D11" s="1427"/>
      <c r="E11" s="1427">
        <f>SUM(E12:F34)</f>
        <v>21563</v>
      </c>
      <c r="F11" s="1427"/>
      <c r="G11" s="1427">
        <f>SUM(G12:H34)</f>
        <v>0</v>
      </c>
      <c r="H11" s="1427"/>
      <c r="I11" s="1427">
        <f>SUM(I12:J34)</f>
        <v>50275</v>
      </c>
      <c r="J11" s="1427"/>
      <c r="K11" s="31"/>
    </row>
    <row r="12" spans="1:11" s="38" customFormat="1" ht="23.1" customHeight="1" x14ac:dyDescent="0.3">
      <c r="A12" s="1428" t="s">
        <v>113</v>
      </c>
      <c r="B12" s="1429"/>
      <c r="C12" s="1430">
        <v>25718</v>
      </c>
      <c r="D12" s="1430"/>
      <c r="E12" s="1431">
        <v>7660</v>
      </c>
      <c r="F12" s="1431"/>
      <c r="G12" s="1431">
        <v>0</v>
      </c>
      <c r="H12" s="1431"/>
      <c r="I12" s="1431">
        <v>18058</v>
      </c>
      <c r="J12" s="1431"/>
    </row>
    <row r="13" spans="1:11" s="38" customFormat="1" ht="23.1" customHeight="1" x14ac:dyDescent="0.3">
      <c r="A13" s="1428" t="s">
        <v>114</v>
      </c>
      <c r="B13" s="1429"/>
      <c r="C13" s="1430">
        <v>1677</v>
      </c>
      <c r="D13" s="1430"/>
      <c r="E13" s="1431">
        <v>0</v>
      </c>
      <c r="F13" s="1431"/>
      <c r="G13" s="1431">
        <v>0</v>
      </c>
      <c r="H13" s="1431"/>
      <c r="I13" s="1431">
        <v>1677</v>
      </c>
      <c r="J13" s="1431"/>
    </row>
    <row r="14" spans="1:11" s="38" customFormat="1" ht="23.1" customHeight="1" x14ac:dyDescent="0.3">
      <c r="A14" s="1428" t="s">
        <v>115</v>
      </c>
      <c r="B14" s="1429"/>
      <c r="C14" s="1430">
        <v>50</v>
      </c>
      <c r="D14" s="1430"/>
      <c r="E14" s="1431">
        <v>0</v>
      </c>
      <c r="F14" s="1431"/>
      <c r="G14" s="1431">
        <v>0</v>
      </c>
      <c r="H14" s="1431"/>
      <c r="I14" s="1431">
        <v>50</v>
      </c>
      <c r="J14" s="1431"/>
    </row>
    <row r="15" spans="1:11" s="38" customFormat="1" ht="23.1" customHeight="1" x14ac:dyDescent="0.3">
      <c r="A15" s="1428" t="s">
        <v>116</v>
      </c>
      <c r="B15" s="1429"/>
      <c r="C15" s="1430">
        <v>5003</v>
      </c>
      <c r="D15" s="1430"/>
      <c r="E15" s="1431">
        <v>430</v>
      </c>
      <c r="F15" s="1431"/>
      <c r="G15" s="1431">
        <v>0</v>
      </c>
      <c r="H15" s="1431"/>
      <c r="I15" s="1431">
        <v>4573</v>
      </c>
      <c r="J15" s="1431"/>
    </row>
    <row r="16" spans="1:11" s="38" customFormat="1" ht="23.1" customHeight="1" x14ac:dyDescent="0.3">
      <c r="A16" s="1428" t="s">
        <v>117</v>
      </c>
      <c r="B16" s="1429"/>
      <c r="C16" s="1430">
        <v>11610</v>
      </c>
      <c r="D16" s="1430"/>
      <c r="E16" s="1431">
        <v>3500</v>
      </c>
      <c r="F16" s="1431"/>
      <c r="G16" s="1431">
        <v>0</v>
      </c>
      <c r="H16" s="1431"/>
      <c r="I16" s="1431">
        <v>8110</v>
      </c>
      <c r="J16" s="1431"/>
    </row>
    <row r="17" spans="1:11" ht="23.1" customHeight="1" x14ac:dyDescent="0.3">
      <c r="A17" s="1428" t="s">
        <v>118</v>
      </c>
      <c r="B17" s="1429"/>
      <c r="C17" s="1430">
        <v>5322</v>
      </c>
      <c r="D17" s="1430"/>
      <c r="E17" s="1431">
        <v>0</v>
      </c>
      <c r="F17" s="1431"/>
      <c r="G17" s="1431">
        <v>0</v>
      </c>
      <c r="H17" s="1431"/>
      <c r="I17" s="1431">
        <v>5322</v>
      </c>
      <c r="J17" s="1431"/>
      <c r="K17" s="38"/>
    </row>
    <row r="18" spans="1:11" ht="23.1" customHeight="1" x14ac:dyDescent="0.3">
      <c r="A18" s="1428" t="s">
        <v>119</v>
      </c>
      <c r="B18" s="1429"/>
      <c r="C18" s="1430">
        <v>9007</v>
      </c>
      <c r="D18" s="1430"/>
      <c r="E18" s="1431">
        <v>4720</v>
      </c>
      <c r="F18" s="1431"/>
      <c r="G18" s="1431">
        <v>0</v>
      </c>
      <c r="H18" s="1431"/>
      <c r="I18" s="1431">
        <v>4287</v>
      </c>
      <c r="J18" s="1431"/>
      <c r="K18" s="38"/>
    </row>
    <row r="19" spans="1:11" ht="23.1" customHeight="1" x14ac:dyDescent="0.3">
      <c r="A19" s="1428" t="s">
        <v>120</v>
      </c>
      <c r="B19" s="1429"/>
      <c r="C19" s="1430">
        <f t="shared" ref="C19:C34" si="0">SUM(E19:J19)</f>
        <v>0</v>
      </c>
      <c r="D19" s="1430"/>
      <c r="E19" s="1431">
        <v>0</v>
      </c>
      <c r="F19" s="1431"/>
      <c r="G19" s="1431">
        <v>0</v>
      </c>
      <c r="H19" s="1431"/>
      <c r="I19" s="1431">
        <v>0</v>
      </c>
      <c r="J19" s="1431"/>
    </row>
    <row r="20" spans="1:11" ht="23.1" customHeight="1" x14ac:dyDescent="0.3">
      <c r="A20" s="1428" t="s">
        <v>121</v>
      </c>
      <c r="B20" s="1429"/>
      <c r="C20" s="1430">
        <v>5576</v>
      </c>
      <c r="D20" s="1430"/>
      <c r="E20" s="1431">
        <v>1958</v>
      </c>
      <c r="F20" s="1431"/>
      <c r="G20" s="1431">
        <v>0</v>
      </c>
      <c r="H20" s="1431"/>
      <c r="I20" s="1431">
        <v>3618</v>
      </c>
      <c r="J20" s="1431"/>
    </row>
    <row r="21" spans="1:11" ht="23.1" customHeight="1" x14ac:dyDescent="0.3">
      <c r="A21" s="1428" t="s">
        <v>122</v>
      </c>
      <c r="B21" s="1429"/>
      <c r="C21" s="1430">
        <v>12</v>
      </c>
      <c r="D21" s="1430"/>
      <c r="E21" s="1431">
        <v>12</v>
      </c>
      <c r="F21" s="1431"/>
      <c r="G21" s="1431">
        <v>0</v>
      </c>
      <c r="H21" s="1431"/>
      <c r="I21" s="1431">
        <v>0</v>
      </c>
      <c r="J21" s="1431"/>
    </row>
    <row r="22" spans="1:11" ht="23.1" customHeight="1" x14ac:dyDescent="0.3">
      <c r="A22" s="1432" t="s">
        <v>123</v>
      </c>
      <c r="B22" s="1433"/>
      <c r="C22" s="1430">
        <v>7863</v>
      </c>
      <c r="D22" s="1430"/>
      <c r="E22" s="1431">
        <v>3283</v>
      </c>
      <c r="F22" s="1431"/>
      <c r="G22" s="1431">
        <v>0</v>
      </c>
      <c r="H22" s="1431"/>
      <c r="I22" s="1431">
        <v>4580</v>
      </c>
      <c r="J22" s="1431"/>
    </row>
    <row r="23" spans="1:11" ht="23.1" customHeight="1" x14ac:dyDescent="0.3">
      <c r="A23" s="1432" t="s">
        <v>124</v>
      </c>
      <c r="B23" s="1433"/>
      <c r="C23" s="1430">
        <f t="shared" si="0"/>
        <v>0</v>
      </c>
      <c r="D23" s="1430"/>
      <c r="E23" s="1431">
        <v>0</v>
      </c>
      <c r="F23" s="1431"/>
      <c r="G23" s="1431">
        <v>0</v>
      </c>
      <c r="H23" s="1431"/>
      <c r="I23" s="1431">
        <v>0</v>
      </c>
      <c r="J23" s="1431"/>
    </row>
    <row r="24" spans="1:11" ht="23.1" customHeight="1" x14ac:dyDescent="0.3">
      <c r="A24" s="1432" t="s">
        <v>125</v>
      </c>
      <c r="B24" s="1433"/>
      <c r="C24" s="1430">
        <f t="shared" si="0"/>
        <v>0</v>
      </c>
      <c r="D24" s="1430"/>
      <c r="E24" s="1431">
        <v>0</v>
      </c>
      <c r="F24" s="1431"/>
      <c r="G24" s="1431">
        <v>0</v>
      </c>
      <c r="H24" s="1431"/>
      <c r="I24" s="1431">
        <v>0</v>
      </c>
      <c r="J24" s="1431"/>
    </row>
    <row r="25" spans="1:11" ht="23.1" customHeight="1" x14ac:dyDescent="0.3">
      <c r="A25" s="1432" t="s">
        <v>126</v>
      </c>
      <c r="B25" s="1433"/>
      <c r="C25" s="1430">
        <f t="shared" si="0"/>
        <v>0</v>
      </c>
      <c r="D25" s="1430"/>
      <c r="E25" s="1431">
        <v>0</v>
      </c>
      <c r="F25" s="1431"/>
      <c r="G25" s="1431">
        <v>0</v>
      </c>
      <c r="H25" s="1431"/>
      <c r="I25" s="1431">
        <v>0</v>
      </c>
      <c r="J25" s="1431"/>
    </row>
    <row r="26" spans="1:11" ht="23.1" customHeight="1" x14ac:dyDescent="0.3">
      <c r="A26" s="1432" t="s">
        <v>127</v>
      </c>
      <c r="B26" s="1433"/>
      <c r="C26" s="1430">
        <f t="shared" si="0"/>
        <v>0</v>
      </c>
      <c r="D26" s="1430"/>
      <c r="E26" s="1431">
        <v>0</v>
      </c>
      <c r="F26" s="1431"/>
      <c r="G26" s="1431">
        <v>0</v>
      </c>
      <c r="H26" s="1431"/>
      <c r="I26" s="1431">
        <v>0</v>
      </c>
      <c r="J26" s="1431"/>
    </row>
    <row r="27" spans="1:11" ht="23.1" customHeight="1" x14ac:dyDescent="0.3">
      <c r="A27" s="1432" t="s">
        <v>128</v>
      </c>
      <c r="B27" s="1433"/>
      <c r="C27" s="1430">
        <f t="shared" si="0"/>
        <v>0</v>
      </c>
      <c r="D27" s="1430"/>
      <c r="E27" s="1431">
        <v>0</v>
      </c>
      <c r="F27" s="1431"/>
      <c r="G27" s="1431">
        <v>0</v>
      </c>
      <c r="H27" s="1431"/>
      <c r="I27" s="1431">
        <v>0</v>
      </c>
      <c r="J27" s="1431"/>
    </row>
    <row r="28" spans="1:11" ht="23.1" customHeight="1" x14ac:dyDescent="0.3">
      <c r="A28" s="1432" t="s">
        <v>129</v>
      </c>
      <c r="B28" s="1433"/>
      <c r="C28" s="1430">
        <f t="shared" si="0"/>
        <v>0</v>
      </c>
      <c r="D28" s="1430"/>
      <c r="E28" s="1431">
        <v>0</v>
      </c>
      <c r="F28" s="1431"/>
      <c r="G28" s="1431">
        <v>0</v>
      </c>
      <c r="H28" s="1431"/>
      <c r="I28" s="1431">
        <v>0</v>
      </c>
      <c r="J28" s="1431"/>
    </row>
    <row r="29" spans="1:11" ht="23.1" customHeight="1" x14ac:dyDescent="0.3">
      <c r="A29" s="1432" t="s">
        <v>130</v>
      </c>
      <c r="B29" s="1433"/>
      <c r="C29" s="1430">
        <f t="shared" si="0"/>
        <v>0</v>
      </c>
      <c r="D29" s="1430"/>
      <c r="E29" s="1431">
        <v>0</v>
      </c>
      <c r="F29" s="1431"/>
      <c r="G29" s="1431">
        <v>0</v>
      </c>
      <c r="H29" s="1431"/>
      <c r="I29" s="1431">
        <v>0</v>
      </c>
      <c r="J29" s="1431"/>
    </row>
    <row r="30" spans="1:11" ht="23.4" customHeight="1" x14ac:dyDescent="0.3">
      <c r="A30" s="1432" t="s">
        <v>131</v>
      </c>
      <c r="B30" s="1433"/>
      <c r="C30" s="1430">
        <f t="shared" si="0"/>
        <v>0</v>
      </c>
      <c r="D30" s="1430"/>
      <c r="E30" s="1431">
        <v>0</v>
      </c>
      <c r="F30" s="1431"/>
      <c r="G30" s="1431">
        <v>0</v>
      </c>
      <c r="H30" s="1431"/>
      <c r="I30" s="1431">
        <v>0</v>
      </c>
      <c r="J30" s="1431"/>
    </row>
    <row r="31" spans="1:11" ht="37.5" customHeight="1" x14ac:dyDescent="0.3">
      <c r="A31" s="1432" t="s">
        <v>132</v>
      </c>
      <c r="B31" s="1433"/>
      <c r="C31" s="1430">
        <f t="shared" si="0"/>
        <v>0</v>
      </c>
      <c r="D31" s="1430"/>
      <c r="E31" s="1431">
        <v>0</v>
      </c>
      <c r="F31" s="1431"/>
      <c r="G31" s="1431">
        <v>0</v>
      </c>
      <c r="H31" s="1431"/>
      <c r="I31" s="1431">
        <v>0</v>
      </c>
      <c r="J31" s="1431"/>
    </row>
    <row r="32" spans="1:11" ht="23.1" customHeight="1" x14ac:dyDescent="0.3">
      <c r="A32" s="1432" t="s">
        <v>133</v>
      </c>
      <c r="B32" s="1433"/>
      <c r="C32" s="1430">
        <f t="shared" si="0"/>
        <v>0</v>
      </c>
      <c r="D32" s="1430"/>
      <c r="E32" s="1431">
        <v>0</v>
      </c>
      <c r="F32" s="1431"/>
      <c r="G32" s="1431">
        <v>0</v>
      </c>
      <c r="H32" s="1431"/>
      <c r="I32" s="1431">
        <v>0</v>
      </c>
      <c r="J32" s="1431"/>
    </row>
    <row r="33" spans="1:10" ht="23.1" customHeight="1" x14ac:dyDescent="0.3">
      <c r="A33" s="1432" t="s">
        <v>134</v>
      </c>
      <c r="B33" s="1433"/>
      <c r="C33" s="1430">
        <f t="shared" si="0"/>
        <v>0</v>
      </c>
      <c r="D33" s="1430"/>
      <c r="E33" s="1431">
        <v>0</v>
      </c>
      <c r="F33" s="1431"/>
      <c r="G33" s="1431">
        <v>0</v>
      </c>
      <c r="H33" s="1431"/>
      <c r="I33" s="1431">
        <v>0</v>
      </c>
      <c r="J33" s="1431"/>
    </row>
    <row r="34" spans="1:10" ht="23.1" customHeight="1" x14ac:dyDescent="0.3">
      <c r="A34" s="1435" t="s">
        <v>135</v>
      </c>
      <c r="B34" s="1436"/>
      <c r="C34" s="1437">
        <f t="shared" si="0"/>
        <v>0</v>
      </c>
      <c r="D34" s="1437"/>
      <c r="E34" s="1438">
        <v>0</v>
      </c>
      <c r="F34" s="1438"/>
      <c r="G34" s="1438">
        <v>0</v>
      </c>
      <c r="H34" s="1438"/>
      <c r="I34" s="1438">
        <v>0</v>
      </c>
      <c r="J34" s="1438"/>
    </row>
    <row r="35" spans="1:10" x14ac:dyDescent="0.3">
      <c r="A35" s="39" t="s">
        <v>136</v>
      </c>
      <c r="B35" s="40" t="s">
        <v>137</v>
      </c>
      <c r="C35" s="36"/>
      <c r="D35" s="36"/>
      <c r="E35" s="37" t="s">
        <v>138</v>
      </c>
      <c r="F35" s="37"/>
      <c r="G35" s="37" t="s">
        <v>139</v>
      </c>
      <c r="J35" s="37"/>
    </row>
    <row r="36" spans="1:10" x14ac:dyDescent="0.3">
      <c r="A36" s="36"/>
      <c r="B36" s="36"/>
      <c r="E36" s="37" t="s">
        <v>140</v>
      </c>
      <c r="F36" s="37"/>
      <c r="H36" s="1434" t="s">
        <v>1426</v>
      </c>
      <c r="I36" s="1434"/>
      <c r="J36" s="1434"/>
    </row>
    <row r="37" spans="1:10" x14ac:dyDescent="0.3">
      <c r="A37" s="36"/>
      <c r="B37" s="36"/>
      <c r="E37" s="37"/>
      <c r="F37" s="37"/>
      <c r="J37" s="37"/>
    </row>
    <row r="38" spans="1:10" x14ac:dyDescent="0.3">
      <c r="A38" s="41" t="s">
        <v>141</v>
      </c>
      <c r="B38" s="42"/>
    </row>
    <row r="39" spans="1:10" x14ac:dyDescent="0.3">
      <c r="A39" s="41" t="s">
        <v>142</v>
      </c>
      <c r="B39" s="42"/>
    </row>
    <row r="40" spans="1:10" x14ac:dyDescent="0.3">
      <c r="A40" s="43" t="s">
        <v>143</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144</v>
      </c>
      <c r="D1" s="45" t="s">
        <v>98</v>
      </c>
      <c r="E1" s="1447" t="s">
        <v>145</v>
      </c>
      <c r="F1" s="1448"/>
      <c r="G1" s="1449"/>
      <c r="H1" s="47"/>
      <c r="I1" s="47"/>
    </row>
    <row r="2" spans="1:9" ht="18" customHeight="1" thickBot="1" x14ac:dyDescent="0.35">
      <c r="A2" s="45" t="s">
        <v>146</v>
      </c>
      <c r="B2" s="48" t="s">
        <v>147</v>
      </c>
      <c r="C2" s="49"/>
      <c r="D2" s="45" t="s">
        <v>148</v>
      </c>
      <c r="E2" s="1447" t="s">
        <v>149</v>
      </c>
      <c r="F2" s="1448"/>
      <c r="G2" s="1449"/>
      <c r="H2" s="33" t="s">
        <v>100</v>
      </c>
      <c r="I2" s="47"/>
    </row>
    <row r="3" spans="1:9" ht="42.6" customHeight="1" x14ac:dyDescent="0.3">
      <c r="A3" s="1450" t="s">
        <v>150</v>
      </c>
      <c r="B3" s="1450"/>
      <c r="C3" s="1450"/>
      <c r="D3" s="1450"/>
      <c r="E3" s="1450"/>
      <c r="F3" s="1450"/>
      <c r="G3" s="1450"/>
    </row>
    <row r="4" spans="1:9" x14ac:dyDescent="0.3">
      <c r="A4" s="1451"/>
      <c r="B4" s="1451"/>
      <c r="C4" s="1451"/>
      <c r="D4" s="1451"/>
      <c r="E4" s="1451"/>
      <c r="F4" s="1451"/>
      <c r="G4" s="1451"/>
    </row>
    <row r="5" spans="1:9" ht="18.75" customHeight="1" thickBot="1" x14ac:dyDescent="0.35">
      <c r="A5" s="1452" t="s">
        <v>244</v>
      </c>
      <c r="B5" s="1452"/>
      <c r="C5" s="1452"/>
      <c r="D5" s="1452"/>
      <c r="E5" s="1452"/>
      <c r="F5" s="1452"/>
      <c r="G5" s="1452"/>
    </row>
    <row r="6" spans="1:9" ht="19.5" customHeight="1" x14ac:dyDescent="0.3">
      <c r="A6" s="1439" t="s">
        <v>106</v>
      </c>
      <c r="B6" s="1439"/>
      <c r="C6" s="1440"/>
      <c r="D6" s="1443" t="s">
        <v>151</v>
      </c>
      <c r="E6" s="50"/>
      <c r="F6" s="50"/>
      <c r="G6" s="1445" t="s">
        <v>152</v>
      </c>
    </row>
    <row r="7" spans="1:9" ht="48" customHeight="1" thickBot="1" x14ac:dyDescent="0.35">
      <c r="A7" s="1441"/>
      <c r="B7" s="1441"/>
      <c r="C7" s="1442"/>
      <c r="D7" s="1444"/>
      <c r="E7" s="51" t="s">
        <v>153</v>
      </c>
      <c r="F7" s="52" t="s">
        <v>154</v>
      </c>
      <c r="G7" s="1446"/>
    </row>
    <row r="8" spans="1:9" ht="32.1" customHeight="1" x14ac:dyDescent="0.3">
      <c r="A8" s="1457" t="s">
        <v>155</v>
      </c>
      <c r="B8" s="1459" t="s">
        <v>156</v>
      </c>
      <c r="C8" s="1460"/>
      <c r="D8" s="53">
        <f>SUM(D9:D11)</f>
        <v>122.28</v>
      </c>
      <c r="E8" s="53">
        <f t="shared" ref="E8:G8" si="0">SUM(E9:E11)</f>
        <v>0</v>
      </c>
      <c r="F8" s="53">
        <f t="shared" si="0"/>
        <v>0</v>
      </c>
      <c r="G8" s="54">
        <f t="shared" si="0"/>
        <v>0</v>
      </c>
    </row>
    <row r="9" spans="1:9" ht="32.1" customHeight="1" x14ac:dyDescent="0.3">
      <c r="A9" s="1457"/>
      <c r="B9" s="1461" t="s">
        <v>157</v>
      </c>
      <c r="C9" s="1462"/>
      <c r="D9" s="55">
        <v>110.43</v>
      </c>
      <c r="E9" s="56">
        <v>0</v>
      </c>
      <c r="F9" s="57">
        <v>0</v>
      </c>
      <c r="G9" s="58">
        <v>0</v>
      </c>
    </row>
    <row r="10" spans="1:9" ht="32.1" customHeight="1" x14ac:dyDescent="0.3">
      <c r="A10" s="1457"/>
      <c r="B10" s="1463" t="s">
        <v>158</v>
      </c>
      <c r="C10" s="1464"/>
      <c r="D10" s="55">
        <v>0</v>
      </c>
      <c r="E10" s="56">
        <v>0</v>
      </c>
      <c r="F10" s="57">
        <v>0</v>
      </c>
      <c r="G10" s="58">
        <v>0</v>
      </c>
    </row>
    <row r="11" spans="1:9" ht="32.1" customHeight="1" x14ac:dyDescent="0.3">
      <c r="A11" s="1458"/>
      <c r="B11" s="1456" t="s">
        <v>159</v>
      </c>
      <c r="C11" s="1465"/>
      <c r="D11" s="55">
        <v>11.85</v>
      </c>
      <c r="E11" s="56">
        <v>0</v>
      </c>
      <c r="F11" s="57">
        <v>0</v>
      </c>
      <c r="G11" s="58">
        <v>0</v>
      </c>
    </row>
    <row r="12" spans="1:9" ht="32.1" customHeight="1" x14ac:dyDescent="0.3">
      <c r="A12" s="1466" t="s">
        <v>160</v>
      </c>
      <c r="B12" s="1463" t="s">
        <v>156</v>
      </c>
      <c r="C12" s="1464"/>
      <c r="D12" s="60">
        <f>SUM(D13:D14)</f>
        <v>372.07</v>
      </c>
      <c r="E12" s="60">
        <f t="shared" ref="E12:G12" si="1">SUM(E13:E14)</f>
        <v>0</v>
      </c>
      <c r="F12" s="60">
        <f t="shared" si="1"/>
        <v>0</v>
      </c>
      <c r="G12" s="61">
        <f t="shared" si="1"/>
        <v>0</v>
      </c>
    </row>
    <row r="13" spans="1:9" ht="32.1" customHeight="1" x14ac:dyDescent="0.3">
      <c r="A13" s="1467"/>
      <c r="B13" s="1463" t="s">
        <v>161</v>
      </c>
      <c r="C13" s="1464"/>
      <c r="D13" s="55">
        <v>122.28</v>
      </c>
      <c r="E13" s="56">
        <v>0</v>
      </c>
      <c r="F13" s="57">
        <v>0</v>
      </c>
      <c r="G13" s="62">
        <v>0</v>
      </c>
    </row>
    <row r="14" spans="1:9" ht="32.1" customHeight="1" x14ac:dyDescent="0.3">
      <c r="A14" s="1467"/>
      <c r="B14" s="1463" t="s">
        <v>162</v>
      </c>
      <c r="C14" s="1464"/>
      <c r="D14" s="55">
        <v>249.79</v>
      </c>
      <c r="E14" s="56">
        <v>0</v>
      </c>
      <c r="F14" s="57">
        <v>0</v>
      </c>
      <c r="G14" s="58">
        <v>0</v>
      </c>
    </row>
    <row r="15" spans="1:9" ht="32.1" customHeight="1" x14ac:dyDescent="0.3">
      <c r="A15" s="1467"/>
      <c r="B15" s="1454" t="s">
        <v>163</v>
      </c>
      <c r="C15" s="63" t="s">
        <v>164</v>
      </c>
      <c r="D15" s="53">
        <f>D16+D17</f>
        <v>372.07</v>
      </c>
      <c r="E15" s="53">
        <f t="shared" ref="E15:G15" si="2">E16+E17</f>
        <v>0</v>
      </c>
      <c r="F15" s="53">
        <f t="shared" si="2"/>
        <v>0</v>
      </c>
      <c r="G15" s="54">
        <f t="shared" si="2"/>
        <v>0</v>
      </c>
    </row>
    <row r="16" spans="1:9" ht="32.1" customHeight="1" x14ac:dyDescent="0.3">
      <c r="A16" s="1467"/>
      <c r="B16" s="1454"/>
      <c r="C16" s="59" t="s">
        <v>165</v>
      </c>
      <c r="D16" s="55">
        <v>122.28</v>
      </c>
      <c r="E16" s="56">
        <v>0</v>
      </c>
      <c r="F16" s="57">
        <v>0</v>
      </c>
      <c r="G16" s="62">
        <v>0</v>
      </c>
    </row>
    <row r="17" spans="1:7" ht="32.1" customHeight="1" x14ac:dyDescent="0.3">
      <c r="A17" s="1467"/>
      <c r="B17" s="1455"/>
      <c r="C17" s="59" t="s">
        <v>166</v>
      </c>
      <c r="D17" s="55">
        <v>249.79</v>
      </c>
      <c r="E17" s="56">
        <v>0</v>
      </c>
      <c r="F17" s="57">
        <v>0</v>
      </c>
      <c r="G17" s="58">
        <v>0</v>
      </c>
    </row>
    <row r="18" spans="1:7" ht="32.1" customHeight="1" x14ac:dyDescent="0.3">
      <c r="A18" s="1467"/>
      <c r="B18" s="1453" t="s">
        <v>167</v>
      </c>
      <c r="C18" s="59" t="s">
        <v>164</v>
      </c>
      <c r="D18" s="60">
        <f>D19-D20</f>
        <v>0</v>
      </c>
      <c r="E18" s="60">
        <f t="shared" ref="E18:G18" si="3">E19-E20</f>
        <v>0</v>
      </c>
      <c r="F18" s="60">
        <f t="shared" si="3"/>
        <v>0</v>
      </c>
      <c r="G18" s="61">
        <f t="shared" si="3"/>
        <v>0</v>
      </c>
    </row>
    <row r="19" spans="1:7" ht="32.1" customHeight="1" x14ac:dyDescent="0.3">
      <c r="A19" s="1467"/>
      <c r="B19" s="1454"/>
      <c r="C19" s="59" t="s">
        <v>165</v>
      </c>
      <c r="D19" s="55">
        <v>0</v>
      </c>
      <c r="E19" s="56">
        <v>0</v>
      </c>
      <c r="F19" s="57">
        <v>0</v>
      </c>
      <c r="G19" s="62">
        <v>0</v>
      </c>
    </row>
    <row r="20" spans="1:7" ht="32.1" customHeight="1" x14ac:dyDescent="0.3">
      <c r="A20" s="1467"/>
      <c r="B20" s="1455"/>
      <c r="C20" s="59" t="s">
        <v>166</v>
      </c>
      <c r="D20" s="55">
        <v>0</v>
      </c>
      <c r="E20" s="56">
        <v>0</v>
      </c>
      <c r="F20" s="57">
        <v>0</v>
      </c>
      <c r="G20" s="58">
        <v>0</v>
      </c>
    </row>
    <row r="21" spans="1:7" ht="32.1" customHeight="1" x14ac:dyDescent="0.3">
      <c r="A21" s="1467"/>
      <c r="B21" s="1456" t="s">
        <v>168</v>
      </c>
      <c r="C21" s="59" t="s">
        <v>169</v>
      </c>
      <c r="D21" s="64">
        <v>0</v>
      </c>
      <c r="E21" s="65">
        <v>0</v>
      </c>
      <c r="F21" s="57">
        <v>0</v>
      </c>
      <c r="G21" s="66">
        <v>0</v>
      </c>
    </row>
    <row r="22" spans="1:7" ht="32.1" customHeight="1" x14ac:dyDescent="0.3">
      <c r="A22" s="1467"/>
      <c r="B22" s="1456"/>
      <c r="C22" s="59" t="s">
        <v>170</v>
      </c>
      <c r="D22" s="64">
        <v>0</v>
      </c>
      <c r="E22" s="65">
        <v>0</v>
      </c>
      <c r="F22" s="57">
        <v>0</v>
      </c>
      <c r="G22" s="58">
        <v>0</v>
      </c>
    </row>
    <row r="23" spans="1:7" ht="32.1" customHeight="1" x14ac:dyDescent="0.3">
      <c r="A23" s="1467"/>
      <c r="B23" s="1456"/>
      <c r="C23" s="59" t="s">
        <v>171</v>
      </c>
      <c r="D23" s="64">
        <v>0</v>
      </c>
      <c r="E23" s="65">
        <v>0</v>
      </c>
      <c r="F23" s="57">
        <v>0</v>
      </c>
      <c r="G23" s="58">
        <v>0</v>
      </c>
    </row>
    <row r="24" spans="1:7" ht="32.1" customHeight="1" x14ac:dyDescent="0.3">
      <c r="A24" s="1467"/>
      <c r="B24" s="1456" t="s">
        <v>172</v>
      </c>
      <c r="C24" s="59" t="s">
        <v>164</v>
      </c>
      <c r="D24" s="60">
        <f>SUM(D25:D26)</f>
        <v>0</v>
      </c>
      <c r="E24" s="60">
        <f t="shared" ref="E24:G24" si="4">SUM(E25:E26)</f>
        <v>0</v>
      </c>
      <c r="F24" s="60">
        <f t="shared" si="4"/>
        <v>0</v>
      </c>
      <c r="G24" s="61">
        <f t="shared" si="4"/>
        <v>0</v>
      </c>
    </row>
    <row r="25" spans="1:7" ht="32.1" customHeight="1" x14ac:dyDescent="0.3">
      <c r="A25" s="1467"/>
      <c r="B25" s="1456"/>
      <c r="C25" s="59" t="s">
        <v>165</v>
      </c>
      <c r="D25" s="55">
        <v>0</v>
      </c>
      <c r="E25" s="56">
        <v>0</v>
      </c>
      <c r="F25" s="57">
        <v>0</v>
      </c>
      <c r="G25" s="58">
        <v>0</v>
      </c>
    </row>
    <row r="26" spans="1:7" ht="32.1" customHeight="1" x14ac:dyDescent="0.3">
      <c r="A26" s="1468"/>
      <c r="B26" s="1456"/>
      <c r="C26" s="59" t="s">
        <v>166</v>
      </c>
      <c r="D26" s="55">
        <v>0</v>
      </c>
      <c r="E26" s="56">
        <v>0</v>
      </c>
      <c r="F26" s="57">
        <v>0</v>
      </c>
      <c r="G26" s="58">
        <v>0</v>
      </c>
    </row>
    <row r="27" spans="1:7" ht="32.1" customHeight="1" thickBot="1" x14ac:dyDescent="0.35">
      <c r="A27" s="67" t="s">
        <v>173</v>
      </c>
      <c r="B27" s="67"/>
      <c r="C27" s="68" t="s">
        <v>174</v>
      </c>
      <c r="D27" s="69">
        <v>0</v>
      </c>
      <c r="E27" s="70">
        <v>0</v>
      </c>
      <c r="F27" s="71">
        <v>0</v>
      </c>
      <c r="G27" s="72">
        <v>0</v>
      </c>
    </row>
    <row r="28" spans="1:7" ht="23.1" customHeight="1" x14ac:dyDescent="0.3">
      <c r="A28" s="73" t="s">
        <v>136</v>
      </c>
      <c r="B28" s="46" t="s">
        <v>175</v>
      </c>
      <c r="C28" s="46" t="s">
        <v>176</v>
      </c>
      <c r="D28" s="46" t="s">
        <v>177</v>
      </c>
      <c r="E28" s="73"/>
      <c r="F28" s="73"/>
      <c r="G28" s="74"/>
    </row>
    <row r="29" spans="1:7" ht="36" customHeight="1" x14ac:dyDescent="0.3">
      <c r="A29" s="75"/>
      <c r="B29" s="75" t="s">
        <v>178</v>
      </c>
      <c r="C29" s="75" t="s">
        <v>179</v>
      </c>
      <c r="D29" s="75"/>
      <c r="E29" s="75"/>
      <c r="F29" s="75"/>
      <c r="G29" s="76" t="s">
        <v>850</v>
      </c>
    </row>
    <row r="30" spans="1:7" ht="23.1" customHeight="1" x14ac:dyDescent="0.3">
      <c r="C30" s="74"/>
      <c r="G30" s="74"/>
    </row>
    <row r="31" spans="1:7" ht="23.1" customHeight="1" x14ac:dyDescent="0.3">
      <c r="C31" s="74"/>
      <c r="G31" s="74"/>
    </row>
    <row r="32" spans="1:7" ht="23.1" customHeight="1" x14ac:dyDescent="0.3">
      <c r="A32" s="77" t="s">
        <v>180</v>
      </c>
      <c r="C32" s="74"/>
      <c r="G32" s="74"/>
    </row>
    <row r="33" spans="1:7" ht="23.1" customHeight="1" x14ac:dyDescent="0.3">
      <c r="A33" s="77" t="s">
        <v>181</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144</v>
      </c>
      <c r="D1" s="45" t="s">
        <v>98</v>
      </c>
      <c r="E1" s="1447" t="s">
        <v>145</v>
      </c>
      <c r="F1" s="1448"/>
      <c r="G1" s="1449"/>
      <c r="H1" s="47"/>
      <c r="I1" s="47"/>
    </row>
    <row r="2" spans="1:9" ht="18" customHeight="1" thickBot="1" x14ac:dyDescent="0.35">
      <c r="A2" s="45" t="s">
        <v>146</v>
      </c>
      <c r="B2" s="48" t="s">
        <v>147</v>
      </c>
      <c r="C2" s="49"/>
      <c r="D2" s="45" t="s">
        <v>148</v>
      </c>
      <c r="E2" s="1447" t="s">
        <v>149</v>
      </c>
      <c r="F2" s="1448"/>
      <c r="G2" s="1449"/>
      <c r="H2" s="33" t="s">
        <v>100</v>
      </c>
      <c r="I2" s="47"/>
    </row>
    <row r="3" spans="1:9" ht="42.6" customHeight="1" x14ac:dyDescent="0.3">
      <c r="A3" s="1450" t="s">
        <v>150</v>
      </c>
      <c r="B3" s="1450"/>
      <c r="C3" s="1450"/>
      <c r="D3" s="1450"/>
      <c r="E3" s="1450"/>
      <c r="F3" s="1450"/>
      <c r="G3" s="1450"/>
    </row>
    <row r="4" spans="1:9" x14ac:dyDescent="0.3">
      <c r="A4" s="1451"/>
      <c r="B4" s="1451"/>
      <c r="C4" s="1451"/>
      <c r="D4" s="1451"/>
      <c r="E4" s="1451"/>
      <c r="F4" s="1451"/>
      <c r="G4" s="1451"/>
    </row>
    <row r="5" spans="1:9" ht="18.75" customHeight="1" thickBot="1" x14ac:dyDescent="0.35">
      <c r="A5" s="1452" t="s">
        <v>852</v>
      </c>
      <c r="B5" s="1452"/>
      <c r="C5" s="1452"/>
      <c r="D5" s="1452"/>
      <c r="E5" s="1452"/>
      <c r="F5" s="1452"/>
      <c r="G5" s="1452"/>
    </row>
    <row r="6" spans="1:9" ht="19.5" customHeight="1" x14ac:dyDescent="0.3">
      <c r="A6" s="1439" t="s">
        <v>106</v>
      </c>
      <c r="B6" s="1439"/>
      <c r="C6" s="1440"/>
      <c r="D6" s="1443" t="s">
        <v>151</v>
      </c>
      <c r="E6" s="50"/>
      <c r="F6" s="50"/>
      <c r="G6" s="1445" t="s">
        <v>152</v>
      </c>
    </row>
    <row r="7" spans="1:9" ht="48" customHeight="1" thickBot="1" x14ac:dyDescent="0.35">
      <c r="A7" s="1441"/>
      <c r="B7" s="1441"/>
      <c r="C7" s="1442"/>
      <c r="D7" s="1444"/>
      <c r="E7" s="51" t="s">
        <v>153</v>
      </c>
      <c r="F7" s="52" t="s">
        <v>154</v>
      </c>
      <c r="G7" s="1446"/>
    </row>
    <row r="8" spans="1:9" ht="32.1" customHeight="1" x14ac:dyDescent="0.3">
      <c r="A8" s="1457" t="s">
        <v>155</v>
      </c>
      <c r="B8" s="1459" t="s">
        <v>156</v>
      </c>
      <c r="C8" s="1460"/>
      <c r="D8" s="727">
        <f>SUM(D9:D11)</f>
        <v>151.24</v>
      </c>
      <c r="E8" s="53">
        <f t="shared" ref="E8:G8" si="0">SUM(E9:E11)</f>
        <v>0</v>
      </c>
      <c r="F8" s="53">
        <f t="shared" si="0"/>
        <v>0</v>
      </c>
      <c r="G8" s="54">
        <f t="shared" si="0"/>
        <v>0</v>
      </c>
    </row>
    <row r="9" spans="1:9" ht="32.1" customHeight="1" x14ac:dyDescent="0.3">
      <c r="A9" s="1457"/>
      <c r="B9" s="1461" t="s">
        <v>157</v>
      </c>
      <c r="C9" s="1462"/>
      <c r="D9" s="728">
        <v>151.24</v>
      </c>
      <c r="E9" s="56">
        <v>0</v>
      </c>
      <c r="F9" s="57">
        <v>0</v>
      </c>
      <c r="G9" s="58">
        <v>0</v>
      </c>
    </row>
    <row r="10" spans="1:9" ht="32.1" customHeight="1" x14ac:dyDescent="0.3">
      <c r="A10" s="1457"/>
      <c r="B10" s="1463" t="s">
        <v>158</v>
      </c>
      <c r="C10" s="1464"/>
      <c r="D10" s="728">
        <v>0</v>
      </c>
      <c r="E10" s="56">
        <v>0</v>
      </c>
      <c r="F10" s="57">
        <v>0</v>
      </c>
      <c r="G10" s="58">
        <v>0</v>
      </c>
    </row>
    <row r="11" spans="1:9" ht="32.1" customHeight="1" x14ac:dyDescent="0.3">
      <c r="A11" s="1458"/>
      <c r="B11" s="1456" t="s">
        <v>159</v>
      </c>
      <c r="C11" s="1465"/>
      <c r="D11" s="728">
        <v>0</v>
      </c>
      <c r="E11" s="56">
        <v>0</v>
      </c>
      <c r="F11" s="57">
        <v>0</v>
      </c>
      <c r="G11" s="58">
        <v>0</v>
      </c>
    </row>
    <row r="12" spans="1:9" ht="32.1" customHeight="1" x14ac:dyDescent="0.3">
      <c r="A12" s="1466" t="s">
        <v>160</v>
      </c>
      <c r="B12" s="1463" t="s">
        <v>156</v>
      </c>
      <c r="C12" s="1464"/>
      <c r="D12" s="729">
        <v>151.24</v>
      </c>
      <c r="E12" s="60">
        <f t="shared" ref="E12:G12" si="1">SUM(E13:E14)</f>
        <v>0</v>
      </c>
      <c r="F12" s="60">
        <f t="shared" si="1"/>
        <v>0</v>
      </c>
      <c r="G12" s="61">
        <f t="shared" si="1"/>
        <v>0</v>
      </c>
    </row>
    <row r="13" spans="1:9" ht="32.1" customHeight="1" x14ac:dyDescent="0.3">
      <c r="A13" s="1467"/>
      <c r="B13" s="1463" t="s">
        <v>161</v>
      </c>
      <c r="C13" s="1464"/>
      <c r="D13" s="728">
        <v>0</v>
      </c>
      <c r="E13" s="56">
        <v>0</v>
      </c>
      <c r="F13" s="57">
        <v>0</v>
      </c>
      <c r="G13" s="62">
        <v>0</v>
      </c>
    </row>
    <row r="14" spans="1:9" ht="32.1" customHeight="1" x14ac:dyDescent="0.3">
      <c r="A14" s="1467"/>
      <c r="B14" s="1463" t="s">
        <v>162</v>
      </c>
      <c r="C14" s="1464"/>
      <c r="D14" s="728">
        <v>0</v>
      </c>
      <c r="E14" s="56">
        <v>0</v>
      </c>
      <c r="F14" s="57">
        <v>0</v>
      </c>
      <c r="G14" s="58">
        <v>0</v>
      </c>
    </row>
    <row r="15" spans="1:9" ht="32.1" customHeight="1" x14ac:dyDescent="0.3">
      <c r="A15" s="1467"/>
      <c r="B15" s="1454" t="s">
        <v>163</v>
      </c>
      <c r="C15" s="63" t="s">
        <v>164</v>
      </c>
      <c r="D15" s="727">
        <v>0</v>
      </c>
      <c r="E15" s="53">
        <f t="shared" ref="E15:G15" si="2">E16+E17</f>
        <v>0</v>
      </c>
      <c r="F15" s="53">
        <f t="shared" si="2"/>
        <v>0</v>
      </c>
      <c r="G15" s="54">
        <f t="shared" si="2"/>
        <v>0</v>
      </c>
    </row>
    <row r="16" spans="1:9" ht="32.1" customHeight="1" x14ac:dyDescent="0.3">
      <c r="A16" s="1467"/>
      <c r="B16" s="1454"/>
      <c r="C16" s="59" t="s">
        <v>165</v>
      </c>
      <c r="D16" s="728">
        <v>106.91</v>
      </c>
      <c r="E16" s="56">
        <v>0</v>
      </c>
      <c r="F16" s="57">
        <v>0</v>
      </c>
      <c r="G16" s="62">
        <v>0</v>
      </c>
    </row>
    <row r="17" spans="1:7" ht="32.1" customHeight="1" x14ac:dyDescent="0.3">
      <c r="A17" s="1467"/>
      <c r="B17" s="1455"/>
      <c r="C17" s="59" t="s">
        <v>166</v>
      </c>
      <c r="D17" s="728">
        <v>0</v>
      </c>
      <c r="E17" s="56">
        <v>0</v>
      </c>
      <c r="F17" s="57">
        <v>0</v>
      </c>
      <c r="G17" s="58">
        <v>0</v>
      </c>
    </row>
    <row r="18" spans="1:7" ht="32.1" customHeight="1" x14ac:dyDescent="0.3">
      <c r="A18" s="1467"/>
      <c r="B18" s="1453" t="s">
        <v>167</v>
      </c>
      <c r="C18" s="59" t="s">
        <v>164</v>
      </c>
      <c r="D18" s="729">
        <f>D19-D20</f>
        <v>0</v>
      </c>
      <c r="E18" s="60">
        <f t="shared" ref="E18:G18" si="3">E19-E20</f>
        <v>0</v>
      </c>
      <c r="F18" s="60">
        <f t="shared" si="3"/>
        <v>0</v>
      </c>
      <c r="G18" s="61">
        <f t="shared" si="3"/>
        <v>0</v>
      </c>
    </row>
    <row r="19" spans="1:7" ht="32.1" customHeight="1" x14ac:dyDescent="0.3">
      <c r="A19" s="1467"/>
      <c r="B19" s="1454"/>
      <c r="C19" s="59" t="s">
        <v>165</v>
      </c>
      <c r="D19" s="728">
        <v>0</v>
      </c>
      <c r="E19" s="56">
        <v>0</v>
      </c>
      <c r="F19" s="57">
        <v>0</v>
      </c>
      <c r="G19" s="62">
        <v>0</v>
      </c>
    </row>
    <row r="20" spans="1:7" ht="32.1" customHeight="1" x14ac:dyDescent="0.3">
      <c r="A20" s="1467"/>
      <c r="B20" s="1455"/>
      <c r="C20" s="59" t="s">
        <v>166</v>
      </c>
      <c r="D20" s="728">
        <v>0</v>
      </c>
      <c r="E20" s="56">
        <v>0</v>
      </c>
      <c r="F20" s="57">
        <v>0</v>
      </c>
      <c r="G20" s="58">
        <v>0</v>
      </c>
    </row>
    <row r="21" spans="1:7" ht="32.1" customHeight="1" x14ac:dyDescent="0.3">
      <c r="A21" s="1467"/>
      <c r="B21" s="1456" t="s">
        <v>168</v>
      </c>
      <c r="C21" s="59" t="s">
        <v>169</v>
      </c>
      <c r="D21" s="730">
        <v>0</v>
      </c>
      <c r="E21" s="65">
        <v>0</v>
      </c>
      <c r="F21" s="57">
        <v>0</v>
      </c>
      <c r="G21" s="66">
        <v>0</v>
      </c>
    </row>
    <row r="22" spans="1:7" ht="32.1" customHeight="1" x14ac:dyDescent="0.3">
      <c r="A22" s="1467"/>
      <c r="B22" s="1456"/>
      <c r="C22" s="59" t="s">
        <v>170</v>
      </c>
      <c r="D22" s="730">
        <v>0</v>
      </c>
      <c r="E22" s="65">
        <v>0</v>
      </c>
      <c r="F22" s="57">
        <v>0</v>
      </c>
      <c r="G22" s="58">
        <v>0</v>
      </c>
    </row>
    <row r="23" spans="1:7" ht="32.1" customHeight="1" x14ac:dyDescent="0.3">
      <c r="A23" s="1467"/>
      <c r="B23" s="1456"/>
      <c r="C23" s="59" t="s">
        <v>171</v>
      </c>
      <c r="D23" s="730">
        <v>0</v>
      </c>
      <c r="E23" s="65">
        <v>0</v>
      </c>
      <c r="F23" s="57">
        <v>0</v>
      </c>
      <c r="G23" s="58">
        <v>0</v>
      </c>
    </row>
    <row r="24" spans="1:7" ht="32.1" customHeight="1" x14ac:dyDescent="0.3">
      <c r="A24" s="1467"/>
      <c r="B24" s="1456" t="s">
        <v>172</v>
      </c>
      <c r="C24" s="59" t="s">
        <v>164</v>
      </c>
      <c r="D24" s="729">
        <f>SUM(D25:D26)</f>
        <v>0</v>
      </c>
      <c r="E24" s="60">
        <f t="shared" ref="E24:G24" si="4">SUM(E25:E26)</f>
        <v>0</v>
      </c>
      <c r="F24" s="60">
        <f t="shared" si="4"/>
        <v>0</v>
      </c>
      <c r="G24" s="61">
        <f t="shared" si="4"/>
        <v>0</v>
      </c>
    </row>
    <row r="25" spans="1:7" ht="32.1" customHeight="1" x14ac:dyDescent="0.3">
      <c r="A25" s="1467"/>
      <c r="B25" s="1456"/>
      <c r="C25" s="59" t="s">
        <v>165</v>
      </c>
      <c r="D25" s="728">
        <v>0</v>
      </c>
      <c r="E25" s="56">
        <v>0</v>
      </c>
      <c r="F25" s="57">
        <v>0</v>
      </c>
      <c r="G25" s="58">
        <v>0</v>
      </c>
    </row>
    <row r="26" spans="1:7" ht="32.1" customHeight="1" x14ac:dyDescent="0.3">
      <c r="A26" s="1468"/>
      <c r="B26" s="1456"/>
      <c r="C26" s="59" t="s">
        <v>166</v>
      </c>
      <c r="D26" s="728">
        <v>0</v>
      </c>
      <c r="E26" s="56">
        <v>0</v>
      </c>
      <c r="F26" s="57">
        <v>0</v>
      </c>
      <c r="G26" s="58">
        <v>0</v>
      </c>
    </row>
    <row r="27" spans="1:7" ht="32.1" customHeight="1" thickBot="1" x14ac:dyDescent="0.35">
      <c r="A27" s="67" t="s">
        <v>173</v>
      </c>
      <c r="B27" s="67"/>
      <c r="C27" s="68" t="s">
        <v>174</v>
      </c>
      <c r="D27" s="731">
        <v>44.33</v>
      </c>
      <c r="E27" s="70">
        <v>0</v>
      </c>
      <c r="F27" s="71">
        <v>0</v>
      </c>
      <c r="G27" s="72">
        <v>0</v>
      </c>
    </row>
    <row r="28" spans="1:7" ht="23.1" customHeight="1" x14ac:dyDescent="0.3">
      <c r="A28" s="73" t="s">
        <v>136</v>
      </c>
      <c r="B28" s="46" t="s">
        <v>175</v>
      </c>
      <c r="C28" s="46" t="s">
        <v>176</v>
      </c>
      <c r="D28" s="46" t="s">
        <v>177</v>
      </c>
      <c r="E28" s="73"/>
      <c r="F28" s="73"/>
      <c r="G28" s="74"/>
    </row>
    <row r="29" spans="1:7" ht="36" customHeight="1" x14ac:dyDescent="0.3">
      <c r="A29" s="75"/>
      <c r="B29" s="75" t="s">
        <v>178</v>
      </c>
      <c r="C29" s="75" t="s">
        <v>179</v>
      </c>
      <c r="D29" s="75"/>
      <c r="E29" s="75"/>
      <c r="F29" s="75"/>
      <c r="G29" s="76" t="s">
        <v>848</v>
      </c>
    </row>
    <row r="30" spans="1:7" ht="23.1" customHeight="1" x14ac:dyDescent="0.3">
      <c r="C30" s="74"/>
      <c r="G30" s="74"/>
    </row>
    <row r="31" spans="1:7" ht="23.1" customHeight="1" x14ac:dyDescent="0.3">
      <c r="C31" s="74"/>
      <c r="G31" s="74"/>
    </row>
    <row r="32" spans="1:7" ht="23.1" customHeight="1" x14ac:dyDescent="0.3">
      <c r="A32" s="77" t="s">
        <v>180</v>
      </c>
      <c r="C32" s="74"/>
      <c r="G32" s="74"/>
    </row>
    <row r="33" spans="1:7" ht="23.1" customHeight="1" x14ac:dyDescent="0.3">
      <c r="A33" s="77" t="s">
        <v>181</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144</v>
      </c>
      <c r="D1" s="45" t="s">
        <v>98</v>
      </c>
      <c r="E1" s="1447" t="s">
        <v>145</v>
      </c>
      <c r="F1" s="1448"/>
      <c r="G1" s="1449"/>
      <c r="H1" s="47"/>
      <c r="I1" s="47"/>
    </row>
    <row r="2" spans="1:9" ht="18" customHeight="1" thickBot="1" x14ac:dyDescent="0.35">
      <c r="A2" s="45" t="s">
        <v>146</v>
      </c>
      <c r="B2" s="48" t="s">
        <v>147</v>
      </c>
      <c r="C2" s="49"/>
      <c r="D2" s="45" t="s">
        <v>148</v>
      </c>
      <c r="E2" s="1447" t="s">
        <v>1150</v>
      </c>
      <c r="F2" s="1448"/>
      <c r="G2" s="1449"/>
      <c r="H2" s="33" t="s">
        <v>100</v>
      </c>
      <c r="I2" s="47"/>
    </row>
    <row r="3" spans="1:9" ht="42.6" customHeight="1" x14ac:dyDescent="0.3">
      <c r="A3" s="1450" t="s">
        <v>150</v>
      </c>
      <c r="B3" s="1450"/>
      <c r="C3" s="1450"/>
      <c r="D3" s="1450"/>
      <c r="E3" s="1450"/>
      <c r="F3" s="1450"/>
      <c r="G3" s="1450"/>
    </row>
    <row r="4" spans="1:9" x14ac:dyDescent="0.3">
      <c r="A4" s="1451"/>
      <c r="B4" s="1451"/>
      <c r="C4" s="1451"/>
      <c r="D4" s="1451"/>
      <c r="E4" s="1451"/>
      <c r="F4" s="1451"/>
      <c r="G4" s="1451"/>
    </row>
    <row r="5" spans="1:9" ht="18.75" customHeight="1" thickBot="1" x14ac:dyDescent="0.35">
      <c r="A5" s="1452" t="s">
        <v>1151</v>
      </c>
      <c r="B5" s="1452"/>
      <c r="C5" s="1452"/>
      <c r="D5" s="1452"/>
      <c r="E5" s="1452"/>
      <c r="F5" s="1452"/>
      <c r="G5" s="1452"/>
    </row>
    <row r="6" spans="1:9" ht="19.5" customHeight="1" x14ac:dyDescent="0.3">
      <c r="A6" s="1439" t="s">
        <v>106</v>
      </c>
      <c r="B6" s="1439"/>
      <c r="C6" s="1440"/>
      <c r="D6" s="1443" t="s">
        <v>151</v>
      </c>
      <c r="E6" s="50"/>
      <c r="F6" s="50"/>
      <c r="G6" s="1445" t="s">
        <v>152</v>
      </c>
    </row>
    <row r="7" spans="1:9" ht="48" customHeight="1" thickBot="1" x14ac:dyDescent="0.35">
      <c r="A7" s="1441"/>
      <c r="B7" s="1441"/>
      <c r="C7" s="1442"/>
      <c r="D7" s="1444"/>
      <c r="E7" s="51" t="s">
        <v>153</v>
      </c>
      <c r="F7" s="52" t="s">
        <v>154</v>
      </c>
      <c r="G7" s="1446"/>
    </row>
    <row r="8" spans="1:9" ht="32.1" customHeight="1" x14ac:dyDescent="0.3">
      <c r="A8" s="1457" t="s">
        <v>155</v>
      </c>
      <c r="B8" s="1459" t="s">
        <v>156</v>
      </c>
      <c r="C8" s="1460"/>
      <c r="D8" s="727">
        <f>SUM(D9:D11)</f>
        <v>126.43</v>
      </c>
      <c r="E8" s="727">
        <f t="shared" ref="E8:G8" si="0">SUM(E9:E11)</f>
        <v>0</v>
      </c>
      <c r="F8" s="727">
        <f t="shared" si="0"/>
        <v>0</v>
      </c>
      <c r="G8" s="1084">
        <f t="shared" si="0"/>
        <v>0</v>
      </c>
    </row>
    <row r="9" spans="1:9" ht="32.1" customHeight="1" x14ac:dyDescent="0.3">
      <c r="A9" s="1457"/>
      <c r="B9" s="1461" t="s">
        <v>157</v>
      </c>
      <c r="C9" s="1462"/>
      <c r="D9" s="728">
        <v>115.93</v>
      </c>
      <c r="E9" s="1085">
        <v>0</v>
      </c>
      <c r="F9" s="1086">
        <v>0</v>
      </c>
      <c r="G9" s="1087">
        <v>0</v>
      </c>
    </row>
    <row r="10" spans="1:9" ht="32.1" customHeight="1" x14ac:dyDescent="0.3">
      <c r="A10" s="1457"/>
      <c r="B10" s="1463" t="s">
        <v>158</v>
      </c>
      <c r="C10" s="1464"/>
      <c r="D10" s="728">
        <v>0</v>
      </c>
      <c r="E10" s="1085">
        <v>0</v>
      </c>
      <c r="F10" s="1088">
        <v>0</v>
      </c>
      <c r="G10" s="1087">
        <v>0</v>
      </c>
    </row>
    <row r="11" spans="1:9" ht="32.1" customHeight="1" x14ac:dyDescent="0.3">
      <c r="A11" s="1458"/>
      <c r="B11" s="1456" t="s">
        <v>159</v>
      </c>
      <c r="C11" s="1465"/>
      <c r="D11" s="728">
        <v>10.5</v>
      </c>
      <c r="E11" s="1085">
        <v>0</v>
      </c>
      <c r="F11" s="1088">
        <v>0</v>
      </c>
      <c r="G11" s="1087">
        <v>0</v>
      </c>
    </row>
    <row r="12" spans="1:9" ht="32.1" customHeight="1" x14ac:dyDescent="0.3">
      <c r="A12" s="1466" t="s">
        <v>160</v>
      </c>
      <c r="B12" s="1463" t="s">
        <v>156</v>
      </c>
      <c r="C12" s="1464"/>
      <c r="D12" s="729">
        <v>126.43</v>
      </c>
      <c r="E12" s="729">
        <f t="shared" ref="E12:G12" si="1">SUM(E13:E14)</f>
        <v>0</v>
      </c>
      <c r="F12" s="729">
        <f t="shared" si="1"/>
        <v>0</v>
      </c>
      <c r="G12" s="1089">
        <f t="shared" si="1"/>
        <v>0</v>
      </c>
    </row>
    <row r="13" spans="1:9" ht="32.1" customHeight="1" x14ac:dyDescent="0.3">
      <c r="A13" s="1467"/>
      <c r="B13" s="1463" t="s">
        <v>161</v>
      </c>
      <c r="C13" s="1464"/>
      <c r="D13" s="728">
        <v>126.43</v>
      </c>
      <c r="E13" s="1085">
        <v>0</v>
      </c>
      <c r="F13" s="1086">
        <v>0</v>
      </c>
      <c r="G13" s="1090">
        <v>0</v>
      </c>
    </row>
    <row r="14" spans="1:9" ht="32.1" customHeight="1" x14ac:dyDescent="0.3">
      <c r="A14" s="1467"/>
      <c r="B14" s="1463" t="s">
        <v>162</v>
      </c>
      <c r="C14" s="1464"/>
      <c r="D14" s="728">
        <v>7.01</v>
      </c>
      <c r="E14" s="1085">
        <v>0</v>
      </c>
      <c r="F14" s="1086">
        <v>0</v>
      </c>
      <c r="G14" s="1094">
        <v>0</v>
      </c>
    </row>
    <row r="15" spans="1:9" ht="32.1" customHeight="1" x14ac:dyDescent="0.3">
      <c r="A15" s="1467"/>
      <c r="B15" s="1454" t="s">
        <v>163</v>
      </c>
      <c r="C15" s="63" t="s">
        <v>164</v>
      </c>
      <c r="D15" s="727">
        <v>7.01</v>
      </c>
      <c r="E15" s="727">
        <f t="shared" ref="E15:G15" si="2">E16+E17</f>
        <v>0</v>
      </c>
      <c r="F15" s="727">
        <f t="shared" si="2"/>
        <v>0</v>
      </c>
      <c r="G15" s="1084">
        <f t="shared" si="2"/>
        <v>0</v>
      </c>
    </row>
    <row r="16" spans="1:9" ht="32.1" customHeight="1" x14ac:dyDescent="0.3">
      <c r="A16" s="1467"/>
      <c r="B16" s="1454"/>
      <c r="C16" s="59" t="s">
        <v>165</v>
      </c>
      <c r="D16" s="728">
        <v>7.01</v>
      </c>
      <c r="E16" s="1085">
        <v>0</v>
      </c>
      <c r="F16" s="1086">
        <v>0</v>
      </c>
      <c r="G16" s="1090">
        <v>0</v>
      </c>
    </row>
    <row r="17" spans="1:7" ht="32.1" customHeight="1" x14ac:dyDescent="0.3">
      <c r="A17" s="1467"/>
      <c r="B17" s="1455"/>
      <c r="C17" s="59" t="s">
        <v>166</v>
      </c>
      <c r="D17" s="728">
        <v>7.01</v>
      </c>
      <c r="E17" s="1085">
        <v>0</v>
      </c>
      <c r="F17" s="1086">
        <v>0</v>
      </c>
      <c r="G17" s="1095">
        <v>0</v>
      </c>
    </row>
    <row r="18" spans="1:7" ht="32.1" customHeight="1" x14ac:dyDescent="0.3">
      <c r="A18" s="1467"/>
      <c r="B18" s="1453" t="s">
        <v>167</v>
      </c>
      <c r="C18" s="59" t="s">
        <v>164</v>
      </c>
      <c r="D18" s="729">
        <f>D19-D20</f>
        <v>0</v>
      </c>
      <c r="E18" s="729">
        <f t="shared" ref="E18:G18" si="3">E19-E20</f>
        <v>0</v>
      </c>
      <c r="F18" s="729">
        <f t="shared" si="3"/>
        <v>0</v>
      </c>
      <c r="G18" s="1089">
        <f t="shared" si="3"/>
        <v>0</v>
      </c>
    </row>
    <row r="19" spans="1:7" ht="32.1" customHeight="1" x14ac:dyDescent="0.3">
      <c r="A19" s="1467"/>
      <c r="B19" s="1454"/>
      <c r="C19" s="59" t="s">
        <v>165</v>
      </c>
      <c r="D19" s="728">
        <v>0</v>
      </c>
      <c r="E19" s="1085">
        <v>0</v>
      </c>
      <c r="F19" s="1086">
        <v>0</v>
      </c>
      <c r="G19" s="1090">
        <v>0</v>
      </c>
    </row>
    <row r="20" spans="1:7" ht="32.1" customHeight="1" x14ac:dyDescent="0.3">
      <c r="A20" s="1467"/>
      <c r="B20" s="1455"/>
      <c r="C20" s="59" t="s">
        <v>166</v>
      </c>
      <c r="D20" s="728">
        <v>0</v>
      </c>
      <c r="E20" s="1085">
        <v>0</v>
      </c>
      <c r="F20" s="1086">
        <v>0</v>
      </c>
      <c r="G20" s="1095">
        <v>0</v>
      </c>
    </row>
    <row r="21" spans="1:7" ht="32.1" customHeight="1" x14ac:dyDescent="0.3">
      <c r="A21" s="1467"/>
      <c r="B21" s="1456" t="s">
        <v>168</v>
      </c>
      <c r="C21" s="59" t="s">
        <v>169</v>
      </c>
      <c r="D21" s="1096">
        <v>0</v>
      </c>
      <c r="E21" s="1097">
        <v>0</v>
      </c>
      <c r="F21" s="1098">
        <v>0</v>
      </c>
      <c r="G21" s="1091">
        <v>0</v>
      </c>
    </row>
    <row r="22" spans="1:7" ht="32.1" customHeight="1" x14ac:dyDescent="0.3">
      <c r="A22" s="1467"/>
      <c r="B22" s="1456"/>
      <c r="C22" s="59" t="s">
        <v>170</v>
      </c>
      <c r="D22" s="1096">
        <v>0</v>
      </c>
      <c r="E22" s="1097">
        <v>0</v>
      </c>
      <c r="F22" s="1098">
        <v>0</v>
      </c>
      <c r="G22" s="1087">
        <v>0</v>
      </c>
    </row>
    <row r="23" spans="1:7" ht="32.1" customHeight="1" x14ac:dyDescent="0.3">
      <c r="A23" s="1467"/>
      <c r="B23" s="1456"/>
      <c r="C23" s="59" t="s">
        <v>171</v>
      </c>
      <c r="D23" s="1096">
        <v>0</v>
      </c>
      <c r="E23" s="1097">
        <v>0</v>
      </c>
      <c r="F23" s="1098">
        <v>0</v>
      </c>
      <c r="G23" s="1087">
        <v>0</v>
      </c>
    </row>
    <row r="24" spans="1:7" ht="32.1" customHeight="1" x14ac:dyDescent="0.3">
      <c r="A24" s="1467"/>
      <c r="B24" s="1456" t="s">
        <v>172</v>
      </c>
      <c r="C24" s="59" t="s">
        <v>164</v>
      </c>
      <c r="D24" s="729">
        <f>SUM(D25:D26)</f>
        <v>0</v>
      </c>
      <c r="E24" s="729">
        <f t="shared" ref="E24:G24" si="4">SUM(E25:E26)</f>
        <v>0</v>
      </c>
      <c r="F24" s="729">
        <f t="shared" si="4"/>
        <v>0</v>
      </c>
      <c r="G24" s="1089">
        <f t="shared" si="4"/>
        <v>0</v>
      </c>
    </row>
    <row r="25" spans="1:7" ht="32.1" customHeight="1" x14ac:dyDescent="0.3">
      <c r="A25" s="1467"/>
      <c r="B25" s="1456"/>
      <c r="C25" s="59" t="s">
        <v>165</v>
      </c>
      <c r="D25" s="728">
        <v>0</v>
      </c>
      <c r="E25" s="1085">
        <v>0</v>
      </c>
      <c r="F25" s="1086">
        <v>0</v>
      </c>
      <c r="G25" s="1087">
        <v>0</v>
      </c>
    </row>
    <row r="26" spans="1:7" ht="32.1" customHeight="1" x14ac:dyDescent="0.3">
      <c r="A26" s="1468"/>
      <c r="B26" s="1456"/>
      <c r="C26" s="59" t="s">
        <v>166</v>
      </c>
      <c r="D26" s="728">
        <v>0</v>
      </c>
      <c r="E26" s="1085">
        <v>0</v>
      </c>
      <c r="F26" s="1086">
        <v>0</v>
      </c>
      <c r="G26" s="1095">
        <v>0</v>
      </c>
    </row>
    <row r="27" spans="1:7" ht="32.1" customHeight="1" thickBot="1" x14ac:dyDescent="0.35">
      <c r="A27" s="67" t="s">
        <v>173</v>
      </c>
      <c r="B27" s="67"/>
      <c r="C27" s="68" t="s">
        <v>174</v>
      </c>
      <c r="D27" s="731">
        <v>119.42</v>
      </c>
      <c r="E27" s="1092">
        <v>0</v>
      </c>
      <c r="F27" s="1093">
        <v>0</v>
      </c>
      <c r="G27" s="1099">
        <v>0</v>
      </c>
    </row>
    <row r="28" spans="1:7" ht="23.1" customHeight="1" x14ac:dyDescent="0.3">
      <c r="A28" s="73" t="s">
        <v>136</v>
      </c>
      <c r="B28" s="46" t="s">
        <v>175</v>
      </c>
      <c r="C28" s="46" t="s">
        <v>176</v>
      </c>
      <c r="D28" s="46" t="s">
        <v>177</v>
      </c>
      <c r="E28" s="73"/>
      <c r="F28" s="73"/>
      <c r="G28" s="74"/>
    </row>
    <row r="29" spans="1:7" ht="36" customHeight="1" x14ac:dyDescent="0.3">
      <c r="A29" s="75"/>
      <c r="B29" s="75" t="s">
        <v>178</v>
      </c>
      <c r="C29" s="75" t="s">
        <v>179</v>
      </c>
      <c r="D29" s="75"/>
      <c r="E29" s="75"/>
      <c r="F29" s="75"/>
      <c r="G29" s="76" t="s">
        <v>1152</v>
      </c>
    </row>
    <row r="30" spans="1:7" ht="23.1" customHeight="1" x14ac:dyDescent="0.3">
      <c r="C30" s="74"/>
      <c r="G30" s="74"/>
    </row>
    <row r="31" spans="1:7" ht="23.1" customHeight="1" x14ac:dyDescent="0.3">
      <c r="C31" s="74"/>
      <c r="G31" s="74"/>
    </row>
    <row r="32" spans="1:7" ht="23.1" customHeight="1" x14ac:dyDescent="0.3">
      <c r="A32" s="77" t="s">
        <v>180</v>
      </c>
      <c r="C32" s="74"/>
      <c r="G32" s="74"/>
    </row>
    <row r="33" spans="1:7" ht="23.1" customHeight="1" x14ac:dyDescent="0.3">
      <c r="A33" s="77" t="s">
        <v>181</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144</v>
      </c>
      <c r="D1" s="45" t="s">
        <v>98</v>
      </c>
      <c r="E1" s="1447" t="s">
        <v>145</v>
      </c>
      <c r="F1" s="1448"/>
      <c r="G1" s="1449"/>
      <c r="H1" s="47"/>
      <c r="I1" s="47"/>
    </row>
    <row r="2" spans="1:9" ht="18" customHeight="1" thickBot="1" x14ac:dyDescent="0.35">
      <c r="A2" s="45" t="s">
        <v>146</v>
      </c>
      <c r="B2" s="48" t="s">
        <v>147</v>
      </c>
      <c r="C2" s="49"/>
      <c r="D2" s="45" t="s">
        <v>148</v>
      </c>
      <c r="E2" s="1447" t="s">
        <v>1150</v>
      </c>
      <c r="F2" s="1448"/>
      <c r="G2" s="1449"/>
      <c r="H2" s="33" t="s">
        <v>100</v>
      </c>
      <c r="I2" s="47"/>
    </row>
    <row r="3" spans="1:9" ht="42.6" customHeight="1" x14ac:dyDescent="0.3">
      <c r="A3" s="1450" t="s">
        <v>150</v>
      </c>
      <c r="B3" s="1450"/>
      <c r="C3" s="1450"/>
      <c r="D3" s="1450"/>
      <c r="E3" s="1450"/>
      <c r="F3" s="1450"/>
      <c r="G3" s="1450"/>
    </row>
    <row r="4" spans="1:9" x14ac:dyDescent="0.3">
      <c r="A4" s="1451"/>
      <c r="B4" s="1451"/>
      <c r="C4" s="1451"/>
      <c r="D4" s="1451"/>
      <c r="E4" s="1451"/>
      <c r="F4" s="1451"/>
      <c r="G4" s="1451"/>
    </row>
    <row r="5" spans="1:9" ht="18.75" customHeight="1" thickBot="1" x14ac:dyDescent="0.35">
      <c r="A5" s="1452" t="s">
        <v>1421</v>
      </c>
      <c r="B5" s="1452"/>
      <c r="C5" s="1452"/>
      <c r="D5" s="1452"/>
      <c r="E5" s="1452"/>
      <c r="F5" s="1452"/>
      <c r="G5" s="1452"/>
    </row>
    <row r="6" spans="1:9" ht="19.5" customHeight="1" x14ac:dyDescent="0.3">
      <c r="A6" s="1439" t="s">
        <v>106</v>
      </c>
      <c r="B6" s="1439"/>
      <c r="C6" s="1440"/>
      <c r="D6" s="1443" t="s">
        <v>151</v>
      </c>
      <c r="E6" s="50"/>
      <c r="F6" s="50"/>
      <c r="G6" s="1445" t="s">
        <v>152</v>
      </c>
    </row>
    <row r="7" spans="1:9" ht="48" customHeight="1" thickBot="1" x14ac:dyDescent="0.35">
      <c r="A7" s="1441"/>
      <c r="B7" s="1441"/>
      <c r="C7" s="1442"/>
      <c r="D7" s="1444"/>
      <c r="E7" s="51" t="s">
        <v>153</v>
      </c>
      <c r="F7" s="52" t="s">
        <v>154</v>
      </c>
      <c r="G7" s="1446"/>
    </row>
    <row r="8" spans="1:9" ht="32.1" customHeight="1" x14ac:dyDescent="0.3">
      <c r="A8" s="1457" t="s">
        <v>155</v>
      </c>
      <c r="B8" s="1459" t="s">
        <v>156</v>
      </c>
      <c r="C8" s="1460"/>
      <c r="D8" s="727">
        <f>SUM(D9:D11)</f>
        <v>134.37</v>
      </c>
      <c r="E8" s="727">
        <f t="shared" ref="E8:G8" si="0">SUM(E9:E11)</f>
        <v>0</v>
      </c>
      <c r="F8" s="727">
        <f t="shared" si="0"/>
        <v>0</v>
      </c>
      <c r="G8" s="1084">
        <f t="shared" si="0"/>
        <v>0</v>
      </c>
    </row>
    <row r="9" spans="1:9" ht="32.1" customHeight="1" x14ac:dyDescent="0.3">
      <c r="A9" s="1457"/>
      <c r="B9" s="1461" t="s">
        <v>157</v>
      </c>
      <c r="C9" s="1462"/>
      <c r="D9" s="728">
        <v>125.51</v>
      </c>
      <c r="E9" s="1085">
        <v>0</v>
      </c>
      <c r="F9" s="1086">
        <v>0</v>
      </c>
      <c r="G9" s="1087">
        <v>0</v>
      </c>
    </row>
    <row r="10" spans="1:9" ht="32.1" customHeight="1" x14ac:dyDescent="0.3">
      <c r="A10" s="1457"/>
      <c r="B10" s="1463" t="s">
        <v>158</v>
      </c>
      <c r="C10" s="1464"/>
      <c r="D10" s="728">
        <v>0</v>
      </c>
      <c r="E10" s="1085">
        <v>0</v>
      </c>
      <c r="F10" s="1088">
        <v>0</v>
      </c>
      <c r="G10" s="1087">
        <v>0</v>
      </c>
    </row>
    <row r="11" spans="1:9" ht="32.1" customHeight="1" x14ac:dyDescent="0.3">
      <c r="A11" s="1458"/>
      <c r="B11" s="1456" t="s">
        <v>159</v>
      </c>
      <c r="C11" s="1465"/>
      <c r="D11" s="728">
        <v>8.86</v>
      </c>
      <c r="E11" s="1085">
        <v>0</v>
      </c>
      <c r="F11" s="1088">
        <v>0</v>
      </c>
      <c r="G11" s="1087">
        <v>0</v>
      </c>
    </row>
    <row r="12" spans="1:9" ht="32.1" customHeight="1" x14ac:dyDescent="0.3">
      <c r="A12" s="1466" t="s">
        <v>160</v>
      </c>
      <c r="B12" s="1463" t="s">
        <v>156</v>
      </c>
      <c r="C12" s="1464"/>
      <c r="D12" s="729">
        <f>SUM(D13:D14)</f>
        <v>264.37</v>
      </c>
      <c r="E12" s="729">
        <f t="shared" ref="E12:G12" si="1">SUM(E13:E14)</f>
        <v>0</v>
      </c>
      <c r="F12" s="729">
        <f t="shared" si="1"/>
        <v>0</v>
      </c>
      <c r="G12" s="1089">
        <f t="shared" si="1"/>
        <v>0</v>
      </c>
    </row>
    <row r="13" spans="1:9" ht="32.1" customHeight="1" x14ac:dyDescent="0.3">
      <c r="A13" s="1467"/>
      <c r="B13" s="1463" t="s">
        <v>161</v>
      </c>
      <c r="C13" s="1464"/>
      <c r="D13" s="728">
        <v>134.37</v>
      </c>
      <c r="E13" s="1085">
        <v>0</v>
      </c>
      <c r="F13" s="1086">
        <v>0</v>
      </c>
      <c r="G13" s="1090">
        <v>0</v>
      </c>
    </row>
    <row r="14" spans="1:9" ht="32.1" customHeight="1" x14ac:dyDescent="0.3">
      <c r="A14" s="1467"/>
      <c r="B14" s="1463" t="s">
        <v>162</v>
      </c>
      <c r="C14" s="1464"/>
      <c r="D14" s="728">
        <v>130</v>
      </c>
      <c r="E14" s="1085">
        <v>0</v>
      </c>
      <c r="F14" s="1086">
        <v>0</v>
      </c>
      <c r="G14" s="1094">
        <v>0</v>
      </c>
    </row>
    <row r="15" spans="1:9" ht="32.1" customHeight="1" x14ac:dyDescent="0.3">
      <c r="A15" s="1467"/>
      <c r="B15" s="1454" t="s">
        <v>163</v>
      </c>
      <c r="C15" s="63" t="s">
        <v>164</v>
      </c>
      <c r="D15" s="727">
        <f>D16+D17</f>
        <v>209.43</v>
      </c>
      <c r="E15" s="727">
        <f t="shared" ref="E15:G15" si="2">E16+E17</f>
        <v>0</v>
      </c>
      <c r="F15" s="727">
        <f t="shared" si="2"/>
        <v>0</v>
      </c>
      <c r="G15" s="1084">
        <f t="shared" si="2"/>
        <v>0</v>
      </c>
    </row>
    <row r="16" spans="1:9" ht="32.1" customHeight="1" x14ac:dyDescent="0.3">
      <c r="A16" s="1467"/>
      <c r="B16" s="1454"/>
      <c r="C16" s="59" t="s">
        <v>165</v>
      </c>
      <c r="D16" s="728">
        <v>209.43</v>
      </c>
      <c r="E16" s="1085">
        <v>0</v>
      </c>
      <c r="F16" s="1086">
        <v>0</v>
      </c>
      <c r="G16" s="1090">
        <v>0</v>
      </c>
    </row>
    <row r="17" spans="1:7" ht="32.1" customHeight="1" x14ac:dyDescent="0.3">
      <c r="A17" s="1467"/>
      <c r="B17" s="1455"/>
      <c r="C17" s="59" t="s">
        <v>166</v>
      </c>
      <c r="D17" s="728">
        <v>0</v>
      </c>
      <c r="E17" s="1085">
        <v>0</v>
      </c>
      <c r="F17" s="1086">
        <v>0</v>
      </c>
      <c r="G17" s="1095">
        <v>0</v>
      </c>
    </row>
    <row r="18" spans="1:7" ht="32.1" customHeight="1" x14ac:dyDescent="0.3">
      <c r="A18" s="1467"/>
      <c r="B18" s="1453" t="s">
        <v>167</v>
      </c>
      <c r="C18" s="59" t="s">
        <v>164</v>
      </c>
      <c r="D18" s="729">
        <f>D19-D20</f>
        <v>0</v>
      </c>
      <c r="E18" s="729">
        <f t="shared" ref="E18:G18" si="3">E19-E20</f>
        <v>0</v>
      </c>
      <c r="F18" s="729">
        <f t="shared" si="3"/>
        <v>0</v>
      </c>
      <c r="G18" s="1089">
        <f t="shared" si="3"/>
        <v>0</v>
      </c>
    </row>
    <row r="19" spans="1:7" ht="32.1" customHeight="1" x14ac:dyDescent="0.3">
      <c r="A19" s="1467"/>
      <c r="B19" s="1454"/>
      <c r="C19" s="59" t="s">
        <v>165</v>
      </c>
      <c r="D19" s="728">
        <v>0</v>
      </c>
      <c r="E19" s="1085">
        <v>0</v>
      </c>
      <c r="F19" s="1086">
        <v>0</v>
      </c>
      <c r="G19" s="1090">
        <v>0</v>
      </c>
    </row>
    <row r="20" spans="1:7" ht="32.1" customHeight="1" x14ac:dyDescent="0.3">
      <c r="A20" s="1467"/>
      <c r="B20" s="1455"/>
      <c r="C20" s="59" t="s">
        <v>166</v>
      </c>
      <c r="D20" s="728">
        <v>0</v>
      </c>
      <c r="E20" s="1085">
        <v>0</v>
      </c>
      <c r="F20" s="1086">
        <v>0</v>
      </c>
      <c r="G20" s="1095">
        <v>0</v>
      </c>
    </row>
    <row r="21" spans="1:7" ht="32.1" customHeight="1" x14ac:dyDescent="0.3">
      <c r="A21" s="1467"/>
      <c r="B21" s="1456" t="s">
        <v>168</v>
      </c>
      <c r="C21" s="59" t="s">
        <v>169</v>
      </c>
      <c r="D21" s="1096">
        <v>0</v>
      </c>
      <c r="E21" s="1097">
        <v>0</v>
      </c>
      <c r="F21" s="1098">
        <v>0</v>
      </c>
      <c r="G21" s="1091">
        <v>0</v>
      </c>
    </row>
    <row r="22" spans="1:7" ht="32.1" customHeight="1" x14ac:dyDescent="0.3">
      <c r="A22" s="1467"/>
      <c r="B22" s="1456"/>
      <c r="C22" s="59" t="s">
        <v>170</v>
      </c>
      <c r="D22" s="1096">
        <v>0</v>
      </c>
      <c r="E22" s="1097">
        <v>0</v>
      </c>
      <c r="F22" s="1098">
        <v>0</v>
      </c>
      <c r="G22" s="1087">
        <v>0</v>
      </c>
    </row>
    <row r="23" spans="1:7" ht="32.1" customHeight="1" x14ac:dyDescent="0.3">
      <c r="A23" s="1467"/>
      <c r="B23" s="1456"/>
      <c r="C23" s="59" t="s">
        <v>171</v>
      </c>
      <c r="D23" s="1096">
        <v>0</v>
      </c>
      <c r="E23" s="1097">
        <v>0</v>
      </c>
      <c r="F23" s="1098">
        <v>0</v>
      </c>
      <c r="G23" s="1087">
        <v>0</v>
      </c>
    </row>
    <row r="24" spans="1:7" ht="32.1" customHeight="1" x14ac:dyDescent="0.3">
      <c r="A24" s="1467"/>
      <c r="B24" s="1456" t="s">
        <v>172</v>
      </c>
      <c r="C24" s="59" t="s">
        <v>164</v>
      </c>
      <c r="D24" s="729">
        <f>SUM(D25:D26)</f>
        <v>0</v>
      </c>
      <c r="E24" s="729">
        <f t="shared" ref="E24:G24" si="4">SUM(E25:E26)</f>
        <v>0</v>
      </c>
      <c r="F24" s="729">
        <f t="shared" si="4"/>
        <v>0</v>
      </c>
      <c r="G24" s="1089">
        <f t="shared" si="4"/>
        <v>0</v>
      </c>
    </row>
    <row r="25" spans="1:7" ht="32.1" customHeight="1" x14ac:dyDescent="0.3">
      <c r="A25" s="1467"/>
      <c r="B25" s="1456"/>
      <c r="C25" s="59" t="s">
        <v>165</v>
      </c>
      <c r="D25" s="728">
        <v>0</v>
      </c>
      <c r="E25" s="1085">
        <v>0</v>
      </c>
      <c r="F25" s="1086">
        <v>0</v>
      </c>
      <c r="G25" s="1087">
        <v>0</v>
      </c>
    </row>
    <row r="26" spans="1:7" ht="32.1" customHeight="1" x14ac:dyDescent="0.3">
      <c r="A26" s="1468"/>
      <c r="B26" s="1456"/>
      <c r="C26" s="59" t="s">
        <v>166</v>
      </c>
      <c r="D26" s="728">
        <v>0</v>
      </c>
      <c r="E26" s="1085">
        <v>0</v>
      </c>
      <c r="F26" s="1086">
        <v>0</v>
      </c>
      <c r="G26" s="1095">
        <v>0</v>
      </c>
    </row>
    <row r="27" spans="1:7" ht="32.1" customHeight="1" thickBot="1" x14ac:dyDescent="0.35">
      <c r="A27" s="67" t="s">
        <v>173</v>
      </c>
      <c r="B27" s="67"/>
      <c r="C27" s="68" t="s">
        <v>174</v>
      </c>
      <c r="D27" s="731">
        <v>0</v>
      </c>
      <c r="E27" s="1092">
        <v>0</v>
      </c>
      <c r="F27" s="1093">
        <v>0</v>
      </c>
      <c r="G27" s="1099">
        <v>0</v>
      </c>
    </row>
    <row r="28" spans="1:7" ht="23.1" customHeight="1" x14ac:dyDescent="0.3">
      <c r="A28" s="73" t="s">
        <v>136</v>
      </c>
      <c r="B28" s="46" t="s">
        <v>175</v>
      </c>
      <c r="C28" s="46" t="s">
        <v>176</v>
      </c>
      <c r="D28" s="46" t="s">
        <v>177</v>
      </c>
      <c r="E28" s="73"/>
      <c r="F28" s="73"/>
      <c r="G28" s="74"/>
    </row>
    <row r="29" spans="1:7" ht="36" customHeight="1" x14ac:dyDescent="0.3">
      <c r="A29" s="75"/>
      <c r="B29" s="75" t="s">
        <v>178</v>
      </c>
      <c r="C29" s="75" t="s">
        <v>179</v>
      </c>
      <c r="D29" s="75"/>
      <c r="E29" s="75"/>
      <c r="F29" s="75"/>
      <c r="G29" s="76" t="s">
        <v>1422</v>
      </c>
    </row>
    <row r="30" spans="1:7" ht="23.1" customHeight="1" x14ac:dyDescent="0.3">
      <c r="C30" s="74"/>
      <c r="G30" s="74"/>
    </row>
    <row r="31" spans="1:7" ht="23.1" customHeight="1" x14ac:dyDescent="0.3">
      <c r="C31" s="74"/>
      <c r="G31" s="74"/>
    </row>
    <row r="32" spans="1:7" ht="23.1" customHeight="1" x14ac:dyDescent="0.3">
      <c r="A32" s="77" t="s">
        <v>180</v>
      </c>
      <c r="C32" s="74"/>
      <c r="G32" s="74"/>
    </row>
    <row r="33" spans="1:7" ht="23.1" customHeight="1" x14ac:dyDescent="0.3">
      <c r="A33" s="77" t="s">
        <v>181</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182</v>
      </c>
      <c r="B1" s="81"/>
      <c r="D1" s="81"/>
      <c r="E1" s="81"/>
      <c r="F1" s="81"/>
      <c r="I1" s="1471" t="s">
        <v>98</v>
      </c>
      <c r="J1" s="1471"/>
      <c r="K1" s="1472" t="s">
        <v>183</v>
      </c>
      <c r="L1" s="1473"/>
      <c r="M1" s="83" t="s">
        <v>100</v>
      </c>
    </row>
    <row r="2" spans="1:13" s="82" customFormat="1" ht="21" customHeight="1" x14ac:dyDescent="0.3">
      <c r="A2" s="80" t="s">
        <v>184</v>
      </c>
      <c r="B2" s="84" t="s">
        <v>185</v>
      </c>
      <c r="D2" s="85"/>
      <c r="E2" s="85"/>
      <c r="F2" s="85"/>
      <c r="G2" s="84"/>
      <c r="I2" s="1471" t="s">
        <v>186</v>
      </c>
      <c r="J2" s="1471"/>
      <c r="K2" s="1471" t="s">
        <v>187</v>
      </c>
      <c r="L2" s="1471"/>
    </row>
    <row r="3" spans="1:13" s="86" customFormat="1" ht="37.5" customHeight="1" x14ac:dyDescent="0.3">
      <c r="A3" s="1474" t="s">
        <v>188</v>
      </c>
      <c r="B3" s="1475"/>
      <c r="C3" s="1475"/>
      <c r="D3" s="1475"/>
      <c r="E3" s="1475"/>
      <c r="F3" s="1475"/>
      <c r="G3" s="1475"/>
      <c r="H3" s="1475"/>
      <c r="I3" s="1475"/>
      <c r="J3" s="1475"/>
      <c r="K3" s="1475"/>
      <c r="L3" s="1475"/>
    </row>
    <row r="4" spans="1:13" ht="21" customHeight="1" thickBot="1" x14ac:dyDescent="0.35">
      <c r="A4" s="87"/>
      <c r="B4" s="87"/>
      <c r="C4" s="87"/>
      <c r="D4" s="87"/>
      <c r="E4" s="87"/>
      <c r="F4" s="1469" t="s">
        <v>246</v>
      </c>
      <c r="G4" s="1469"/>
      <c r="H4" s="1469"/>
      <c r="I4" s="87"/>
      <c r="J4" s="87"/>
      <c r="K4" s="1470" t="s">
        <v>189</v>
      </c>
      <c r="L4" s="1470"/>
    </row>
    <row r="5" spans="1:13" s="91" customFormat="1" ht="37.200000000000003" customHeight="1" x14ac:dyDescent="0.3">
      <c r="A5" s="1478" t="s">
        <v>190</v>
      </c>
      <c r="B5" s="1481" t="s">
        <v>191</v>
      </c>
      <c r="C5" s="1484" t="s">
        <v>192</v>
      </c>
      <c r="D5" s="1485"/>
      <c r="E5" s="1485"/>
      <c r="F5" s="1485"/>
      <c r="G5" s="1485"/>
      <c r="H5" s="1485"/>
      <c r="I5" s="1485"/>
      <c r="J5" s="1486" t="s">
        <v>193</v>
      </c>
      <c r="K5" s="1487"/>
      <c r="L5" s="1487"/>
    </row>
    <row r="6" spans="1:13" s="91" customFormat="1" ht="37.200000000000003" customHeight="1" x14ac:dyDescent="0.3">
      <c r="A6" s="1479"/>
      <c r="B6" s="1482"/>
      <c r="C6" s="1488" t="s">
        <v>164</v>
      </c>
      <c r="D6" s="1490" t="s">
        <v>194</v>
      </c>
      <c r="E6" s="1490"/>
      <c r="F6" s="1490"/>
      <c r="G6" s="1490" t="s">
        <v>195</v>
      </c>
      <c r="H6" s="1490"/>
      <c r="I6" s="1490"/>
      <c r="J6" s="1490" t="s">
        <v>196</v>
      </c>
      <c r="K6" s="1490"/>
      <c r="L6" s="1491"/>
    </row>
    <row r="7" spans="1:13" s="91" customFormat="1" ht="37.200000000000003" customHeight="1" thickBot="1" x14ac:dyDescent="0.35">
      <c r="A7" s="1480"/>
      <c r="B7" s="1483"/>
      <c r="C7" s="1489"/>
      <c r="D7" s="94" t="s">
        <v>197</v>
      </c>
      <c r="E7" s="94" t="s">
        <v>198</v>
      </c>
      <c r="F7" s="94" t="s">
        <v>199</v>
      </c>
      <c r="G7" s="94" t="s">
        <v>197</v>
      </c>
      <c r="H7" s="94" t="s">
        <v>198</v>
      </c>
      <c r="I7" s="94" t="s">
        <v>199</v>
      </c>
      <c r="J7" s="94" t="s">
        <v>197</v>
      </c>
      <c r="K7" s="94" t="s">
        <v>198</v>
      </c>
      <c r="L7" s="95" t="s">
        <v>199</v>
      </c>
    </row>
    <row r="8" spans="1:13" s="91" customFormat="1" ht="43.95" customHeight="1" thickBot="1" x14ac:dyDescent="0.35">
      <c r="A8" s="90" t="s">
        <v>200</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201</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202</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203</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136</v>
      </c>
      <c r="C12" s="102" t="s">
        <v>137</v>
      </c>
      <c r="E12" s="102" t="s">
        <v>138</v>
      </c>
      <c r="H12" s="104" t="s">
        <v>139</v>
      </c>
      <c r="L12" s="105" t="s">
        <v>247</v>
      </c>
    </row>
    <row r="13" spans="1:13" x14ac:dyDescent="0.3">
      <c r="E13" s="89" t="s">
        <v>140</v>
      </c>
      <c r="K13" s="1470"/>
      <c r="L13" s="1470"/>
    </row>
    <row r="14" spans="1:13" x14ac:dyDescent="0.3">
      <c r="A14" s="102"/>
    </row>
    <row r="15" spans="1:13" ht="21.75" customHeight="1" x14ac:dyDescent="0.3">
      <c r="A15" s="89" t="s">
        <v>204</v>
      </c>
    </row>
    <row r="16" spans="1:13" ht="19.95" customHeight="1" x14ac:dyDescent="0.3">
      <c r="A16" s="1476" t="s">
        <v>205</v>
      </c>
      <c r="B16" s="1476"/>
      <c r="C16" s="1476"/>
      <c r="D16" s="1476"/>
      <c r="E16" s="1476"/>
      <c r="F16" s="1476"/>
      <c r="G16" s="1476"/>
      <c r="H16" s="1476"/>
      <c r="I16" s="1476"/>
      <c r="J16" s="1476"/>
      <c r="K16" s="1476"/>
      <c r="L16" s="1476"/>
    </row>
    <row r="17" spans="1:12" ht="17.399999999999999" customHeight="1" x14ac:dyDescent="0.3">
      <c r="A17" s="1477" t="s">
        <v>206</v>
      </c>
      <c r="B17" s="1477"/>
      <c r="C17" s="1477"/>
      <c r="D17" s="1477"/>
      <c r="E17" s="1477"/>
      <c r="F17" s="1477"/>
      <c r="G17" s="1477"/>
      <c r="H17" s="1477"/>
      <c r="I17" s="1477"/>
      <c r="J17" s="1477"/>
      <c r="K17" s="1477"/>
      <c r="L17" s="1477"/>
    </row>
    <row r="18" spans="1:12" ht="17.399999999999999" customHeight="1" x14ac:dyDescent="0.3">
      <c r="A18" s="1477" t="s">
        <v>207</v>
      </c>
      <c r="B18" s="1477"/>
      <c r="C18" s="1477"/>
      <c r="D18" s="1477"/>
      <c r="E18" s="1477"/>
      <c r="F18" s="1477"/>
      <c r="G18" s="1477"/>
      <c r="H18" s="1477"/>
      <c r="I18" s="1477"/>
      <c r="J18" s="1477"/>
      <c r="K18" s="1477"/>
      <c r="L18" s="1477"/>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K13:L13"/>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182</v>
      </c>
      <c r="B1" s="81"/>
      <c r="C1" s="82"/>
      <c r="D1" s="81"/>
      <c r="E1" s="81"/>
      <c r="F1" s="81"/>
      <c r="G1" s="82"/>
      <c r="H1" s="82"/>
      <c r="I1" s="1471" t="s">
        <v>98</v>
      </c>
      <c r="J1" s="1471"/>
      <c r="K1" s="1493" t="s">
        <v>208</v>
      </c>
      <c r="L1" s="1494"/>
      <c r="M1" s="109" t="s">
        <v>100</v>
      </c>
    </row>
    <row r="2" spans="1:13" s="110" customFormat="1" ht="21" customHeight="1" x14ac:dyDescent="0.3">
      <c r="A2" s="80" t="s">
        <v>184</v>
      </c>
      <c r="B2" s="84" t="s">
        <v>185</v>
      </c>
      <c r="C2" s="82"/>
      <c r="D2" s="85"/>
      <c r="E2" s="85"/>
      <c r="F2" s="85"/>
      <c r="G2" s="84"/>
      <c r="H2" s="82"/>
      <c r="I2" s="1471" t="s">
        <v>186</v>
      </c>
      <c r="J2" s="1471"/>
      <c r="K2" s="1471" t="s">
        <v>209</v>
      </c>
      <c r="L2" s="1471"/>
    </row>
    <row r="3" spans="1:13" s="111" customFormat="1" ht="37.5" customHeight="1" x14ac:dyDescent="0.3">
      <c r="A3" s="1475" t="s">
        <v>210</v>
      </c>
      <c r="B3" s="1475"/>
      <c r="C3" s="1475"/>
      <c r="D3" s="1475"/>
      <c r="E3" s="1475"/>
      <c r="F3" s="1475"/>
      <c r="G3" s="1475"/>
      <c r="H3" s="1475"/>
      <c r="I3" s="1475"/>
      <c r="J3" s="1475"/>
      <c r="K3" s="1475"/>
      <c r="L3" s="1475"/>
    </row>
    <row r="4" spans="1:13" ht="21" customHeight="1" thickBot="1" x14ac:dyDescent="0.35">
      <c r="A4" s="1492" t="s">
        <v>248</v>
      </c>
      <c r="B4" s="1492"/>
      <c r="C4" s="1492"/>
      <c r="D4" s="1492"/>
      <c r="E4" s="1492"/>
      <c r="F4" s="1492"/>
      <c r="G4" s="1492"/>
      <c r="H4" s="1492"/>
      <c r="I4" s="1492"/>
      <c r="J4" s="1492"/>
      <c r="K4" s="1492"/>
      <c r="L4" s="1492"/>
    </row>
    <row r="5" spans="1:13" s="113" customFormat="1" ht="37.35" customHeight="1" x14ac:dyDescent="0.3">
      <c r="A5" s="1478" t="s">
        <v>190</v>
      </c>
      <c r="B5" s="1495" t="s">
        <v>191</v>
      </c>
      <c r="C5" s="1484" t="s">
        <v>192</v>
      </c>
      <c r="D5" s="1485"/>
      <c r="E5" s="1485"/>
      <c r="F5" s="1485"/>
      <c r="G5" s="1485"/>
      <c r="H5" s="1485"/>
      <c r="I5" s="1485"/>
      <c r="J5" s="1486" t="s">
        <v>193</v>
      </c>
      <c r="K5" s="1487"/>
      <c r="L5" s="1487"/>
    </row>
    <row r="6" spans="1:13" s="113" customFormat="1" ht="37.35" customHeight="1" x14ac:dyDescent="0.3">
      <c r="A6" s="1479"/>
      <c r="B6" s="1496"/>
      <c r="C6" s="1488" t="s">
        <v>164</v>
      </c>
      <c r="D6" s="1490" t="s">
        <v>194</v>
      </c>
      <c r="E6" s="1490"/>
      <c r="F6" s="1490"/>
      <c r="G6" s="1490" t="s">
        <v>195</v>
      </c>
      <c r="H6" s="1490"/>
      <c r="I6" s="1490"/>
      <c r="J6" s="1490" t="s">
        <v>196</v>
      </c>
      <c r="K6" s="1490"/>
      <c r="L6" s="1491"/>
    </row>
    <row r="7" spans="1:13" s="113" customFormat="1" ht="37.35" customHeight="1" thickBot="1" x14ac:dyDescent="0.35">
      <c r="A7" s="1480"/>
      <c r="B7" s="1497"/>
      <c r="C7" s="1489"/>
      <c r="D7" s="94" t="s">
        <v>197</v>
      </c>
      <c r="E7" s="94" t="s">
        <v>198</v>
      </c>
      <c r="F7" s="94" t="s">
        <v>199</v>
      </c>
      <c r="G7" s="94" t="s">
        <v>197</v>
      </c>
      <c r="H7" s="94" t="s">
        <v>198</v>
      </c>
      <c r="I7" s="94" t="s">
        <v>199</v>
      </c>
      <c r="J7" s="94" t="s">
        <v>197</v>
      </c>
      <c r="K7" s="94" t="s">
        <v>198</v>
      </c>
      <c r="L7" s="95" t="s">
        <v>199</v>
      </c>
    </row>
    <row r="8" spans="1:13" s="113" customFormat="1" ht="44.25" customHeight="1" thickBot="1" x14ac:dyDescent="0.35">
      <c r="A8" s="90" t="s">
        <v>200</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201</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202</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203</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136</v>
      </c>
      <c r="B12" s="89"/>
      <c r="C12" s="89" t="s">
        <v>137</v>
      </c>
      <c r="E12" s="102" t="s">
        <v>138</v>
      </c>
      <c r="G12" s="89"/>
      <c r="H12" s="89"/>
      <c r="I12" s="115" t="s">
        <v>139</v>
      </c>
      <c r="K12" s="116"/>
      <c r="L12" s="116"/>
    </row>
    <row r="13" spans="1:13" ht="16.2" x14ac:dyDescent="0.3">
      <c r="A13" s="89"/>
      <c r="B13" s="89"/>
      <c r="C13" s="89"/>
      <c r="D13" s="103"/>
      <c r="E13" s="89" t="s">
        <v>140</v>
      </c>
      <c r="G13" s="89"/>
      <c r="H13" s="89"/>
      <c r="I13" s="89"/>
      <c r="J13" s="89"/>
      <c r="K13" s="1470"/>
      <c r="L13" s="1470"/>
    </row>
    <row r="14" spans="1:13" ht="16.2" x14ac:dyDescent="0.3">
      <c r="A14" s="102"/>
      <c r="B14" s="89"/>
      <c r="C14" s="89"/>
      <c r="D14" s="103"/>
      <c r="E14" s="103"/>
      <c r="F14" s="103"/>
      <c r="G14" s="89"/>
      <c r="H14" s="89"/>
      <c r="I14" s="89"/>
      <c r="J14" s="89"/>
      <c r="L14" s="105" t="s">
        <v>247</v>
      </c>
    </row>
    <row r="15" spans="1:13" ht="26.25" customHeight="1" x14ac:dyDescent="0.3">
      <c r="A15" s="117" t="s">
        <v>211</v>
      </c>
      <c r="B15" s="89"/>
      <c r="C15" s="89"/>
      <c r="D15" s="103"/>
      <c r="E15" s="103"/>
      <c r="F15" s="103"/>
      <c r="G15" s="89"/>
      <c r="H15" s="89"/>
      <c r="I15" s="89"/>
      <c r="J15" s="89"/>
      <c r="K15" s="89"/>
      <c r="L15" s="89"/>
    </row>
    <row r="16" spans="1:13" ht="21.6" customHeight="1" x14ac:dyDescent="0.3">
      <c r="A16" s="1476" t="s">
        <v>205</v>
      </c>
      <c r="B16" s="1476"/>
      <c r="C16" s="1476"/>
      <c r="D16" s="1476"/>
      <c r="E16" s="1476"/>
      <c r="F16" s="1476"/>
      <c r="G16" s="1476"/>
      <c r="H16" s="1476"/>
      <c r="I16" s="1476"/>
      <c r="J16" s="1476"/>
      <c r="K16" s="1476"/>
      <c r="L16" s="1476"/>
    </row>
    <row r="17" spans="1:12" ht="17.399999999999999" customHeight="1" x14ac:dyDescent="0.3">
      <c r="A17" s="89" t="s">
        <v>206</v>
      </c>
      <c r="B17" s="89"/>
      <c r="C17" s="89"/>
      <c r="D17" s="89"/>
      <c r="E17" s="89"/>
      <c r="F17" s="89"/>
      <c r="G17" s="89"/>
      <c r="H17" s="89"/>
      <c r="I17" s="89"/>
      <c r="J17" s="89"/>
      <c r="K17" s="89"/>
      <c r="L17" s="89"/>
    </row>
    <row r="18" spans="1:12" ht="21.75" customHeight="1" x14ac:dyDescent="0.3">
      <c r="A18" s="118" t="s">
        <v>207</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K13:L13"/>
    <mergeCell ref="A16:L16"/>
    <mergeCell ref="A5:A7"/>
    <mergeCell ref="B5:B7"/>
    <mergeCell ref="C5:I5"/>
    <mergeCell ref="J5:L5"/>
    <mergeCell ref="C6:C7"/>
    <mergeCell ref="D6:F6"/>
    <mergeCell ref="G6:I6"/>
    <mergeCell ref="J6:L6"/>
    <mergeCell ref="A4:L4"/>
    <mergeCell ref="I1:J1"/>
    <mergeCell ref="K1:L1"/>
    <mergeCell ref="I2:J2"/>
    <mergeCell ref="K2:L2"/>
    <mergeCell ref="A3:L3"/>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7" customWidth="1"/>
    <col min="2" max="12" width="12.5546875" style="1237" customWidth="1"/>
    <col min="13" max="16384" width="7.21875" style="1237"/>
  </cols>
  <sheetData>
    <row r="1" spans="1:13" s="987" customFormat="1" ht="31.5" hidden="1" customHeight="1" x14ac:dyDescent="0.6">
      <c r="A1" s="987" t="s">
        <v>1341</v>
      </c>
      <c r="C1" s="987" t="s">
        <v>1342</v>
      </c>
      <c r="D1" s="987" t="s">
        <v>1343</v>
      </c>
      <c r="E1" s="1232" t="s">
        <v>1344</v>
      </c>
      <c r="F1" s="1233"/>
      <c r="G1" s="1234"/>
    </row>
    <row r="2" spans="1:13" s="987" customFormat="1" ht="28.5" hidden="1" customHeight="1" x14ac:dyDescent="0.3">
      <c r="A2" s="1125" t="s">
        <v>1345</v>
      </c>
      <c r="C2" s="1235"/>
      <c r="D2" s="987" t="s">
        <v>1346</v>
      </c>
    </row>
    <row r="3" spans="1:13" ht="18" customHeight="1" thickTop="1" thickBot="1" x14ac:dyDescent="0.35">
      <c r="A3" s="1236" t="s">
        <v>575</v>
      </c>
      <c r="B3" s="978"/>
      <c r="C3" s="953"/>
      <c r="D3" s="953"/>
      <c r="J3" s="1238" t="s">
        <v>98</v>
      </c>
      <c r="K3" s="1499" t="s">
        <v>1347</v>
      </c>
      <c r="L3" s="1500"/>
      <c r="M3" s="109" t="s">
        <v>100</v>
      </c>
    </row>
    <row r="4" spans="1:13" ht="18" customHeight="1" thickTop="1" thickBot="1" x14ac:dyDescent="0.35">
      <c r="A4" s="1239" t="s">
        <v>1348</v>
      </c>
      <c r="B4" s="1501" t="s">
        <v>1349</v>
      </c>
      <c r="C4" s="1502"/>
      <c r="D4" s="1502"/>
      <c r="E4" s="1242"/>
      <c r="F4" s="1242"/>
      <c r="G4" s="1242"/>
      <c r="H4" s="1242"/>
      <c r="I4" s="1243"/>
      <c r="J4" s="1244" t="s">
        <v>186</v>
      </c>
      <c r="K4" s="1499" t="s">
        <v>1350</v>
      </c>
      <c r="L4" s="1500"/>
    </row>
    <row r="5" spans="1:13" ht="54" customHeight="1" thickTop="1" x14ac:dyDescent="0.25">
      <c r="A5" s="1503" t="s">
        <v>1351</v>
      </c>
      <c r="B5" s="1503"/>
      <c r="C5" s="1503"/>
      <c r="D5" s="1503"/>
      <c r="E5" s="1503"/>
      <c r="F5" s="1503"/>
      <c r="G5" s="1503"/>
      <c r="H5" s="1503"/>
      <c r="I5" s="1503"/>
      <c r="J5" s="1503"/>
      <c r="K5" s="1503"/>
      <c r="L5" s="1503"/>
    </row>
    <row r="6" spans="1:13" ht="24" customHeight="1" thickBot="1" x14ac:dyDescent="0.35">
      <c r="A6" s="1504" t="s">
        <v>1405</v>
      </c>
      <c r="B6" s="1504"/>
      <c r="C6" s="1504"/>
      <c r="D6" s="1504"/>
      <c r="E6" s="1504"/>
      <c r="F6" s="1504"/>
      <c r="G6" s="1504"/>
      <c r="H6" s="1504"/>
      <c r="I6" s="1504"/>
      <c r="J6" s="1504"/>
      <c r="K6" s="1504"/>
      <c r="L6" s="1504"/>
    </row>
    <row r="7" spans="1:13" s="1230" customFormat="1" ht="21.9" customHeight="1" x14ac:dyDescent="0.3">
      <c r="A7" s="1505" t="s">
        <v>224</v>
      </c>
      <c r="B7" s="1508" t="s">
        <v>156</v>
      </c>
      <c r="C7" s="1511" t="s">
        <v>1352</v>
      </c>
      <c r="D7" s="1512"/>
      <c r="E7" s="1512"/>
      <c r="F7" s="1512"/>
      <c r="G7" s="1512"/>
      <c r="H7" s="1512"/>
      <c r="I7" s="1513"/>
      <c r="J7" s="1512" t="s">
        <v>1353</v>
      </c>
      <c r="K7" s="1512"/>
      <c r="L7" s="1512"/>
    </row>
    <row r="8" spans="1:13" s="1230" customFormat="1" ht="21.9" customHeight="1" x14ac:dyDescent="0.3">
      <c r="A8" s="1506"/>
      <c r="B8" s="1509"/>
      <c r="C8" s="1514" t="s">
        <v>164</v>
      </c>
      <c r="D8" s="1516" t="s">
        <v>227</v>
      </c>
      <c r="E8" s="1517"/>
      <c r="F8" s="1518"/>
      <c r="G8" s="1516" t="s">
        <v>218</v>
      </c>
      <c r="H8" s="1517"/>
      <c r="I8" s="1518"/>
      <c r="J8" s="1517" t="s">
        <v>227</v>
      </c>
      <c r="K8" s="1517"/>
      <c r="L8" s="1517"/>
    </row>
    <row r="9" spans="1:13" s="1230" customFormat="1" ht="21.9" customHeight="1" thickBot="1" x14ac:dyDescent="0.35">
      <c r="A9" s="1507"/>
      <c r="B9" s="1510"/>
      <c r="C9" s="1515"/>
      <c r="D9" s="1248" t="s">
        <v>197</v>
      </c>
      <c r="E9" s="1249" t="s">
        <v>198</v>
      </c>
      <c r="F9" s="1249" t="s">
        <v>199</v>
      </c>
      <c r="G9" s="1249" t="s">
        <v>197</v>
      </c>
      <c r="H9" s="1249" t="s">
        <v>198</v>
      </c>
      <c r="I9" s="1249" t="s">
        <v>199</v>
      </c>
      <c r="J9" s="1248" t="s">
        <v>197</v>
      </c>
      <c r="K9" s="1249" t="s">
        <v>198</v>
      </c>
      <c r="L9" s="1250" t="s">
        <v>199</v>
      </c>
    </row>
    <row r="10" spans="1:13" s="1252" customFormat="1" ht="82.5" customHeight="1" x14ac:dyDescent="0.3">
      <c r="A10" s="1251" t="s">
        <v>156</v>
      </c>
      <c r="B10" s="1284">
        <f t="shared" ref="B10:B12" si="0">C10+J10</f>
        <v>66</v>
      </c>
      <c r="C10" s="1285">
        <f>D10+G10</f>
        <v>66</v>
      </c>
      <c r="D10" s="1285">
        <f>E10+F10</f>
        <v>0</v>
      </c>
      <c r="E10" s="1285">
        <f>SUM(E11:E13)</f>
        <v>0</v>
      </c>
      <c r="F10" s="1285">
        <f>SUM(F11:F13)</f>
        <v>0</v>
      </c>
      <c r="G10" s="1285">
        <f>H10+I10</f>
        <v>66</v>
      </c>
      <c r="H10" s="1285">
        <f>SUM(H11:H13)</f>
        <v>66</v>
      </c>
      <c r="I10" s="1285">
        <f>SUM(I11:I13)</f>
        <v>0</v>
      </c>
      <c r="J10" s="1285">
        <f>K10+L10</f>
        <v>0</v>
      </c>
      <c r="K10" s="1285">
        <f>SUM(K11:K13)</f>
        <v>0</v>
      </c>
      <c r="L10" s="1285">
        <f>SUM(L11:L13)</f>
        <v>0</v>
      </c>
    </row>
    <row r="11" spans="1:13" s="1252" customFormat="1" ht="82.5" customHeight="1" x14ac:dyDescent="0.3">
      <c r="A11" s="1253" t="s">
        <v>1354</v>
      </c>
      <c r="B11" s="1284">
        <f t="shared" si="0"/>
        <v>0</v>
      </c>
      <c r="C11" s="1285">
        <f t="shared" ref="C11:C13" si="1">D11+G11</f>
        <v>0</v>
      </c>
      <c r="D11" s="1285">
        <f t="shared" ref="D11:D13" si="2">E11+F11</f>
        <v>0</v>
      </c>
      <c r="E11" s="1285">
        <v>0</v>
      </c>
      <c r="F11" s="1285">
        <v>0</v>
      </c>
      <c r="G11" s="1285">
        <f t="shared" ref="G11:G13" si="3">H11+I11</f>
        <v>0</v>
      </c>
      <c r="H11" s="1285">
        <v>0</v>
      </c>
      <c r="I11" s="1285">
        <v>0</v>
      </c>
      <c r="J11" s="1285">
        <f t="shared" ref="J11:J13" si="4">K11+L11</f>
        <v>0</v>
      </c>
      <c r="K11" s="1285">
        <v>0</v>
      </c>
      <c r="L11" s="1285">
        <v>0</v>
      </c>
    </row>
    <row r="12" spans="1:13" s="1252" customFormat="1" ht="82.5" customHeight="1" x14ac:dyDescent="0.3">
      <c r="A12" s="1253" t="s">
        <v>1355</v>
      </c>
      <c r="B12" s="1284">
        <f t="shared" si="0"/>
        <v>36</v>
      </c>
      <c r="C12" s="1285">
        <f t="shared" si="1"/>
        <v>36</v>
      </c>
      <c r="D12" s="1285">
        <f t="shared" si="2"/>
        <v>0</v>
      </c>
      <c r="E12" s="1285">
        <v>0</v>
      </c>
      <c r="F12" s="1285">
        <v>0</v>
      </c>
      <c r="G12" s="1285">
        <f t="shared" si="3"/>
        <v>36</v>
      </c>
      <c r="H12" s="1285">
        <v>36</v>
      </c>
      <c r="I12" s="1285">
        <v>0</v>
      </c>
      <c r="J12" s="1285">
        <f t="shared" si="4"/>
        <v>0</v>
      </c>
      <c r="K12" s="1285">
        <v>0</v>
      </c>
      <c r="L12" s="1285">
        <v>0</v>
      </c>
    </row>
    <row r="13" spans="1:13" s="1252" customFormat="1" ht="82.5" customHeight="1" thickBot="1" x14ac:dyDescent="0.35">
      <c r="A13" s="1253" t="s">
        <v>1356</v>
      </c>
      <c r="B13" s="1284">
        <f>C13+J13</f>
        <v>30</v>
      </c>
      <c r="C13" s="1285">
        <f t="shared" si="1"/>
        <v>30</v>
      </c>
      <c r="D13" s="1285">
        <f t="shared" si="2"/>
        <v>0</v>
      </c>
      <c r="E13" s="1285">
        <v>0</v>
      </c>
      <c r="F13" s="1285">
        <v>0</v>
      </c>
      <c r="G13" s="1285">
        <f t="shared" si="3"/>
        <v>30</v>
      </c>
      <c r="H13" s="1285">
        <v>30</v>
      </c>
      <c r="I13" s="1285">
        <v>0</v>
      </c>
      <c r="J13" s="1285">
        <f t="shared" si="4"/>
        <v>0</v>
      </c>
      <c r="K13" s="1285">
        <v>0</v>
      </c>
      <c r="L13" s="1285">
        <v>0</v>
      </c>
    </row>
    <row r="14" spans="1:13" s="1254" customFormat="1" ht="55.5" customHeight="1" x14ac:dyDescent="0.3">
      <c r="A14" s="1519" t="s">
        <v>1406</v>
      </c>
      <c r="B14" s="1519"/>
      <c r="C14" s="1519"/>
      <c r="D14" s="1519"/>
      <c r="E14" s="1519"/>
      <c r="F14" s="1519"/>
      <c r="G14" s="1519"/>
      <c r="H14" s="1519"/>
      <c r="I14" s="1519"/>
      <c r="J14" s="1519"/>
      <c r="K14" s="1519"/>
      <c r="L14" s="1519"/>
    </row>
    <row r="15" spans="1:13" s="1256" customFormat="1" ht="18" customHeight="1" x14ac:dyDescent="0.3">
      <c r="A15" s="1498" t="s">
        <v>211</v>
      </c>
      <c r="B15" s="1498"/>
      <c r="C15" s="1498"/>
      <c r="D15" s="1498"/>
      <c r="E15" s="1498"/>
      <c r="F15" s="1498"/>
      <c r="G15" s="1498"/>
      <c r="H15" s="1498"/>
      <c r="I15" s="1498"/>
      <c r="J15" s="1498"/>
      <c r="K15" s="1498"/>
      <c r="L15" s="1498"/>
    </row>
    <row r="16" spans="1:13" ht="53.25" customHeight="1" x14ac:dyDescent="0.25">
      <c r="A16" s="1498" t="s">
        <v>1357</v>
      </c>
      <c r="B16" s="1498"/>
      <c r="C16" s="1498"/>
      <c r="D16" s="1498"/>
      <c r="E16" s="1498"/>
      <c r="F16" s="1498"/>
      <c r="G16" s="1498"/>
      <c r="H16" s="1498"/>
      <c r="I16" s="1498"/>
      <c r="J16" s="1498"/>
      <c r="K16" s="1498"/>
      <c r="L16" s="1498"/>
    </row>
    <row r="17" spans="2:11" ht="16.2" x14ac:dyDescent="0.3">
      <c r="B17" s="1232"/>
      <c r="C17" s="1232"/>
    </row>
    <row r="22" spans="2:11" hidden="1" x14ac:dyDescent="0.25">
      <c r="K22" s="1237" t="s">
        <v>1358</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182</v>
      </c>
      <c r="B1" s="122"/>
      <c r="C1" s="122"/>
      <c r="D1" s="122"/>
      <c r="E1" s="122"/>
      <c r="F1" s="122"/>
      <c r="G1" s="122"/>
      <c r="H1" s="122"/>
      <c r="I1" s="1521" t="s">
        <v>98</v>
      </c>
      <c r="J1" s="1522"/>
      <c r="K1" s="1523" t="s">
        <v>212</v>
      </c>
      <c r="L1" s="1524"/>
      <c r="M1" s="83" t="s">
        <v>100</v>
      </c>
    </row>
    <row r="2" spans="1:13" s="123" customFormat="1" ht="21" customHeight="1" x14ac:dyDescent="0.3">
      <c r="A2" s="121" t="s">
        <v>184</v>
      </c>
      <c r="B2" s="124" t="s">
        <v>250</v>
      </c>
      <c r="C2" s="124"/>
      <c r="D2" s="124"/>
      <c r="E2" s="124"/>
      <c r="F2" s="124"/>
      <c r="G2" s="124"/>
      <c r="H2" s="125"/>
      <c r="I2" s="1525" t="s">
        <v>186</v>
      </c>
      <c r="J2" s="1526"/>
      <c r="K2" s="1525" t="s">
        <v>213</v>
      </c>
      <c r="L2" s="1526"/>
    </row>
    <row r="3" spans="1:13" s="126" customFormat="1" ht="37.5" customHeight="1" x14ac:dyDescent="0.3">
      <c r="A3" s="1527" t="s">
        <v>249</v>
      </c>
      <c r="B3" s="1527"/>
      <c r="C3" s="1527"/>
      <c r="D3" s="1527"/>
      <c r="E3" s="1527"/>
      <c r="F3" s="1527"/>
      <c r="G3" s="1527"/>
      <c r="H3" s="1527"/>
      <c r="I3" s="1527"/>
      <c r="J3" s="1527"/>
      <c r="K3" s="1527"/>
      <c r="L3" s="1527"/>
    </row>
    <row r="4" spans="1:13" ht="21" customHeight="1" thickBot="1" x14ac:dyDescent="0.35">
      <c r="A4" s="1520" t="s">
        <v>248</v>
      </c>
      <c r="B4" s="1520"/>
      <c r="C4" s="1520"/>
      <c r="D4" s="1520"/>
      <c r="E4" s="1520"/>
      <c r="F4" s="1520"/>
      <c r="G4" s="1520"/>
      <c r="H4" s="1520"/>
      <c r="I4" s="1520"/>
      <c r="J4" s="1520"/>
      <c r="K4" s="1520"/>
      <c r="L4" s="1520"/>
    </row>
    <row r="5" spans="1:13" ht="37.35" customHeight="1" x14ac:dyDescent="0.3">
      <c r="A5" s="1530" t="s">
        <v>214</v>
      </c>
      <c r="B5" s="1533" t="s">
        <v>156</v>
      </c>
      <c r="C5" s="1536" t="s">
        <v>215</v>
      </c>
      <c r="D5" s="1536"/>
      <c r="E5" s="1536"/>
      <c r="F5" s="1536"/>
      <c r="G5" s="1536"/>
      <c r="H5" s="1536" t="s">
        <v>216</v>
      </c>
      <c r="I5" s="1536"/>
      <c r="J5" s="1536"/>
      <c r="K5" s="1536"/>
      <c r="L5" s="1537"/>
    </row>
    <row r="6" spans="1:13" s="128" customFormat="1" ht="37.35" customHeight="1" x14ac:dyDescent="0.3">
      <c r="A6" s="1531"/>
      <c r="B6" s="1534"/>
      <c r="C6" s="1538" t="s">
        <v>164</v>
      </c>
      <c r="D6" s="1538" t="s">
        <v>217</v>
      </c>
      <c r="E6" s="1538"/>
      <c r="F6" s="1538"/>
      <c r="G6" s="1538" t="s">
        <v>218</v>
      </c>
      <c r="H6" s="1538" t="s">
        <v>164</v>
      </c>
      <c r="I6" s="1538" t="s">
        <v>217</v>
      </c>
      <c r="J6" s="1538"/>
      <c r="K6" s="1538"/>
      <c r="L6" s="1540" t="s">
        <v>218</v>
      </c>
    </row>
    <row r="7" spans="1:13" s="128" customFormat="1" ht="37.35" customHeight="1" thickBot="1" x14ac:dyDescent="0.35">
      <c r="A7" s="1532"/>
      <c r="B7" s="1535"/>
      <c r="C7" s="1539"/>
      <c r="D7" s="129" t="s">
        <v>197</v>
      </c>
      <c r="E7" s="129" t="s">
        <v>219</v>
      </c>
      <c r="F7" s="129" t="s">
        <v>220</v>
      </c>
      <c r="G7" s="1539"/>
      <c r="H7" s="1539"/>
      <c r="I7" s="129" t="s">
        <v>197</v>
      </c>
      <c r="J7" s="129" t="s">
        <v>219</v>
      </c>
      <c r="K7" s="129" t="s">
        <v>220</v>
      </c>
      <c r="L7" s="1541"/>
    </row>
    <row r="8" spans="1:13" s="128" customFormat="1" ht="44.25" customHeight="1" x14ac:dyDescent="0.3">
      <c r="A8" s="130" t="s">
        <v>200</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201</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202</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203</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136</v>
      </c>
      <c r="B12" s="146"/>
      <c r="C12" s="146" t="s">
        <v>137</v>
      </c>
      <c r="D12" s="146"/>
      <c r="E12" s="145" t="s">
        <v>138</v>
      </c>
      <c r="G12" s="146"/>
      <c r="I12" s="148" t="s">
        <v>139</v>
      </c>
      <c r="K12" s="146"/>
      <c r="L12" s="146"/>
    </row>
    <row r="13" spans="1:13" ht="16.2" x14ac:dyDescent="0.3">
      <c r="A13" s="146"/>
      <c r="B13" s="146"/>
      <c r="C13" s="149"/>
      <c r="D13" s="146"/>
      <c r="E13" s="146" t="s">
        <v>140</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528" t="s">
        <v>211</v>
      </c>
      <c r="B15" s="1528"/>
      <c r="C15" s="1528"/>
      <c r="D15" s="1528"/>
      <c r="E15" s="1528"/>
      <c r="F15" s="1528"/>
      <c r="G15" s="1528"/>
      <c r="H15" s="146"/>
      <c r="I15" s="146"/>
      <c r="K15" s="146"/>
      <c r="L15" s="151" t="s">
        <v>251</v>
      </c>
    </row>
    <row r="16" spans="1:13" ht="17.399999999999999" customHeight="1" x14ac:dyDescent="0.3">
      <c r="A16" s="1529" t="s">
        <v>221</v>
      </c>
      <c r="B16" s="1529"/>
      <c r="C16" s="1529"/>
      <c r="D16" s="1529"/>
      <c r="E16" s="1529"/>
      <c r="F16" s="1529"/>
      <c r="G16" s="1529"/>
      <c r="H16" s="1529"/>
      <c r="I16" s="1529"/>
      <c r="J16" s="1529"/>
      <c r="K16" s="1529"/>
      <c r="L16" s="1529"/>
    </row>
    <row r="17" spans="1:12" ht="17.399999999999999" customHeight="1" x14ac:dyDescent="0.3">
      <c r="A17" s="146" t="s">
        <v>222</v>
      </c>
      <c r="B17" s="146"/>
      <c r="C17" s="146"/>
      <c r="D17" s="146"/>
      <c r="E17" s="146"/>
      <c r="F17" s="146"/>
      <c r="G17" s="146"/>
      <c r="H17" s="146"/>
      <c r="I17" s="146"/>
      <c r="J17" s="146"/>
      <c r="K17" s="146"/>
      <c r="L17" s="146"/>
    </row>
    <row r="18" spans="1:12" ht="16.2" x14ac:dyDescent="0.3">
      <c r="A18" s="146" t="s">
        <v>207</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15:G15"/>
    <mergeCell ref="A16:L16"/>
    <mergeCell ref="A5:A7"/>
    <mergeCell ref="B5:B7"/>
    <mergeCell ref="C5:G5"/>
    <mergeCell ref="H5:L5"/>
    <mergeCell ref="C6:C7"/>
    <mergeCell ref="D6:F6"/>
    <mergeCell ref="G6:G7"/>
    <mergeCell ref="H6:H7"/>
    <mergeCell ref="I6:K6"/>
    <mergeCell ref="L6:L7"/>
    <mergeCell ref="A4:L4"/>
    <mergeCell ref="I1:J1"/>
    <mergeCell ref="K1:L1"/>
    <mergeCell ref="I2:J2"/>
    <mergeCell ref="K2:L2"/>
    <mergeCell ref="A3:L3"/>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heetViews>
  <sheetFormatPr defaultRowHeight="12" x14ac:dyDescent="0.25"/>
  <cols>
    <col min="1" max="1" width="30.6640625" style="952" customWidth="1"/>
    <col min="2" max="2" width="34.21875" style="952" customWidth="1"/>
    <col min="3" max="3" width="19.5546875" style="952" customWidth="1"/>
    <col min="4" max="4" width="13.109375" style="952" customWidth="1"/>
    <col min="5" max="5" width="11.88671875" style="952" customWidth="1"/>
    <col min="6" max="10" width="12.5546875" style="952" customWidth="1"/>
    <col min="11" max="16384" width="8.88671875" style="952"/>
  </cols>
  <sheetData>
    <row r="1" spans="1:10" s="987" customFormat="1" ht="31.5" hidden="1" customHeight="1" x14ac:dyDescent="0.4">
      <c r="A1" s="987" t="s">
        <v>1341</v>
      </c>
      <c r="C1" s="987" t="s">
        <v>1342</v>
      </c>
      <c r="D1" s="987" t="s">
        <v>1343</v>
      </c>
      <c r="E1" s="1234"/>
    </row>
    <row r="2" spans="1:10" s="987" customFormat="1" ht="28.5" hidden="1" customHeight="1" x14ac:dyDescent="0.3">
      <c r="A2" s="1125" t="s">
        <v>1359</v>
      </c>
      <c r="B2" s="1257"/>
      <c r="C2" s="1258"/>
      <c r="D2" s="987" t="s">
        <v>1360</v>
      </c>
    </row>
    <row r="3" spans="1:10" ht="18" customHeight="1" thickTop="1" thickBot="1" x14ac:dyDescent="0.35">
      <c r="A3" s="1236" t="s">
        <v>575</v>
      </c>
      <c r="B3" s="978"/>
      <c r="C3" s="953"/>
      <c r="D3" s="953"/>
      <c r="E3" s="1259" t="s">
        <v>98</v>
      </c>
      <c r="F3" s="1545" t="s">
        <v>1361</v>
      </c>
      <c r="G3" s="1546"/>
      <c r="H3" s="83" t="s">
        <v>100</v>
      </c>
      <c r="I3" s="1237"/>
    </row>
    <row r="4" spans="1:10" ht="18" customHeight="1" thickTop="1" thickBot="1" x14ac:dyDescent="0.35">
      <c r="A4" s="1239" t="s">
        <v>1348</v>
      </c>
      <c r="B4" s="1501" t="s">
        <v>1349</v>
      </c>
      <c r="C4" s="1502"/>
      <c r="D4" s="1502"/>
      <c r="E4" s="1261" t="s">
        <v>186</v>
      </c>
      <c r="F4" s="1545" t="s">
        <v>1362</v>
      </c>
      <c r="G4" s="1546"/>
      <c r="H4" s="1262"/>
      <c r="I4" s="1237"/>
    </row>
    <row r="5" spans="1:10" ht="54" customHeight="1" thickTop="1" x14ac:dyDescent="0.25">
      <c r="A5" s="1547" t="s">
        <v>1363</v>
      </c>
      <c r="B5" s="1547"/>
      <c r="C5" s="1547"/>
      <c r="D5" s="1547"/>
      <c r="E5" s="1548"/>
      <c r="F5" s="1548"/>
      <c r="G5" s="1548"/>
      <c r="H5" s="1245"/>
      <c r="I5" s="1245"/>
      <c r="J5" s="1245"/>
    </row>
    <row r="6" spans="1:10" ht="24" customHeight="1" thickBot="1" x14ac:dyDescent="0.35">
      <c r="A6" s="1504" t="s">
        <v>1405</v>
      </c>
      <c r="B6" s="1504"/>
      <c r="C6" s="1504"/>
      <c r="D6" s="1504"/>
      <c r="E6" s="1549"/>
      <c r="F6" s="1549"/>
      <c r="G6" s="1549"/>
      <c r="H6" s="981"/>
      <c r="I6" s="981"/>
      <c r="J6" s="981"/>
    </row>
    <row r="7" spans="1:10" s="958" customFormat="1" ht="66" customHeight="1" thickBot="1" x14ac:dyDescent="0.35">
      <c r="A7" s="1263" t="s">
        <v>224</v>
      </c>
      <c r="B7" s="1264" t="s">
        <v>156</v>
      </c>
      <c r="C7" s="1542" t="s">
        <v>227</v>
      </c>
      <c r="D7" s="1543"/>
      <c r="E7" s="1542" t="s">
        <v>218</v>
      </c>
      <c r="F7" s="1543"/>
      <c r="G7" s="1544"/>
    </row>
    <row r="8" spans="1:10" s="967" customFormat="1" ht="82.5" customHeight="1" x14ac:dyDescent="0.3">
      <c r="A8" s="1265" t="s">
        <v>156</v>
      </c>
      <c r="B8" s="1287">
        <f>SUM(C8:G8)</f>
        <v>0</v>
      </c>
      <c r="C8" s="1550">
        <f>SUM(C9:D11)</f>
        <v>0</v>
      </c>
      <c r="D8" s="1551"/>
      <c r="E8" s="1552">
        <f>SUM(E9:G11)</f>
        <v>0</v>
      </c>
      <c r="F8" s="1552"/>
      <c r="G8" s="1552"/>
    </row>
    <row r="9" spans="1:10" s="967" customFormat="1" ht="82.5" customHeight="1" x14ac:dyDescent="0.3">
      <c r="A9" s="1286" t="s">
        <v>1354</v>
      </c>
      <c r="B9" s="1287">
        <f t="shared" ref="B9:B11" si="0">SUM(C9:G9)</f>
        <v>0</v>
      </c>
      <c r="C9" s="1553">
        <v>0</v>
      </c>
      <c r="D9" s="1554"/>
      <c r="E9" s="1555">
        <v>0</v>
      </c>
      <c r="F9" s="1555"/>
      <c r="G9" s="1555"/>
    </row>
    <row r="10" spans="1:10" s="967" customFormat="1" ht="82.5" customHeight="1" x14ac:dyDescent="0.3">
      <c r="A10" s="1277" t="s">
        <v>1355</v>
      </c>
      <c r="B10" s="1287">
        <f t="shared" si="0"/>
        <v>0</v>
      </c>
      <c r="C10" s="1553">
        <v>0</v>
      </c>
      <c r="D10" s="1554"/>
      <c r="E10" s="1555">
        <v>0</v>
      </c>
      <c r="F10" s="1555"/>
      <c r="G10" s="1555"/>
    </row>
    <row r="11" spans="1:10" s="967" customFormat="1" ht="82.5" customHeight="1" thickBot="1" x14ac:dyDescent="0.35">
      <c r="A11" s="1266" t="s">
        <v>1356</v>
      </c>
      <c r="B11" s="1287">
        <f t="shared" si="0"/>
        <v>0</v>
      </c>
      <c r="C11" s="1556">
        <v>0</v>
      </c>
      <c r="D11" s="1557"/>
      <c r="E11" s="1558">
        <v>0</v>
      </c>
      <c r="F11" s="1558"/>
      <c r="G11" s="1558"/>
    </row>
    <row r="12" spans="1:10" s="975" customFormat="1" ht="67.5" customHeight="1" x14ac:dyDescent="0.3">
      <c r="A12" s="1519" t="s">
        <v>1408</v>
      </c>
      <c r="B12" s="1519"/>
      <c r="C12" s="1519"/>
      <c r="D12" s="1519"/>
      <c r="E12" s="1559"/>
      <c r="F12" s="1559"/>
      <c r="G12" s="1559"/>
      <c r="H12" s="1255"/>
      <c r="I12" s="1255"/>
      <c r="J12" s="1255"/>
    </row>
    <row r="13" spans="1:10" s="1267" customFormat="1" ht="18" customHeight="1" x14ac:dyDescent="0.3">
      <c r="A13" s="1498" t="s">
        <v>211</v>
      </c>
      <c r="B13" s="1498"/>
      <c r="C13" s="1498"/>
      <c r="D13" s="1498"/>
      <c r="E13" s="1255"/>
      <c r="F13" s="1255"/>
      <c r="G13" s="1255"/>
      <c r="H13" s="1255"/>
      <c r="I13" s="1255"/>
      <c r="J13" s="1255"/>
    </row>
    <row r="14" spans="1:10" ht="50.1" customHeight="1" x14ac:dyDescent="0.25">
      <c r="A14" s="1498" t="s">
        <v>1364</v>
      </c>
      <c r="B14" s="1498"/>
      <c r="C14" s="1498"/>
      <c r="D14" s="1498"/>
      <c r="E14" s="1560"/>
      <c r="F14" s="1560"/>
      <c r="G14" s="1560"/>
      <c r="H14" s="1255"/>
      <c r="I14" s="1255"/>
      <c r="J14" s="1255"/>
    </row>
    <row r="15" spans="1:10" ht="15.6" x14ac:dyDescent="0.3">
      <c r="B15" s="1268"/>
      <c r="C15" s="1268"/>
    </row>
    <row r="25" spans="4:4" hidden="1" x14ac:dyDescent="0.25">
      <c r="D25" s="952" t="s">
        <v>1365</v>
      </c>
    </row>
  </sheetData>
  <mergeCells count="18">
    <mergeCell ref="C11:D11"/>
    <mergeCell ref="E11:G11"/>
    <mergeCell ref="A12:G12"/>
    <mergeCell ref="A13:D13"/>
    <mergeCell ref="A14:G14"/>
    <mergeCell ref="C8:D8"/>
    <mergeCell ref="E8:G8"/>
    <mergeCell ref="C9:D9"/>
    <mergeCell ref="E9:G9"/>
    <mergeCell ref="C10:D10"/>
    <mergeCell ref="E10:G10"/>
    <mergeCell ref="C7:D7"/>
    <mergeCell ref="E7:G7"/>
    <mergeCell ref="F3:G3"/>
    <mergeCell ref="B4:D4"/>
    <mergeCell ref="F4:G4"/>
    <mergeCell ref="A5:G5"/>
    <mergeCell ref="A6:G6"/>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182</v>
      </c>
      <c r="B1" s="155"/>
      <c r="C1" s="156"/>
      <c r="D1" s="157"/>
      <c r="E1" s="158"/>
      <c r="F1" s="154" t="s">
        <v>98</v>
      </c>
      <c r="G1" s="1562" t="s">
        <v>254</v>
      </c>
      <c r="H1" s="1563"/>
      <c r="I1" s="33" t="s">
        <v>100</v>
      </c>
      <c r="J1" s="158"/>
      <c r="K1" s="158"/>
      <c r="L1" s="158"/>
    </row>
    <row r="2" spans="1:12" s="159" customFormat="1" ht="20.399999999999999" customHeight="1" thickBot="1" x14ac:dyDescent="0.45">
      <c r="A2" s="154" t="s">
        <v>184</v>
      </c>
      <c r="B2" s="84" t="s">
        <v>253</v>
      </c>
      <c r="C2" s="160"/>
      <c r="D2" s="161"/>
      <c r="E2" s="162"/>
      <c r="F2" s="154" t="s">
        <v>186</v>
      </c>
      <c r="G2" s="1562" t="s">
        <v>223</v>
      </c>
      <c r="H2" s="1564"/>
      <c r="I2" s="158"/>
      <c r="J2" s="158"/>
      <c r="K2" s="158"/>
      <c r="L2" s="158"/>
    </row>
    <row r="3" spans="1:12" s="163" customFormat="1" ht="54" customHeight="1" x14ac:dyDescent="0.25">
      <c r="A3" s="1565" t="s">
        <v>252</v>
      </c>
      <c r="B3" s="1565"/>
      <c r="C3" s="1565"/>
      <c r="D3" s="1565"/>
      <c r="E3" s="1565"/>
      <c r="F3" s="1565"/>
      <c r="G3" s="1565"/>
      <c r="H3" s="1565"/>
    </row>
    <row r="4" spans="1:12" ht="24" customHeight="1" thickBot="1" x14ac:dyDescent="0.35">
      <c r="A4" s="1566" t="s">
        <v>248</v>
      </c>
      <c r="B4" s="1566"/>
      <c r="C4" s="1566"/>
      <c r="D4" s="1566"/>
      <c r="E4" s="1566"/>
      <c r="F4" s="1566"/>
      <c r="G4" s="1566"/>
      <c r="H4" s="1566"/>
      <c r="I4" s="163"/>
      <c r="J4" s="163"/>
      <c r="K4" s="163"/>
      <c r="L4" s="163"/>
    </row>
    <row r="5" spans="1:12" s="166" customFormat="1" ht="21.9" customHeight="1" x14ac:dyDescent="0.3">
      <c r="A5" s="1567" t="s">
        <v>224</v>
      </c>
      <c r="B5" s="1569" t="s">
        <v>156</v>
      </c>
      <c r="C5" s="1571" t="s">
        <v>225</v>
      </c>
      <c r="D5" s="1571"/>
      <c r="E5" s="1571"/>
      <c r="F5" s="1571" t="s">
        <v>226</v>
      </c>
      <c r="G5" s="1571"/>
      <c r="H5" s="1572"/>
      <c r="I5" s="165"/>
      <c r="J5" s="165"/>
      <c r="K5" s="165"/>
      <c r="L5" s="165"/>
    </row>
    <row r="6" spans="1:12" s="166" customFormat="1" ht="21.9" customHeight="1" thickBot="1" x14ac:dyDescent="0.35">
      <c r="A6" s="1568"/>
      <c r="B6" s="1570"/>
      <c r="C6" s="167" t="s">
        <v>164</v>
      </c>
      <c r="D6" s="167" t="s">
        <v>227</v>
      </c>
      <c r="E6" s="167" t="s">
        <v>218</v>
      </c>
      <c r="F6" s="167" t="s">
        <v>164</v>
      </c>
      <c r="G6" s="167" t="s">
        <v>227</v>
      </c>
      <c r="H6" s="168" t="s">
        <v>218</v>
      </c>
      <c r="I6" s="165"/>
      <c r="J6" s="165"/>
      <c r="K6" s="165"/>
      <c r="L6" s="165"/>
    </row>
    <row r="7" spans="1:12" s="174" customFormat="1" ht="63.6" customHeight="1" x14ac:dyDescent="0.3">
      <c r="A7" s="169" t="s">
        <v>156</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228</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229</v>
      </c>
      <c r="B9" s="178">
        <f t="shared" si="0"/>
        <v>0</v>
      </c>
      <c r="C9" s="178">
        <f t="shared" si="1"/>
        <v>0</v>
      </c>
      <c r="D9" s="143">
        <v>0</v>
      </c>
      <c r="E9" s="143">
        <v>0</v>
      </c>
      <c r="F9" s="178">
        <f t="shared" si="2"/>
        <v>0</v>
      </c>
      <c r="G9" s="143">
        <v>0</v>
      </c>
      <c r="H9" s="144">
        <v>0</v>
      </c>
      <c r="I9" s="173"/>
      <c r="J9" s="173"/>
      <c r="K9" s="173"/>
      <c r="L9" s="173"/>
    </row>
    <row r="10" spans="1:12" ht="16.2" x14ac:dyDescent="0.3">
      <c r="A10" s="102" t="s">
        <v>136</v>
      </c>
      <c r="B10" s="88" t="s">
        <v>137</v>
      </c>
      <c r="C10" s="163"/>
      <c r="D10" s="102" t="s">
        <v>138</v>
      </c>
      <c r="E10" s="163"/>
      <c r="F10" s="115" t="s">
        <v>139</v>
      </c>
      <c r="G10" s="163"/>
      <c r="H10" s="88"/>
      <c r="I10" s="163"/>
      <c r="J10" s="163"/>
      <c r="K10" s="163"/>
      <c r="L10" s="163"/>
    </row>
    <row r="11" spans="1:12" ht="16.2" x14ac:dyDescent="0.3">
      <c r="A11" s="89"/>
      <c r="B11" s="89"/>
      <c r="C11" s="103"/>
      <c r="D11" s="89" t="s">
        <v>140</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211</v>
      </c>
      <c r="B13" s="89"/>
      <c r="C13" s="89"/>
      <c r="D13" s="103"/>
      <c r="E13" s="103"/>
      <c r="F13" s="103"/>
      <c r="H13" s="225" t="s">
        <v>247</v>
      </c>
      <c r="I13" s="163"/>
      <c r="J13" s="163"/>
      <c r="K13" s="163"/>
      <c r="L13" s="163"/>
    </row>
    <row r="14" spans="1:12" ht="16.2" x14ac:dyDescent="0.3">
      <c r="A14" s="1561" t="s">
        <v>255</v>
      </c>
      <c r="B14" s="1476"/>
      <c r="C14" s="1476"/>
      <c r="D14" s="1476"/>
      <c r="E14" s="1476"/>
      <c r="F14" s="1476"/>
      <c r="G14" s="1476"/>
      <c r="H14" s="1476"/>
      <c r="I14" s="1476"/>
      <c r="J14" s="1476"/>
      <c r="K14" s="1476"/>
      <c r="L14" s="1476"/>
    </row>
    <row r="15" spans="1:12" ht="16.2" x14ac:dyDescent="0.3">
      <c r="A15" s="1477" t="s">
        <v>256</v>
      </c>
      <c r="B15" s="1477"/>
      <c r="C15" s="1477"/>
      <c r="D15" s="1477"/>
      <c r="E15" s="1477"/>
      <c r="F15" s="1477"/>
      <c r="G15" s="1477"/>
      <c r="H15" s="1477"/>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230</v>
      </c>
      <c r="B1" s="155"/>
      <c r="C1" s="156"/>
      <c r="D1" s="157"/>
      <c r="F1" s="154" t="s">
        <v>98</v>
      </c>
      <c r="G1" s="1562" t="s">
        <v>254</v>
      </c>
      <c r="H1" s="1574"/>
      <c r="I1" s="109" t="s">
        <v>100</v>
      </c>
    </row>
    <row r="2" spans="1:12" s="159" customFormat="1" ht="18" customHeight="1" thickBot="1" x14ac:dyDescent="0.45">
      <c r="A2" s="154" t="s">
        <v>184</v>
      </c>
      <c r="B2" s="180" t="s">
        <v>253</v>
      </c>
      <c r="C2" s="160"/>
      <c r="D2" s="161"/>
      <c r="E2" s="181"/>
      <c r="F2" s="154" t="s">
        <v>186</v>
      </c>
      <c r="G2" s="1562" t="s">
        <v>231</v>
      </c>
      <c r="H2" s="1574"/>
    </row>
    <row r="3" spans="1:12" ht="54" customHeight="1" x14ac:dyDescent="0.25">
      <c r="A3" s="1575" t="s">
        <v>257</v>
      </c>
      <c r="B3" s="1576"/>
      <c r="C3" s="1576"/>
      <c r="D3" s="1576"/>
      <c r="E3" s="1576"/>
      <c r="F3" s="1576"/>
      <c r="G3" s="1576"/>
      <c r="H3" s="1576"/>
    </row>
    <row r="4" spans="1:12" ht="24" customHeight="1" thickBot="1" x14ac:dyDescent="0.35">
      <c r="A4" s="1566" t="s">
        <v>259</v>
      </c>
      <c r="B4" s="1566"/>
      <c r="C4" s="1566"/>
      <c r="D4" s="1566"/>
      <c r="E4" s="1566"/>
      <c r="F4" s="1566"/>
      <c r="G4" s="1566"/>
      <c r="H4" s="1566"/>
    </row>
    <row r="5" spans="1:12" s="166" customFormat="1" ht="21.9" customHeight="1" x14ac:dyDescent="0.3">
      <c r="A5" s="1567" t="s">
        <v>224</v>
      </c>
      <c r="B5" s="1569" t="s">
        <v>156</v>
      </c>
      <c r="C5" s="1571" t="s">
        <v>225</v>
      </c>
      <c r="D5" s="1571"/>
      <c r="E5" s="1571"/>
      <c r="F5" s="1571" t="s">
        <v>226</v>
      </c>
      <c r="G5" s="1571"/>
      <c r="H5" s="1572"/>
    </row>
    <row r="6" spans="1:12" s="166" customFormat="1" ht="21.9" customHeight="1" thickBot="1" x14ac:dyDescent="0.35">
      <c r="A6" s="1568"/>
      <c r="B6" s="1570"/>
      <c r="C6" s="167" t="s">
        <v>164</v>
      </c>
      <c r="D6" s="167" t="s">
        <v>227</v>
      </c>
      <c r="E6" s="167" t="s">
        <v>218</v>
      </c>
      <c r="F6" s="167" t="s">
        <v>164</v>
      </c>
      <c r="G6" s="167" t="s">
        <v>227</v>
      </c>
      <c r="H6" s="168" t="s">
        <v>218</v>
      </c>
    </row>
    <row r="7" spans="1:12" s="174" customFormat="1" ht="87.6" customHeight="1" x14ac:dyDescent="0.3">
      <c r="A7" s="169" t="s">
        <v>156</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228</v>
      </c>
      <c r="B8" s="176">
        <f t="shared" ref="B8:B9" si="1">C8+F8</f>
        <v>4</v>
      </c>
      <c r="C8" s="185">
        <f>SUM(D8:E8)</f>
        <v>4</v>
      </c>
      <c r="D8" s="186">
        <v>0</v>
      </c>
      <c r="E8" s="186">
        <v>4</v>
      </c>
      <c r="F8" s="185">
        <v>0</v>
      </c>
      <c r="G8" s="186">
        <v>0</v>
      </c>
      <c r="H8" s="187">
        <v>0</v>
      </c>
    </row>
    <row r="9" spans="1:12" s="174" customFormat="1" ht="64.2" customHeight="1" thickBot="1" x14ac:dyDescent="0.35">
      <c r="A9" s="177" t="s">
        <v>229</v>
      </c>
      <c r="B9" s="178">
        <f t="shared" si="1"/>
        <v>0</v>
      </c>
      <c r="C9" s="188">
        <f>SUM(D9:E9)</f>
        <v>0</v>
      </c>
      <c r="D9" s="189">
        <v>0</v>
      </c>
      <c r="E9" s="189">
        <v>0</v>
      </c>
      <c r="F9" s="188">
        <v>0</v>
      </c>
      <c r="G9" s="189">
        <v>0</v>
      </c>
      <c r="H9" s="190">
        <v>0</v>
      </c>
    </row>
    <row r="10" spans="1:12" ht="16.2" x14ac:dyDescent="0.3">
      <c r="A10" s="102" t="s">
        <v>136</v>
      </c>
      <c r="B10" s="88" t="s">
        <v>137</v>
      </c>
      <c r="D10" s="102" t="s">
        <v>138</v>
      </c>
      <c r="F10" s="104" t="s">
        <v>139</v>
      </c>
      <c r="H10" s="116"/>
    </row>
    <row r="11" spans="1:12" ht="16.2" x14ac:dyDescent="0.3">
      <c r="A11" s="89"/>
      <c r="B11" s="89"/>
      <c r="C11" s="103"/>
      <c r="D11" s="89" t="s">
        <v>140</v>
      </c>
      <c r="F11" s="89"/>
      <c r="G11" s="89"/>
      <c r="H11" s="88"/>
    </row>
    <row r="12" spans="1:12" ht="16.2" x14ac:dyDescent="0.3">
      <c r="A12" s="102"/>
      <c r="B12" s="89"/>
      <c r="C12" s="103"/>
      <c r="D12" s="103"/>
      <c r="E12" s="103"/>
      <c r="F12" s="89"/>
      <c r="H12" s="89"/>
    </row>
    <row r="13" spans="1:12" ht="21" customHeight="1" x14ac:dyDescent="0.3">
      <c r="A13" s="89" t="s">
        <v>211</v>
      </c>
      <c r="B13" s="89"/>
      <c r="C13" s="89"/>
      <c r="D13" s="103"/>
      <c r="E13" s="103"/>
      <c r="F13" s="103"/>
      <c r="H13" s="179" t="s">
        <v>258</v>
      </c>
    </row>
    <row r="14" spans="1:12" ht="17.25" customHeight="1" x14ac:dyDescent="0.3">
      <c r="A14" s="1561" t="s">
        <v>205</v>
      </c>
      <c r="B14" s="1476"/>
      <c r="C14" s="1476"/>
      <c r="D14" s="1476"/>
      <c r="E14" s="1476"/>
      <c r="F14" s="1476"/>
      <c r="G14" s="1476"/>
      <c r="H14" s="1476"/>
      <c r="I14" s="1476"/>
      <c r="J14" s="1476"/>
      <c r="K14" s="1476"/>
      <c r="L14" s="1476"/>
    </row>
    <row r="15" spans="1:12" ht="16.2" x14ac:dyDescent="0.3">
      <c r="A15" s="1573" t="s">
        <v>232</v>
      </c>
      <c r="B15" s="1573"/>
      <c r="C15" s="1573"/>
      <c r="D15" s="1573"/>
      <c r="E15" s="1573"/>
      <c r="F15" s="1573"/>
      <c r="G15" s="1573"/>
      <c r="H15" s="157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heetViews>
  <sheetFormatPr defaultRowHeight="12" x14ac:dyDescent="0.25"/>
  <cols>
    <col min="1" max="1" width="15.77734375" style="952" customWidth="1"/>
    <col min="2" max="8" width="19.6640625" style="952" customWidth="1"/>
    <col min="9" max="16384" width="8.88671875" style="952"/>
  </cols>
  <sheetData>
    <row r="1" spans="1:9" s="987" customFormat="1" ht="31.5" hidden="1" customHeight="1" x14ac:dyDescent="0.6">
      <c r="A1" s="987" t="s">
        <v>1341</v>
      </c>
      <c r="C1" s="987" t="s">
        <v>1342</v>
      </c>
      <c r="D1" s="987" t="s">
        <v>1343</v>
      </c>
      <c r="E1" s="1269" t="s">
        <v>1366</v>
      </c>
      <c r="F1" s="1233"/>
      <c r="G1" s="1234"/>
    </row>
    <row r="2" spans="1:9" s="987" customFormat="1" ht="28.5" hidden="1" customHeight="1" x14ac:dyDescent="0.3">
      <c r="A2" s="1125" t="s">
        <v>1367</v>
      </c>
      <c r="B2" s="1257"/>
      <c r="C2" s="1258"/>
      <c r="D2" s="987" t="s">
        <v>1346</v>
      </c>
    </row>
    <row r="3" spans="1:9" ht="18" customHeight="1" thickTop="1" thickBot="1" x14ac:dyDescent="0.35">
      <c r="A3" s="1236" t="s">
        <v>575</v>
      </c>
      <c r="B3" s="978"/>
      <c r="C3" s="953"/>
      <c r="D3" s="953"/>
      <c r="E3" s="1237"/>
      <c r="F3" s="1237"/>
      <c r="G3" s="1238" t="s">
        <v>98</v>
      </c>
      <c r="H3" s="1270" t="s">
        <v>1368</v>
      </c>
      <c r="I3" s="83" t="s">
        <v>100</v>
      </c>
    </row>
    <row r="4" spans="1:9" ht="18" customHeight="1" thickTop="1" thickBot="1" x14ac:dyDescent="0.35">
      <c r="A4" s="1239" t="s">
        <v>1348</v>
      </c>
      <c r="B4" s="1501" t="s">
        <v>1349</v>
      </c>
      <c r="C4" s="1502"/>
      <c r="D4" s="1502"/>
      <c r="E4" s="1242"/>
      <c r="F4" s="1242"/>
      <c r="G4" s="1244" t="s">
        <v>186</v>
      </c>
      <c r="H4" s="1270" t="s">
        <v>1369</v>
      </c>
    </row>
    <row r="5" spans="1:9" ht="54" customHeight="1" thickTop="1" x14ac:dyDescent="0.25">
      <c r="A5" s="1503" t="s">
        <v>1370</v>
      </c>
      <c r="B5" s="1503"/>
      <c r="C5" s="1503"/>
      <c r="D5" s="1503"/>
      <c r="E5" s="1503"/>
      <c r="F5" s="1503"/>
      <c r="G5" s="1503"/>
      <c r="H5" s="1503"/>
    </row>
    <row r="6" spans="1:9" ht="24" customHeight="1" thickBot="1" x14ac:dyDescent="0.35">
      <c r="A6" s="1504" t="s">
        <v>1410</v>
      </c>
      <c r="B6" s="1504"/>
      <c r="C6" s="1504"/>
      <c r="D6" s="1504"/>
      <c r="E6" s="1504"/>
      <c r="F6" s="1504"/>
      <c r="G6" s="1504"/>
      <c r="H6" s="1504"/>
    </row>
    <row r="7" spans="1:9" s="958" customFormat="1" ht="33" customHeight="1" x14ac:dyDescent="0.3">
      <c r="A7" s="1505" t="s">
        <v>224</v>
      </c>
      <c r="B7" s="1508" t="s">
        <v>156</v>
      </c>
      <c r="C7" s="1511" t="s">
        <v>225</v>
      </c>
      <c r="D7" s="1512"/>
      <c r="E7" s="1513"/>
      <c r="F7" s="1511" t="s">
        <v>226</v>
      </c>
      <c r="G7" s="1512"/>
      <c r="H7" s="1512"/>
    </row>
    <row r="8" spans="1:9" s="958" customFormat="1" ht="33" customHeight="1" thickBot="1" x14ac:dyDescent="0.35">
      <c r="A8" s="1507"/>
      <c r="B8" s="1510"/>
      <c r="C8" s="1247" t="s">
        <v>164</v>
      </c>
      <c r="D8" s="1247" t="s">
        <v>227</v>
      </c>
      <c r="E8" s="1247" t="s">
        <v>218</v>
      </c>
      <c r="F8" s="1247" t="s">
        <v>164</v>
      </c>
      <c r="G8" s="1247" t="s">
        <v>227</v>
      </c>
      <c r="H8" s="1250" t="s">
        <v>218</v>
      </c>
    </row>
    <row r="9" spans="1:9" s="967" customFormat="1" ht="120" customHeight="1" x14ac:dyDescent="0.3">
      <c r="A9" s="1251" t="s">
        <v>1371</v>
      </c>
      <c r="B9" s="1291">
        <f>SUM(B10:B11)</f>
        <v>5</v>
      </c>
      <c r="C9" s="1292">
        <f>SUM(D9:E9)</f>
        <v>5</v>
      </c>
      <c r="D9" s="1292">
        <f>SUM(D10:D11)</f>
        <v>0</v>
      </c>
      <c r="E9" s="1292">
        <f>SUM(E10:E11)</f>
        <v>5</v>
      </c>
      <c r="F9" s="1292">
        <f>SUM(G9:H9)</f>
        <v>0</v>
      </c>
      <c r="G9" s="1292">
        <f>SUM(G10:G11)</f>
        <v>0</v>
      </c>
      <c r="H9" s="1292">
        <f>SUM(H10:H11)</f>
        <v>0</v>
      </c>
    </row>
    <row r="10" spans="1:9" s="967" customFormat="1" ht="120" customHeight="1" x14ac:dyDescent="0.3">
      <c r="A10" s="1253" t="s">
        <v>1355</v>
      </c>
      <c r="B10" s="1293">
        <f>C10+F10</f>
        <v>5</v>
      </c>
      <c r="C10" s="1292">
        <f t="shared" ref="C10:C11" si="0">SUM(D10:E10)</f>
        <v>5</v>
      </c>
      <c r="D10" s="1294">
        <v>0</v>
      </c>
      <c r="E10" s="1294">
        <v>5</v>
      </c>
      <c r="F10" s="1292">
        <f t="shared" ref="F10:F11" si="1">SUM(G10:H10)</f>
        <v>0</v>
      </c>
      <c r="G10" s="1294">
        <v>0</v>
      </c>
      <c r="H10" s="1294">
        <v>0</v>
      </c>
    </row>
    <row r="11" spans="1:9" s="967" customFormat="1" ht="120" customHeight="1" thickBot="1" x14ac:dyDescent="0.35">
      <c r="A11" s="1253" t="s">
        <v>1356</v>
      </c>
      <c r="B11" s="1293">
        <f>C11+F11</f>
        <v>0</v>
      </c>
      <c r="C11" s="1292">
        <f t="shared" si="0"/>
        <v>0</v>
      </c>
      <c r="D11" s="1294">
        <v>0</v>
      </c>
      <c r="E11" s="1294">
        <v>0</v>
      </c>
      <c r="F11" s="1292">
        <f t="shared" si="1"/>
        <v>0</v>
      </c>
      <c r="G11" s="1294">
        <v>0</v>
      </c>
      <c r="H11" s="1294">
        <v>0</v>
      </c>
    </row>
    <row r="12" spans="1:9" s="975" customFormat="1" ht="55.5" customHeight="1" x14ac:dyDescent="0.3">
      <c r="A12" s="1519" t="s">
        <v>1411</v>
      </c>
      <c r="B12" s="1519"/>
      <c r="C12" s="1519"/>
      <c r="D12" s="1519"/>
      <c r="E12" s="1519"/>
      <c r="F12" s="1519"/>
      <c r="G12" s="1519"/>
      <c r="H12" s="1519"/>
    </row>
    <row r="13" spans="1:9" s="1267" customFormat="1" ht="18" customHeight="1" x14ac:dyDescent="0.3">
      <c r="A13" s="1498" t="s">
        <v>211</v>
      </c>
      <c r="B13" s="1498"/>
      <c r="C13" s="1498"/>
      <c r="D13" s="1498"/>
      <c r="E13" s="1498"/>
      <c r="F13" s="1498"/>
      <c r="G13" s="1498"/>
      <c r="H13" s="1498"/>
    </row>
    <row r="14" spans="1:9" ht="38.25" customHeight="1" x14ac:dyDescent="0.25">
      <c r="A14" s="1498" t="s">
        <v>1372</v>
      </c>
      <c r="B14" s="1498"/>
      <c r="C14" s="1498"/>
      <c r="D14" s="1498"/>
      <c r="E14" s="1498"/>
      <c r="F14" s="1498"/>
      <c r="G14" s="1498"/>
      <c r="H14" s="1498"/>
    </row>
    <row r="15" spans="1:9" ht="15.6" x14ac:dyDescent="0.3">
      <c r="B15" s="1268"/>
      <c r="C15" s="1268"/>
    </row>
    <row r="18" spans="6:6" ht="12.6" hidden="1" x14ac:dyDescent="0.25">
      <c r="F18" s="1274" t="s">
        <v>1373</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7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182</v>
      </c>
      <c r="B1" s="155"/>
      <c r="C1" s="157"/>
      <c r="D1" s="157"/>
      <c r="E1" s="158"/>
      <c r="F1" s="154" t="s">
        <v>98</v>
      </c>
      <c r="G1" s="1577" t="s">
        <v>254</v>
      </c>
      <c r="H1" s="1578"/>
      <c r="I1" s="109" t="s">
        <v>100</v>
      </c>
      <c r="J1" s="163"/>
      <c r="K1" s="163"/>
      <c r="L1" s="163"/>
    </row>
    <row r="2" spans="1:12" ht="18" customHeight="1" thickBot="1" x14ac:dyDescent="0.45">
      <c r="A2" s="154" t="s">
        <v>184</v>
      </c>
      <c r="B2" s="180" t="s">
        <v>253</v>
      </c>
      <c r="C2" s="161"/>
      <c r="D2" s="161"/>
      <c r="E2" s="162"/>
      <c r="F2" s="154" t="s">
        <v>186</v>
      </c>
      <c r="G2" s="1577" t="s">
        <v>233</v>
      </c>
      <c r="H2" s="1578"/>
      <c r="I2" s="163"/>
      <c r="J2" s="163"/>
      <c r="K2" s="163"/>
      <c r="L2" s="163"/>
    </row>
    <row r="3" spans="1:12" ht="54" customHeight="1" x14ac:dyDescent="0.25">
      <c r="A3" s="1575" t="s">
        <v>260</v>
      </c>
      <c r="B3" s="1576"/>
      <c r="C3" s="1576"/>
      <c r="D3" s="1576"/>
      <c r="E3" s="1576"/>
      <c r="F3" s="1576"/>
      <c r="G3" s="1576"/>
      <c r="H3" s="1576"/>
      <c r="I3" s="163"/>
      <c r="J3" s="163"/>
      <c r="K3" s="163"/>
      <c r="L3" s="163"/>
    </row>
    <row r="4" spans="1:12" ht="24" customHeight="1" thickBot="1" x14ac:dyDescent="0.35">
      <c r="A4" s="1566" t="s">
        <v>261</v>
      </c>
      <c r="B4" s="1566"/>
      <c r="C4" s="1566"/>
      <c r="D4" s="1566"/>
      <c r="E4" s="1566"/>
      <c r="F4" s="1566"/>
      <c r="G4" s="1566"/>
      <c r="H4" s="1566"/>
      <c r="I4" s="163"/>
      <c r="J4" s="163"/>
      <c r="K4" s="163"/>
      <c r="L4" s="192"/>
    </row>
    <row r="5" spans="1:12" s="166" customFormat="1" ht="21.9" customHeight="1" x14ac:dyDescent="0.3">
      <c r="A5" s="1567" t="s">
        <v>224</v>
      </c>
      <c r="B5" s="1569" t="s">
        <v>156</v>
      </c>
      <c r="C5" s="1571" t="s">
        <v>234</v>
      </c>
      <c r="D5" s="1571"/>
      <c r="E5" s="1571"/>
      <c r="F5" s="1571" t="s">
        <v>235</v>
      </c>
      <c r="G5" s="1571"/>
      <c r="H5" s="1572"/>
      <c r="I5" s="165"/>
      <c r="J5" s="165"/>
      <c r="K5" s="165"/>
      <c r="L5" s="165"/>
    </row>
    <row r="6" spans="1:12" s="166" customFormat="1" ht="21.9" customHeight="1" thickBot="1" x14ac:dyDescent="0.35">
      <c r="A6" s="1568"/>
      <c r="B6" s="1570"/>
      <c r="C6" s="167" t="s">
        <v>164</v>
      </c>
      <c r="D6" s="167" t="s">
        <v>227</v>
      </c>
      <c r="E6" s="167" t="s">
        <v>218</v>
      </c>
      <c r="F6" s="167" t="s">
        <v>164</v>
      </c>
      <c r="G6" s="167" t="s">
        <v>227</v>
      </c>
      <c r="H6" s="168" t="s">
        <v>218</v>
      </c>
      <c r="I6" s="165"/>
      <c r="J6" s="165"/>
      <c r="K6" s="165"/>
      <c r="L6" s="165"/>
    </row>
    <row r="7" spans="1:12" s="174" customFormat="1" ht="59.4" customHeight="1" x14ac:dyDescent="0.3">
      <c r="A7" s="169" t="s">
        <v>156</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228</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229</v>
      </c>
      <c r="B9" s="178">
        <f t="shared" si="0"/>
        <v>0</v>
      </c>
      <c r="C9" s="178">
        <f t="shared" si="1"/>
        <v>0</v>
      </c>
      <c r="D9" s="143">
        <v>0</v>
      </c>
      <c r="E9" s="143">
        <v>0</v>
      </c>
      <c r="F9" s="178">
        <f t="shared" si="2"/>
        <v>0</v>
      </c>
      <c r="G9" s="143">
        <v>0</v>
      </c>
      <c r="H9" s="144">
        <v>0</v>
      </c>
      <c r="I9" s="173"/>
      <c r="J9" s="173"/>
      <c r="K9" s="173"/>
      <c r="L9" s="173"/>
    </row>
    <row r="10" spans="1:12" ht="16.2" x14ac:dyDescent="0.3">
      <c r="A10" s="102" t="s">
        <v>136</v>
      </c>
      <c r="B10" s="88" t="s">
        <v>137</v>
      </c>
      <c r="D10" s="102" t="s">
        <v>138</v>
      </c>
      <c r="F10" s="115" t="s">
        <v>139</v>
      </c>
      <c r="H10" s="116"/>
      <c r="I10" s="163"/>
      <c r="J10" s="163"/>
      <c r="K10" s="163"/>
      <c r="L10" s="163"/>
    </row>
    <row r="11" spans="1:12" ht="16.2" x14ac:dyDescent="0.3">
      <c r="A11" s="89"/>
      <c r="B11" s="89"/>
      <c r="C11" s="103"/>
      <c r="D11" s="89" t="s">
        <v>140</v>
      </c>
      <c r="F11" s="89"/>
      <c r="G11" s="89"/>
      <c r="H11" s="88"/>
      <c r="I11" s="163"/>
      <c r="J11" s="163"/>
      <c r="K11" s="163"/>
      <c r="L11" s="163"/>
    </row>
    <row r="12" spans="1:12" ht="16.2" x14ac:dyDescent="0.3">
      <c r="A12" s="102"/>
      <c r="B12" s="89"/>
      <c r="C12" s="103"/>
      <c r="D12" s="103"/>
      <c r="E12" s="103"/>
      <c r="F12" s="89"/>
      <c r="H12" s="226" t="s">
        <v>247</v>
      </c>
      <c r="I12" s="163"/>
      <c r="J12" s="163"/>
      <c r="K12" s="163"/>
      <c r="L12" s="163"/>
    </row>
    <row r="13" spans="1:12" ht="16.2" x14ac:dyDescent="0.3">
      <c r="A13" s="89" t="s">
        <v>211</v>
      </c>
      <c r="B13" s="89"/>
      <c r="C13" s="89"/>
      <c r="D13" s="103"/>
      <c r="E13" s="103"/>
      <c r="F13" s="103"/>
      <c r="G13" s="89"/>
      <c r="H13" s="89"/>
      <c r="I13" s="163"/>
      <c r="J13" s="163"/>
      <c r="K13" s="163"/>
      <c r="L13" s="163"/>
    </row>
    <row r="14" spans="1:12" ht="16.2" x14ac:dyDescent="0.3">
      <c r="A14" s="1476" t="s">
        <v>262</v>
      </c>
      <c r="B14" s="1476"/>
      <c r="C14" s="1476"/>
      <c r="D14" s="1476"/>
      <c r="E14" s="1476"/>
      <c r="F14" s="1476"/>
      <c r="G14" s="1476"/>
      <c r="H14" s="1476"/>
      <c r="I14" s="1476"/>
      <c r="J14" s="1476"/>
      <c r="K14" s="1476"/>
      <c r="L14" s="1476"/>
    </row>
    <row r="15" spans="1:12" ht="16.2" x14ac:dyDescent="0.3">
      <c r="A15" s="1477" t="s">
        <v>256</v>
      </c>
      <c r="B15" s="1477"/>
      <c r="C15" s="1477"/>
      <c r="D15" s="1477"/>
      <c r="E15" s="1477"/>
      <c r="F15" s="1477"/>
      <c r="G15" s="1477"/>
      <c r="H15" s="1477"/>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52" customWidth="1"/>
    <col min="2" max="2" width="41" style="952" customWidth="1"/>
    <col min="3" max="3" width="26" style="952" customWidth="1"/>
    <col min="4" max="4" width="8.33203125" style="952" customWidth="1"/>
    <col min="5" max="5" width="6.77734375" style="952" customWidth="1"/>
    <col min="6" max="6" width="12.21875" style="952" customWidth="1"/>
    <col min="7" max="7" width="13.77734375" style="952" customWidth="1"/>
    <col min="8" max="8" width="19.6640625" style="952" customWidth="1"/>
    <col min="9" max="16384" width="8.88671875" style="952"/>
  </cols>
  <sheetData>
    <row r="1" spans="1:8" s="987" customFormat="1" ht="31.5" hidden="1" customHeight="1" x14ac:dyDescent="0.6">
      <c r="A1" s="987" t="s">
        <v>1341</v>
      </c>
      <c r="C1" s="987" t="s">
        <v>1342</v>
      </c>
      <c r="D1" s="987" t="s">
        <v>1343</v>
      </c>
      <c r="E1" s="1269" t="s">
        <v>1374</v>
      </c>
      <c r="F1" s="1233"/>
      <c r="G1" s="1234"/>
    </row>
    <row r="2" spans="1:8" s="987" customFormat="1" ht="28.5" hidden="1" customHeight="1" x14ac:dyDescent="0.3">
      <c r="A2" s="1125" t="s">
        <v>1375</v>
      </c>
      <c r="B2" s="1257"/>
      <c r="C2" s="1258"/>
      <c r="D2" s="987" t="s">
        <v>1360</v>
      </c>
    </row>
    <row r="3" spans="1:8" ht="18" customHeight="1" thickTop="1" thickBot="1" x14ac:dyDescent="0.35">
      <c r="A3" s="1236" t="s">
        <v>575</v>
      </c>
      <c r="B3" s="978"/>
      <c r="C3" s="953"/>
      <c r="D3" s="1545" t="s">
        <v>98</v>
      </c>
      <c r="E3" s="1581"/>
      <c r="F3" s="1545" t="s">
        <v>1361</v>
      </c>
      <c r="G3" s="1546"/>
      <c r="H3" s="109" t="s">
        <v>100</v>
      </c>
    </row>
    <row r="4" spans="1:8" ht="18" customHeight="1" thickTop="1" thickBot="1" x14ac:dyDescent="0.35">
      <c r="A4" s="1239" t="s">
        <v>1348</v>
      </c>
      <c r="B4" s="1240" t="s">
        <v>1349</v>
      </c>
      <c r="C4" s="1241"/>
      <c r="D4" s="1545" t="s">
        <v>186</v>
      </c>
      <c r="E4" s="1581"/>
      <c r="F4" s="1545" t="s">
        <v>1376</v>
      </c>
      <c r="G4" s="1546"/>
    </row>
    <row r="5" spans="1:8" ht="54" customHeight="1" thickTop="1" x14ac:dyDescent="0.25">
      <c r="A5" s="1547" t="s">
        <v>1377</v>
      </c>
      <c r="B5" s="1547"/>
      <c r="C5" s="1547"/>
      <c r="D5" s="1547"/>
      <c r="E5" s="1548"/>
      <c r="F5" s="1548"/>
      <c r="G5" s="1548"/>
      <c r="H5" s="1245"/>
    </row>
    <row r="6" spans="1:8" ht="24" customHeight="1" thickBot="1" x14ac:dyDescent="0.35">
      <c r="A6" s="1579" t="s">
        <v>1410</v>
      </c>
      <c r="B6" s="1579"/>
      <c r="C6" s="1579"/>
      <c r="D6" s="1579"/>
      <c r="E6" s="1580"/>
      <c r="F6" s="1580"/>
      <c r="G6" s="1580"/>
      <c r="H6" s="981"/>
    </row>
    <row r="7" spans="1:8" s="958" customFormat="1" ht="66" customHeight="1" thickBot="1" x14ac:dyDescent="0.35">
      <c r="A7" s="1263" t="s">
        <v>224</v>
      </c>
      <c r="B7" s="1275" t="s">
        <v>156</v>
      </c>
      <c r="C7" s="1582" t="s">
        <v>1378</v>
      </c>
      <c r="D7" s="1583"/>
      <c r="E7" s="1584" t="s">
        <v>1379</v>
      </c>
      <c r="F7" s="1585"/>
      <c r="G7" s="1585"/>
    </row>
    <row r="8" spans="1:8" s="967" customFormat="1" ht="120" customHeight="1" x14ac:dyDescent="0.3">
      <c r="A8" s="1276" t="s">
        <v>156</v>
      </c>
      <c r="B8" s="1288">
        <f>SUM(C8:G8)</f>
        <v>0</v>
      </c>
      <c r="C8" s="1586">
        <f>SUM(C9:D10)</f>
        <v>0</v>
      </c>
      <c r="D8" s="1587"/>
      <c r="E8" s="1588">
        <f>SUM(E9:G10)</f>
        <v>0</v>
      </c>
      <c r="F8" s="1589"/>
      <c r="G8" s="1589"/>
    </row>
    <row r="9" spans="1:8" s="967" customFormat="1" ht="120" customHeight="1" x14ac:dyDescent="0.3">
      <c r="A9" s="1277" t="s">
        <v>228</v>
      </c>
      <c r="B9" s="1288">
        <f t="shared" ref="B9:B10" si="0">SUM(C9:G9)</f>
        <v>0</v>
      </c>
      <c r="C9" s="1588">
        <v>0</v>
      </c>
      <c r="D9" s="1589"/>
      <c r="E9" s="1588">
        <v>0</v>
      </c>
      <c r="F9" s="1589"/>
      <c r="G9" s="1589"/>
    </row>
    <row r="10" spans="1:8" s="967" customFormat="1" ht="120" customHeight="1" thickBot="1" x14ac:dyDescent="0.35">
      <c r="A10" s="1278" t="s">
        <v>1356</v>
      </c>
      <c r="B10" s="1295">
        <f t="shared" si="0"/>
        <v>0</v>
      </c>
      <c r="C10" s="1590">
        <v>0</v>
      </c>
      <c r="D10" s="1591"/>
      <c r="E10" s="1590">
        <v>0</v>
      </c>
      <c r="F10" s="1591"/>
      <c r="G10" s="1591"/>
    </row>
    <row r="11" spans="1:8" s="975" customFormat="1" ht="53.25" customHeight="1" x14ac:dyDescent="0.3">
      <c r="A11" s="1498" t="s">
        <v>1412</v>
      </c>
      <c r="B11" s="1498"/>
      <c r="C11" s="1498"/>
      <c r="D11" s="1498"/>
      <c r="E11" s="1560"/>
      <c r="F11" s="1560"/>
      <c r="G11" s="1560"/>
      <c r="H11" s="1255"/>
    </row>
    <row r="12" spans="1:8" s="1267" customFormat="1" ht="18" customHeight="1" x14ac:dyDescent="0.3">
      <c r="A12" s="1498" t="s">
        <v>211</v>
      </c>
      <c r="B12" s="1498"/>
      <c r="C12" s="1498"/>
      <c r="D12" s="1498"/>
      <c r="E12" s="1255"/>
      <c r="F12" s="1255"/>
      <c r="G12" s="1255"/>
      <c r="H12" s="1255"/>
    </row>
    <row r="13" spans="1:8" ht="36" customHeight="1" x14ac:dyDescent="0.25">
      <c r="A13" s="1498" t="s">
        <v>1380</v>
      </c>
      <c r="B13" s="1498"/>
      <c r="C13" s="1498"/>
      <c r="D13" s="1498"/>
      <c r="E13" s="1255"/>
      <c r="F13" s="1255"/>
      <c r="G13" s="1255"/>
      <c r="H13" s="1255"/>
    </row>
    <row r="14" spans="1:8" ht="15.6" x14ac:dyDescent="0.3">
      <c r="B14" s="1268"/>
      <c r="C14" s="1268"/>
    </row>
    <row r="38" spans="3:3" hidden="1" x14ac:dyDescent="0.25">
      <c r="C38" s="952" t="s">
        <v>1365</v>
      </c>
    </row>
  </sheetData>
  <mergeCells count="17">
    <mergeCell ref="C10:D10"/>
    <mergeCell ref="E10:G10"/>
    <mergeCell ref="A11:G11"/>
    <mergeCell ref="A12:D12"/>
    <mergeCell ref="A13:D13"/>
    <mergeCell ref="C7:D7"/>
    <mergeCell ref="E7:G7"/>
    <mergeCell ref="C8:D8"/>
    <mergeCell ref="E8:G8"/>
    <mergeCell ref="C9:D9"/>
    <mergeCell ref="E9:G9"/>
    <mergeCell ref="A6:G6"/>
    <mergeCell ref="D3:E3"/>
    <mergeCell ref="F3:G3"/>
    <mergeCell ref="D4:E4"/>
    <mergeCell ref="F4:G4"/>
    <mergeCell ref="A5:G5"/>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182</v>
      </c>
      <c r="B1" s="81"/>
      <c r="C1" s="82"/>
      <c r="D1" s="81"/>
      <c r="E1" s="82"/>
      <c r="F1" s="80" t="s">
        <v>98</v>
      </c>
      <c r="G1" s="1592" t="s">
        <v>254</v>
      </c>
      <c r="H1" s="1593"/>
      <c r="I1" s="109" t="s">
        <v>100</v>
      </c>
      <c r="J1" s="82"/>
      <c r="K1" s="82"/>
      <c r="L1" s="82"/>
    </row>
    <row r="2" spans="1:12" s="110" customFormat="1" ht="21" customHeight="1" x14ac:dyDescent="0.3">
      <c r="A2" s="80" t="s">
        <v>184</v>
      </c>
      <c r="B2" s="84" t="s">
        <v>263</v>
      </c>
      <c r="C2" s="82"/>
      <c r="D2" s="85"/>
      <c r="E2" s="84"/>
      <c r="F2" s="80" t="s">
        <v>236</v>
      </c>
      <c r="G2" s="1471" t="s">
        <v>237</v>
      </c>
      <c r="H2" s="1471"/>
      <c r="I2" s="82"/>
      <c r="J2" s="82"/>
      <c r="K2" s="82"/>
      <c r="L2" s="82"/>
    </row>
    <row r="3" spans="1:12" s="111" customFormat="1" ht="37.5" customHeight="1" x14ac:dyDescent="0.3">
      <c r="A3" s="1594" t="s">
        <v>264</v>
      </c>
      <c r="B3" s="1594"/>
      <c r="C3" s="1594"/>
      <c r="D3" s="1594"/>
      <c r="E3" s="1594"/>
      <c r="F3" s="1594"/>
      <c r="G3" s="1594"/>
      <c r="H3" s="1594"/>
      <c r="I3" s="86"/>
      <c r="J3" s="86"/>
      <c r="K3" s="86"/>
      <c r="L3" s="86"/>
    </row>
    <row r="4" spans="1:12" ht="21" customHeight="1" thickBot="1" x14ac:dyDescent="0.35">
      <c r="A4" s="1595" t="s">
        <v>248</v>
      </c>
      <c r="B4" s="1595"/>
      <c r="C4" s="1595"/>
      <c r="D4" s="1595"/>
      <c r="E4" s="1595"/>
      <c r="F4" s="1595"/>
      <c r="G4" s="1595"/>
      <c r="H4" s="1595"/>
      <c r="I4" s="89"/>
      <c r="J4" s="89"/>
      <c r="K4" s="89"/>
      <c r="L4" s="89"/>
    </row>
    <row r="5" spans="1:12" s="113" customFormat="1" ht="37.35" customHeight="1" x14ac:dyDescent="0.3">
      <c r="A5" s="1478" t="s">
        <v>190</v>
      </c>
      <c r="B5" s="1481" t="s">
        <v>191</v>
      </c>
      <c r="C5" s="1484" t="s">
        <v>192</v>
      </c>
      <c r="D5" s="1485"/>
      <c r="E5" s="1485"/>
      <c r="F5" s="1486" t="s">
        <v>193</v>
      </c>
      <c r="G5" s="1487"/>
      <c r="H5" s="1487"/>
      <c r="I5" s="91"/>
      <c r="J5" s="91"/>
      <c r="K5" s="91"/>
      <c r="L5" s="91"/>
    </row>
    <row r="6" spans="1:12" s="113" customFormat="1" ht="37.35" customHeight="1" thickBot="1" x14ac:dyDescent="0.35">
      <c r="A6" s="1479"/>
      <c r="B6" s="1482"/>
      <c r="C6" s="194" t="s">
        <v>164</v>
      </c>
      <c r="D6" s="195" t="s">
        <v>227</v>
      </c>
      <c r="E6" s="195" t="s">
        <v>218</v>
      </c>
      <c r="F6" s="194" t="s">
        <v>164</v>
      </c>
      <c r="G6" s="195" t="s">
        <v>227</v>
      </c>
      <c r="H6" s="196" t="s">
        <v>218</v>
      </c>
      <c r="I6" s="91"/>
      <c r="J6" s="91"/>
      <c r="K6" s="91"/>
      <c r="L6" s="91"/>
    </row>
    <row r="7" spans="1:12" s="113" customFormat="1" ht="43.5" customHeight="1" thickBot="1" x14ac:dyDescent="0.35">
      <c r="A7" s="90" t="s">
        <v>200</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201</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202</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203</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136</v>
      </c>
      <c r="B11" s="203" t="s">
        <v>137</v>
      </c>
      <c r="C11" s="89"/>
      <c r="D11" s="202" t="s">
        <v>138</v>
      </c>
      <c r="E11" s="89"/>
      <c r="F11" s="203" t="s">
        <v>139</v>
      </c>
      <c r="G11" s="89"/>
      <c r="H11" s="204"/>
      <c r="I11" s="89"/>
      <c r="J11" s="89"/>
      <c r="K11" s="89"/>
      <c r="L11" s="89"/>
    </row>
    <row r="12" spans="1:12" ht="12.75" customHeight="1" x14ac:dyDescent="0.3">
      <c r="A12" s="89"/>
      <c r="B12" s="89"/>
      <c r="C12" s="89"/>
      <c r="D12" s="115" t="s">
        <v>140</v>
      </c>
      <c r="E12" s="89"/>
      <c r="F12" s="89"/>
      <c r="G12" s="1470"/>
      <c r="H12" s="1470"/>
      <c r="I12" s="89"/>
      <c r="J12" s="89"/>
      <c r="K12" s="89"/>
      <c r="L12" s="89"/>
    </row>
    <row r="13" spans="1:12" ht="16.2" x14ac:dyDescent="0.3">
      <c r="A13" s="102"/>
      <c r="B13" s="89"/>
      <c r="C13" s="89"/>
      <c r="D13" s="103"/>
      <c r="E13" s="89"/>
      <c r="F13" s="1470" t="s">
        <v>265</v>
      </c>
      <c r="G13" s="1470"/>
      <c r="H13" s="1470"/>
      <c r="I13" s="89"/>
      <c r="J13" s="89"/>
      <c r="K13" s="89"/>
      <c r="L13" s="89"/>
    </row>
    <row r="14" spans="1:12" ht="30.75" customHeight="1" x14ac:dyDescent="0.3">
      <c r="A14" s="1477" t="s">
        <v>238</v>
      </c>
      <c r="B14" s="1477"/>
      <c r="C14" s="1477"/>
      <c r="D14" s="1477"/>
      <c r="E14" s="1477"/>
      <c r="F14" s="1477"/>
      <c r="G14" s="1477"/>
      <c r="H14" s="1477"/>
      <c r="I14" s="89"/>
      <c r="J14" s="89"/>
      <c r="K14" s="89"/>
      <c r="L14" s="89"/>
    </row>
    <row r="15" spans="1:12" ht="16.2" x14ac:dyDescent="0.3">
      <c r="A15" s="1561" t="s">
        <v>266</v>
      </c>
      <c r="B15" s="1476"/>
      <c r="C15" s="1476"/>
      <c r="D15" s="1476"/>
      <c r="E15" s="1476"/>
      <c r="F15" s="1476"/>
      <c r="G15" s="1476"/>
      <c r="H15" s="1476"/>
      <c r="I15" s="1476"/>
      <c r="J15" s="1476"/>
      <c r="K15" s="1476"/>
      <c r="L15" s="1476"/>
    </row>
    <row r="16" spans="1:12" ht="17.399999999999999" customHeight="1" x14ac:dyDescent="0.3">
      <c r="A16" s="89" t="s">
        <v>256</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182</v>
      </c>
      <c r="B1" s="81"/>
      <c r="C1" s="82"/>
      <c r="D1" s="81"/>
      <c r="E1" s="82"/>
      <c r="F1" s="80" t="s">
        <v>98</v>
      </c>
      <c r="G1" s="1592" t="s">
        <v>254</v>
      </c>
      <c r="H1" s="1593"/>
      <c r="I1" s="109" t="s">
        <v>100</v>
      </c>
      <c r="J1" s="82"/>
      <c r="K1" s="82"/>
      <c r="L1" s="82"/>
    </row>
    <row r="2" spans="1:12" s="110" customFormat="1" ht="21" customHeight="1" x14ac:dyDescent="0.3">
      <c r="A2" s="80" t="s">
        <v>184</v>
      </c>
      <c r="B2" s="84" t="s">
        <v>263</v>
      </c>
      <c r="C2" s="82"/>
      <c r="D2" s="85"/>
      <c r="E2" s="84"/>
      <c r="F2" s="80" t="s">
        <v>186</v>
      </c>
      <c r="G2" s="1471" t="s">
        <v>239</v>
      </c>
      <c r="H2" s="1471"/>
      <c r="I2" s="82"/>
      <c r="J2" s="82"/>
      <c r="K2" s="82"/>
      <c r="L2" s="82"/>
    </row>
    <row r="3" spans="1:12" s="111" customFormat="1" ht="37.5" customHeight="1" x14ac:dyDescent="0.3">
      <c r="A3" s="1594" t="s">
        <v>267</v>
      </c>
      <c r="B3" s="1594"/>
      <c r="C3" s="1594"/>
      <c r="D3" s="1594"/>
      <c r="E3" s="1594"/>
      <c r="F3" s="1594"/>
      <c r="G3" s="1594"/>
      <c r="H3" s="1594"/>
      <c r="I3" s="86"/>
      <c r="J3" s="86"/>
      <c r="K3" s="86"/>
      <c r="L3" s="86"/>
    </row>
    <row r="4" spans="1:12" ht="21" customHeight="1" thickBot="1" x14ac:dyDescent="0.35">
      <c r="A4" s="1596" t="s">
        <v>248</v>
      </c>
      <c r="B4" s="1596"/>
      <c r="C4" s="1596"/>
      <c r="D4" s="1596"/>
      <c r="E4" s="1596"/>
      <c r="F4" s="1596"/>
      <c r="G4" s="1596"/>
      <c r="H4" s="1596"/>
      <c r="I4" s="89"/>
      <c r="J4" s="89"/>
      <c r="K4" s="89"/>
      <c r="L4" s="89"/>
    </row>
    <row r="5" spans="1:12" s="113" customFormat="1" ht="37.35" customHeight="1" x14ac:dyDescent="0.3">
      <c r="A5" s="1597" t="s">
        <v>190</v>
      </c>
      <c r="B5" s="1599" t="s">
        <v>191</v>
      </c>
      <c r="C5" s="1485" t="s">
        <v>192</v>
      </c>
      <c r="D5" s="1485"/>
      <c r="E5" s="1485"/>
      <c r="F5" s="1485" t="s">
        <v>193</v>
      </c>
      <c r="G5" s="1485"/>
      <c r="H5" s="1486"/>
      <c r="I5" s="91"/>
      <c r="J5" s="91"/>
      <c r="K5" s="91"/>
      <c r="L5" s="91"/>
    </row>
    <row r="6" spans="1:12" s="113" customFormat="1" ht="37.35" customHeight="1" thickBot="1" x14ac:dyDescent="0.35">
      <c r="A6" s="1598"/>
      <c r="B6" s="1600"/>
      <c r="C6" s="94" t="s">
        <v>164</v>
      </c>
      <c r="D6" s="94" t="s">
        <v>227</v>
      </c>
      <c r="E6" s="94" t="s">
        <v>218</v>
      </c>
      <c r="F6" s="94" t="s">
        <v>164</v>
      </c>
      <c r="G6" s="94" t="s">
        <v>227</v>
      </c>
      <c r="H6" s="95" t="s">
        <v>218</v>
      </c>
      <c r="I6" s="91"/>
      <c r="J6" s="91"/>
      <c r="K6" s="91"/>
      <c r="L6" s="91"/>
    </row>
    <row r="7" spans="1:12" s="113" customFormat="1" ht="43.5" customHeight="1" x14ac:dyDescent="0.3">
      <c r="A7" s="205" t="s">
        <v>200</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201</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202</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203</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136</v>
      </c>
      <c r="B11" s="203" t="s">
        <v>137</v>
      </c>
      <c r="C11" s="89"/>
      <c r="D11" s="203" t="s">
        <v>138</v>
      </c>
      <c r="E11" s="89"/>
      <c r="F11" s="218" t="s">
        <v>139</v>
      </c>
      <c r="G11" s="89"/>
      <c r="H11" s="204"/>
      <c r="I11" s="89"/>
      <c r="J11" s="89"/>
      <c r="K11" s="89"/>
      <c r="L11" s="89"/>
    </row>
    <row r="12" spans="1:12" ht="12.75" customHeight="1" x14ac:dyDescent="0.3">
      <c r="A12" s="89"/>
      <c r="B12" s="89"/>
      <c r="C12" s="89"/>
      <c r="D12" s="104" t="s">
        <v>140</v>
      </c>
      <c r="E12" s="89"/>
      <c r="F12" s="89"/>
      <c r="G12" s="1470"/>
      <c r="H12" s="1470"/>
      <c r="I12" s="89"/>
      <c r="J12" s="89"/>
      <c r="K12" s="89"/>
      <c r="L12" s="89"/>
    </row>
    <row r="13" spans="1:12" ht="16.2" x14ac:dyDescent="0.3">
      <c r="A13" s="102"/>
      <c r="B13" s="89"/>
      <c r="C13" s="89"/>
      <c r="D13" s="103"/>
      <c r="E13" s="89"/>
      <c r="F13" s="1470" t="s">
        <v>265</v>
      </c>
      <c r="G13" s="1470"/>
      <c r="H13" s="1470"/>
      <c r="I13" s="89"/>
      <c r="J13" s="89"/>
      <c r="K13" s="89"/>
      <c r="L13" s="89"/>
    </row>
    <row r="14" spans="1:12" ht="35.25" customHeight="1" x14ac:dyDescent="0.3">
      <c r="A14" s="1477" t="s">
        <v>238</v>
      </c>
      <c r="B14" s="1477"/>
      <c r="C14" s="1477"/>
      <c r="D14" s="1477"/>
      <c r="E14" s="1477"/>
      <c r="F14" s="1477"/>
      <c r="G14" s="1477"/>
      <c r="H14" s="1477"/>
      <c r="I14" s="89"/>
      <c r="J14" s="89"/>
      <c r="K14" s="89"/>
      <c r="L14" s="89"/>
    </row>
    <row r="15" spans="1:12" ht="16.2" x14ac:dyDescent="0.3">
      <c r="A15" s="1561" t="s">
        <v>266</v>
      </c>
      <c r="B15" s="1476"/>
      <c r="C15" s="1476"/>
      <c r="D15" s="1476"/>
      <c r="E15" s="1476"/>
      <c r="F15" s="1476"/>
      <c r="G15" s="1476"/>
      <c r="H15" s="1476"/>
      <c r="I15" s="1476"/>
      <c r="J15" s="1476"/>
      <c r="K15" s="1476"/>
      <c r="L15" s="1476"/>
    </row>
    <row r="16" spans="1:12" ht="17.399999999999999" customHeight="1" x14ac:dyDescent="0.3">
      <c r="A16" s="89" t="s">
        <v>256</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52" customWidth="1"/>
    <col min="2" max="8" width="19.6640625" style="952" customWidth="1"/>
    <col min="9" max="16384" width="7.21875" style="952"/>
  </cols>
  <sheetData>
    <row r="1" spans="1:9" s="987" customFormat="1" ht="31.5" hidden="1" customHeight="1" x14ac:dyDescent="0.6">
      <c r="A1" s="987" t="s">
        <v>1341</v>
      </c>
      <c r="C1" s="987" t="s">
        <v>1342</v>
      </c>
      <c r="D1" s="987" t="s">
        <v>1343</v>
      </c>
      <c r="E1" s="1269" t="s">
        <v>1381</v>
      </c>
      <c r="F1" s="1233"/>
      <c r="G1" s="1234"/>
    </row>
    <row r="2" spans="1:9" s="987" customFormat="1" ht="28.5" hidden="1" customHeight="1" x14ac:dyDescent="0.3">
      <c r="A2" s="1125" t="s">
        <v>1382</v>
      </c>
      <c r="B2" s="1257"/>
      <c r="C2" s="1258"/>
      <c r="D2" s="987" t="s">
        <v>1383</v>
      </c>
    </row>
    <row r="3" spans="1:9" ht="18" customHeight="1" thickTop="1" thickBot="1" x14ac:dyDescent="0.35">
      <c r="A3" s="1236" t="s">
        <v>575</v>
      </c>
      <c r="B3" s="978"/>
      <c r="C3" s="953"/>
      <c r="D3" s="953"/>
      <c r="F3" s="1260" t="s">
        <v>98</v>
      </c>
      <c r="G3" s="1545" t="s">
        <v>1361</v>
      </c>
      <c r="H3" s="1546"/>
      <c r="I3" s="109" t="s">
        <v>100</v>
      </c>
    </row>
    <row r="4" spans="1:9" ht="18" customHeight="1" thickTop="1" thickBot="1" x14ac:dyDescent="0.35">
      <c r="A4" s="1239" t="s">
        <v>1348</v>
      </c>
      <c r="B4" s="1240" t="s">
        <v>1349</v>
      </c>
      <c r="C4" s="1241"/>
      <c r="D4" s="1241"/>
      <c r="E4" s="1279"/>
      <c r="F4" s="1260" t="s">
        <v>186</v>
      </c>
      <c r="G4" s="1545" t="s">
        <v>1384</v>
      </c>
      <c r="H4" s="1546"/>
    </row>
    <row r="5" spans="1:9" ht="54" customHeight="1" thickTop="1" x14ac:dyDescent="0.25">
      <c r="A5" s="1503" t="s">
        <v>1385</v>
      </c>
      <c r="B5" s="1503"/>
      <c r="C5" s="1503"/>
      <c r="D5" s="1503"/>
      <c r="E5" s="1503"/>
      <c r="F5" s="1503"/>
      <c r="G5" s="1503"/>
      <c r="H5" s="1503"/>
    </row>
    <row r="6" spans="1:9" ht="24" customHeight="1" thickBot="1" x14ac:dyDescent="0.35">
      <c r="A6" s="1504" t="s">
        <v>1410</v>
      </c>
      <c r="B6" s="1504"/>
      <c r="C6" s="1504"/>
      <c r="D6" s="1504"/>
      <c r="E6" s="1504"/>
      <c r="F6" s="1504"/>
      <c r="G6" s="1504"/>
      <c r="H6" s="1504"/>
    </row>
    <row r="7" spans="1:9" s="958" customFormat="1" ht="33" customHeight="1" x14ac:dyDescent="0.3">
      <c r="A7" s="1601" t="s">
        <v>224</v>
      </c>
      <c r="B7" s="1508" t="s">
        <v>156</v>
      </c>
      <c r="C7" s="1511" t="s">
        <v>225</v>
      </c>
      <c r="D7" s="1512"/>
      <c r="E7" s="1513"/>
      <c r="F7" s="1511" t="s">
        <v>226</v>
      </c>
      <c r="G7" s="1512"/>
      <c r="H7" s="1512"/>
    </row>
    <row r="8" spans="1:9" s="958" customFormat="1" ht="33" customHeight="1" thickBot="1" x14ac:dyDescent="0.35">
      <c r="A8" s="1602"/>
      <c r="B8" s="1510"/>
      <c r="C8" s="1247" t="s">
        <v>164</v>
      </c>
      <c r="D8" s="1247" t="s">
        <v>227</v>
      </c>
      <c r="E8" s="1247" t="s">
        <v>218</v>
      </c>
      <c r="F8" s="1247" t="s">
        <v>164</v>
      </c>
      <c r="G8" s="1247" t="s">
        <v>227</v>
      </c>
      <c r="H8" s="1250" t="s">
        <v>218</v>
      </c>
    </row>
    <row r="9" spans="1:9" s="958" customFormat="1" ht="45" customHeight="1" x14ac:dyDescent="0.3">
      <c r="A9" s="1251" t="s">
        <v>156</v>
      </c>
      <c r="B9" s="1296">
        <f>SUM(B10:B12)</f>
        <v>0</v>
      </c>
      <c r="C9" s="1297">
        <f>SUM(D9:E9)</f>
        <v>0</v>
      </c>
      <c r="D9" s="1297">
        <f>SUM(D10:D12)</f>
        <v>0</v>
      </c>
      <c r="E9" s="1297">
        <f>SUM(E10:E12)</f>
        <v>0</v>
      </c>
      <c r="F9" s="1297">
        <f>SUM(G9:H9)</f>
        <v>0</v>
      </c>
      <c r="G9" s="1297">
        <f>SUM(G10:G12)</f>
        <v>0</v>
      </c>
      <c r="H9" s="1297">
        <f>SUM(H10:H12)</f>
        <v>0</v>
      </c>
    </row>
    <row r="10" spans="1:9" s="958" customFormat="1" ht="45" customHeight="1" x14ac:dyDescent="0.3">
      <c r="A10" s="1253" t="s">
        <v>1354</v>
      </c>
      <c r="B10" s="1296">
        <f>C10+F10</f>
        <v>0</v>
      </c>
      <c r="C10" s="1297">
        <f t="shared" ref="C10:C12" si="0">SUM(D10:E10)</f>
        <v>0</v>
      </c>
      <c r="D10" s="1297">
        <v>0</v>
      </c>
      <c r="E10" s="1297">
        <v>0</v>
      </c>
      <c r="F10" s="1297">
        <f t="shared" ref="F10:F12" si="1">SUM(G10:H10)</f>
        <v>0</v>
      </c>
      <c r="G10" s="1297">
        <v>0</v>
      </c>
      <c r="H10" s="1297">
        <v>0</v>
      </c>
    </row>
    <row r="11" spans="1:9" s="958" customFormat="1" ht="45" customHeight="1" x14ac:dyDescent="0.3">
      <c r="A11" s="1253" t="s">
        <v>1355</v>
      </c>
      <c r="B11" s="1296">
        <f t="shared" ref="B11:B12" si="2">C11+F11</f>
        <v>0</v>
      </c>
      <c r="C11" s="1297">
        <f t="shared" si="0"/>
        <v>0</v>
      </c>
      <c r="D11" s="1297">
        <v>0</v>
      </c>
      <c r="E11" s="1297">
        <v>0</v>
      </c>
      <c r="F11" s="1297">
        <f t="shared" si="1"/>
        <v>0</v>
      </c>
      <c r="G11" s="1297">
        <v>0</v>
      </c>
      <c r="H11" s="1297">
        <v>0</v>
      </c>
    </row>
    <row r="12" spans="1:9" s="967" customFormat="1" ht="45" customHeight="1" x14ac:dyDescent="0.3">
      <c r="A12" s="1253" t="s">
        <v>1356</v>
      </c>
      <c r="B12" s="1296">
        <f t="shared" si="2"/>
        <v>0</v>
      </c>
      <c r="C12" s="1297">
        <f t="shared" si="0"/>
        <v>0</v>
      </c>
      <c r="D12" s="1290">
        <v>0</v>
      </c>
      <c r="E12" s="1290">
        <v>0</v>
      </c>
      <c r="F12" s="1297">
        <f t="shared" si="1"/>
        <v>0</v>
      </c>
      <c r="G12" s="1290">
        <v>0</v>
      </c>
      <c r="H12" s="1290">
        <v>0</v>
      </c>
    </row>
    <row r="13" spans="1:9" s="967" customFormat="1" ht="6.75" customHeight="1" thickBot="1" x14ac:dyDescent="0.35">
      <c r="A13" s="1253"/>
      <c r="B13" s="1271"/>
      <c r="C13" s="1272"/>
      <c r="D13" s="1272"/>
      <c r="E13" s="1273"/>
      <c r="F13" s="1273"/>
      <c r="G13" s="1273"/>
      <c r="H13" s="1273"/>
    </row>
    <row r="14" spans="1:9" s="975" customFormat="1" ht="54" customHeight="1" x14ac:dyDescent="0.3">
      <c r="A14" s="1519" t="s">
        <v>1415</v>
      </c>
      <c r="B14" s="1519"/>
      <c r="C14" s="1519"/>
      <c r="D14" s="1519"/>
      <c r="E14" s="1519"/>
      <c r="F14" s="1519"/>
      <c r="G14" s="1519"/>
      <c r="H14" s="1519"/>
    </row>
    <row r="15" spans="1:9" s="1267" customFormat="1" ht="18" customHeight="1" x14ac:dyDescent="0.3">
      <c r="A15" s="1498" t="s">
        <v>211</v>
      </c>
      <c r="B15" s="1498"/>
      <c r="C15" s="1498"/>
      <c r="D15" s="1498"/>
      <c r="E15" s="1498"/>
      <c r="F15" s="1498"/>
      <c r="G15" s="1498"/>
      <c r="H15" s="1498"/>
    </row>
    <row r="16" spans="1:9" ht="35.25" customHeight="1" x14ac:dyDescent="0.25">
      <c r="A16" s="1498" t="s">
        <v>1386</v>
      </c>
      <c r="B16" s="1498"/>
      <c r="C16" s="1498"/>
      <c r="D16" s="1498"/>
      <c r="E16" s="1498"/>
      <c r="F16" s="1498"/>
      <c r="G16" s="1498"/>
      <c r="H16" s="1498"/>
    </row>
    <row r="17" spans="1:7" ht="15.6" x14ac:dyDescent="0.3">
      <c r="B17" s="1268"/>
      <c r="C17" s="1268"/>
    </row>
    <row r="22" spans="1:7" hidden="1" x14ac:dyDescent="0.25">
      <c r="G22" s="952" t="s">
        <v>1365</v>
      </c>
    </row>
    <row r="25" spans="1:7" ht="12.6" x14ac:dyDescent="0.25">
      <c r="A25" s="1274"/>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182</v>
      </c>
      <c r="B1" s="81"/>
      <c r="C1" s="82"/>
      <c r="D1" s="81"/>
      <c r="E1" s="82"/>
      <c r="F1" s="80" t="s">
        <v>98</v>
      </c>
      <c r="G1" s="1603" t="s">
        <v>254</v>
      </c>
      <c r="H1" s="1604"/>
      <c r="I1" s="109" t="s">
        <v>100</v>
      </c>
    </row>
    <row r="2" spans="1:9" s="110" customFormat="1" ht="21" customHeight="1" x14ac:dyDescent="0.3">
      <c r="A2" s="80" t="s">
        <v>184</v>
      </c>
      <c r="B2" s="84" t="s">
        <v>263</v>
      </c>
      <c r="C2" s="82"/>
      <c r="D2" s="85"/>
      <c r="E2" s="84"/>
      <c r="F2" s="80" t="s">
        <v>186</v>
      </c>
      <c r="G2" s="1471" t="s">
        <v>240</v>
      </c>
      <c r="H2" s="1471"/>
    </row>
    <row r="3" spans="1:9" s="111" customFormat="1" ht="37.5" customHeight="1" x14ac:dyDescent="0.3">
      <c r="A3" s="1594" t="s">
        <v>268</v>
      </c>
      <c r="B3" s="1594"/>
      <c r="C3" s="1594"/>
      <c r="D3" s="1594"/>
      <c r="E3" s="1594"/>
      <c r="F3" s="1594"/>
      <c r="G3" s="1594"/>
      <c r="H3" s="1594"/>
    </row>
    <row r="4" spans="1:9" ht="21" customHeight="1" thickBot="1" x14ac:dyDescent="0.35">
      <c r="A4" s="1596" t="s">
        <v>248</v>
      </c>
      <c r="B4" s="1596"/>
      <c r="C4" s="1596"/>
      <c r="D4" s="1596"/>
      <c r="E4" s="1596"/>
      <c r="F4" s="1596"/>
      <c r="G4" s="1596"/>
      <c r="H4" s="1596"/>
    </row>
    <row r="5" spans="1:9" s="113" customFormat="1" ht="37.35" customHeight="1" x14ac:dyDescent="0.3">
      <c r="A5" s="1605" t="s">
        <v>190</v>
      </c>
      <c r="B5" s="1607" t="s">
        <v>191</v>
      </c>
      <c r="C5" s="1609" t="s">
        <v>192</v>
      </c>
      <c r="D5" s="1609"/>
      <c r="E5" s="1609"/>
      <c r="F5" s="1609" t="s">
        <v>193</v>
      </c>
      <c r="G5" s="1609"/>
      <c r="H5" s="1610"/>
    </row>
    <row r="6" spans="1:9" s="113" customFormat="1" ht="37.35" customHeight="1" thickBot="1" x14ac:dyDescent="0.35">
      <c r="A6" s="1606"/>
      <c r="B6" s="1608"/>
      <c r="C6" s="227" t="s">
        <v>164</v>
      </c>
      <c r="D6" s="227" t="s">
        <v>227</v>
      </c>
      <c r="E6" s="227" t="s">
        <v>218</v>
      </c>
      <c r="F6" s="227" t="s">
        <v>164</v>
      </c>
      <c r="G6" s="227" t="s">
        <v>227</v>
      </c>
      <c r="H6" s="228" t="s">
        <v>218</v>
      </c>
    </row>
    <row r="7" spans="1:9" s="113" customFormat="1" ht="43.5" customHeight="1" x14ac:dyDescent="0.3">
      <c r="A7" s="205" t="s">
        <v>200</v>
      </c>
      <c r="B7" s="206">
        <f>C7+F7</f>
        <v>0</v>
      </c>
      <c r="C7" s="206">
        <f>SUM(D7:E7)</f>
        <v>0</v>
      </c>
      <c r="D7" s="219">
        <v>0</v>
      </c>
      <c r="E7" s="219">
        <v>0</v>
      </c>
      <c r="F7" s="206">
        <f>SUM(G7:H7)</f>
        <v>0</v>
      </c>
      <c r="G7" s="219">
        <v>0</v>
      </c>
      <c r="H7" s="220">
        <v>0</v>
      </c>
    </row>
    <row r="8" spans="1:9" s="113" customFormat="1" ht="43.95" customHeight="1" x14ac:dyDescent="0.3">
      <c r="A8" s="92" t="s">
        <v>201</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202</v>
      </c>
      <c r="B9" s="210">
        <f t="shared" si="0"/>
        <v>0</v>
      </c>
      <c r="C9" s="210">
        <f t="shared" si="1"/>
        <v>0</v>
      </c>
      <c r="D9" s="221">
        <v>0</v>
      </c>
      <c r="E9" s="221">
        <v>0</v>
      </c>
      <c r="F9" s="210">
        <f t="shared" si="2"/>
        <v>0</v>
      </c>
      <c r="G9" s="221">
        <v>0</v>
      </c>
      <c r="H9" s="222">
        <v>0</v>
      </c>
    </row>
    <row r="10" spans="1:9" s="113" customFormat="1" ht="43.95" customHeight="1" thickBot="1" x14ac:dyDescent="0.35">
      <c r="A10" s="93" t="s">
        <v>203</v>
      </c>
      <c r="B10" s="214">
        <f t="shared" si="0"/>
        <v>0</v>
      </c>
      <c r="C10" s="214">
        <f t="shared" si="1"/>
        <v>0</v>
      </c>
      <c r="D10" s="223">
        <v>0</v>
      </c>
      <c r="E10" s="223">
        <v>0</v>
      </c>
      <c r="F10" s="214">
        <f t="shared" si="2"/>
        <v>0</v>
      </c>
      <c r="G10" s="223">
        <v>0</v>
      </c>
      <c r="H10" s="224">
        <v>0</v>
      </c>
    </row>
    <row r="11" spans="1:9" ht="24.75" customHeight="1" x14ac:dyDescent="0.3">
      <c r="A11" s="202" t="s">
        <v>136</v>
      </c>
      <c r="B11" s="203" t="s">
        <v>137</v>
      </c>
      <c r="D11" s="203" t="s">
        <v>138</v>
      </c>
      <c r="F11" s="203" t="s">
        <v>139</v>
      </c>
      <c r="H11" s="204"/>
    </row>
    <row r="12" spans="1:9" ht="12.75" customHeight="1" x14ac:dyDescent="0.3">
      <c r="A12" s="89"/>
      <c r="B12" s="89"/>
      <c r="C12" s="89"/>
      <c r="D12" s="104" t="s">
        <v>140</v>
      </c>
      <c r="F12" s="89"/>
      <c r="G12" s="1470"/>
      <c r="H12" s="1470"/>
    </row>
    <row r="13" spans="1:9" ht="16.2" x14ac:dyDescent="0.3">
      <c r="A13" s="102"/>
      <c r="B13" s="89"/>
      <c r="C13" s="89"/>
      <c r="D13" s="103"/>
      <c r="E13" s="89"/>
      <c r="F13" s="1470"/>
      <c r="G13" s="1470"/>
      <c r="H13" s="1470"/>
    </row>
    <row r="14" spans="1:9" ht="33.75" customHeight="1" x14ac:dyDescent="0.3">
      <c r="A14" s="89" t="s">
        <v>241</v>
      </c>
      <c r="B14" s="89"/>
      <c r="C14" s="89"/>
      <c r="D14" s="89"/>
      <c r="E14" s="89"/>
      <c r="F14" s="89"/>
      <c r="H14" s="203" t="s">
        <v>265</v>
      </c>
    </row>
    <row r="15" spans="1:9" ht="16.2" x14ac:dyDescent="0.3">
      <c r="A15" s="1561" t="s">
        <v>269</v>
      </c>
      <c r="B15" s="1476"/>
      <c r="C15" s="1476"/>
      <c r="D15" s="1476"/>
      <c r="E15" s="1476"/>
      <c r="F15" s="1476"/>
      <c r="G15" s="1476"/>
      <c r="H15" s="1476"/>
    </row>
    <row r="16" spans="1:9" ht="17.399999999999999" customHeight="1" x14ac:dyDescent="0.3">
      <c r="A16" s="89" t="s">
        <v>242</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heetViews>
  <sheetFormatPr defaultColWidth="7.21875" defaultRowHeight="12" x14ac:dyDescent="0.25"/>
  <cols>
    <col min="1" max="1" width="30.6640625" style="952" customWidth="1"/>
    <col min="2" max="2" width="41" style="952" customWidth="1"/>
    <col min="3" max="3" width="32.21875" style="952" customWidth="1"/>
    <col min="4" max="4" width="14" style="952" customWidth="1"/>
    <col min="5" max="5" width="23.5546875" style="952" customWidth="1"/>
    <col min="6" max="8" width="19.6640625" style="952" customWidth="1"/>
    <col min="9" max="16384" width="7.21875" style="952"/>
  </cols>
  <sheetData>
    <row r="1" spans="1:8" s="987" customFormat="1" ht="61.5" hidden="1" customHeight="1" x14ac:dyDescent="0.6">
      <c r="A1" s="987" t="s">
        <v>1341</v>
      </c>
      <c r="C1" s="987" t="s">
        <v>1342</v>
      </c>
      <c r="D1" s="987" t="s">
        <v>1343</v>
      </c>
      <c r="E1" s="1269" t="s">
        <v>1387</v>
      </c>
      <c r="F1" s="1233"/>
      <c r="G1" s="1234"/>
    </row>
    <row r="2" spans="1:8" s="987" customFormat="1" ht="86.25" hidden="1" customHeight="1" x14ac:dyDescent="0.3">
      <c r="A2" s="1125" t="s">
        <v>1388</v>
      </c>
      <c r="B2" s="1257"/>
      <c r="C2" s="1258"/>
      <c r="D2" s="987" t="s">
        <v>1383</v>
      </c>
    </row>
    <row r="3" spans="1:8" ht="18" customHeight="1" thickTop="1" thickBot="1" x14ac:dyDescent="0.35">
      <c r="A3" s="1236" t="s">
        <v>575</v>
      </c>
      <c r="B3" s="978"/>
      <c r="C3" s="953"/>
      <c r="D3" s="1260" t="s">
        <v>98</v>
      </c>
      <c r="E3" s="1545" t="s">
        <v>1361</v>
      </c>
      <c r="F3" s="1546"/>
      <c r="G3" s="109" t="s">
        <v>100</v>
      </c>
    </row>
    <row r="4" spans="1:8" ht="18" customHeight="1" thickTop="1" thickBot="1" x14ac:dyDescent="0.35">
      <c r="A4" s="1239" t="s">
        <v>1348</v>
      </c>
      <c r="B4" s="1240" t="s">
        <v>1349</v>
      </c>
      <c r="C4" s="1241"/>
      <c r="D4" s="1260" t="s">
        <v>186</v>
      </c>
      <c r="E4" s="1545" t="s">
        <v>1389</v>
      </c>
      <c r="F4" s="1546"/>
    </row>
    <row r="5" spans="1:8" ht="54" customHeight="1" thickTop="1" x14ac:dyDescent="0.25">
      <c r="A5" s="1547" t="s">
        <v>1390</v>
      </c>
      <c r="B5" s="1547"/>
      <c r="C5" s="1547"/>
      <c r="D5" s="1547"/>
      <c r="E5" s="1548"/>
      <c r="F5" s="1548"/>
      <c r="G5" s="1245"/>
      <c r="H5" s="1245"/>
    </row>
    <row r="6" spans="1:8" ht="24" customHeight="1" thickBot="1" x14ac:dyDescent="0.35">
      <c r="A6" s="1504" t="s">
        <v>1410</v>
      </c>
      <c r="B6" s="1504"/>
      <c r="C6" s="1504"/>
      <c r="D6" s="1504"/>
      <c r="E6" s="1549"/>
      <c r="F6" s="1549"/>
      <c r="G6" s="981"/>
      <c r="H6" s="981"/>
    </row>
    <row r="7" spans="1:8" s="958" customFormat="1" ht="66" customHeight="1" thickBot="1" x14ac:dyDescent="0.35">
      <c r="A7" s="1263" t="s">
        <v>224</v>
      </c>
      <c r="B7" s="1280" t="s">
        <v>156</v>
      </c>
      <c r="C7" s="1611" t="s">
        <v>227</v>
      </c>
      <c r="D7" s="1612"/>
      <c r="E7" s="1584" t="s">
        <v>218</v>
      </c>
      <c r="F7" s="1585"/>
    </row>
    <row r="8" spans="1:8" s="958" customFormat="1" ht="45" customHeight="1" x14ac:dyDescent="0.3">
      <c r="A8" s="1281" t="s">
        <v>754</v>
      </c>
      <c r="B8" s="1296">
        <f>SUM(B9:B11)</f>
        <v>0</v>
      </c>
      <c r="C8" s="1613">
        <f>SUM(C9:D11)</f>
        <v>0</v>
      </c>
      <c r="D8" s="1614"/>
      <c r="E8" s="1613">
        <f>SUM(E9:F11)</f>
        <v>0</v>
      </c>
      <c r="F8" s="1614"/>
    </row>
    <row r="9" spans="1:8" s="958" customFormat="1" ht="45" customHeight="1" x14ac:dyDescent="0.3">
      <c r="A9" s="1246" t="s">
        <v>1354</v>
      </c>
      <c r="B9" s="1296">
        <f>SUM(C9:F9)</f>
        <v>0</v>
      </c>
      <c r="C9" s="1613">
        <v>0</v>
      </c>
      <c r="D9" s="1614"/>
      <c r="E9" s="1613">
        <v>0</v>
      </c>
      <c r="F9" s="1614"/>
    </row>
    <row r="10" spans="1:8" s="958" customFormat="1" ht="45" customHeight="1" x14ac:dyDescent="0.3">
      <c r="A10" s="1246" t="s">
        <v>1355</v>
      </c>
      <c r="B10" s="1296">
        <f>SUM(C10:F10)</f>
        <v>0</v>
      </c>
      <c r="C10" s="1613">
        <v>0</v>
      </c>
      <c r="D10" s="1614"/>
      <c r="E10" s="1613">
        <v>0</v>
      </c>
      <c r="F10" s="1614"/>
    </row>
    <row r="11" spans="1:8" s="967" customFormat="1" ht="45" customHeight="1" thickBot="1" x14ac:dyDescent="0.35">
      <c r="A11" s="1246" t="s">
        <v>1356</v>
      </c>
      <c r="B11" s="1289">
        <f>SUM(C11:F11)</f>
        <v>0</v>
      </c>
      <c r="C11" s="1613">
        <v>0</v>
      </c>
      <c r="D11" s="1614"/>
      <c r="E11" s="1615">
        <v>0</v>
      </c>
      <c r="F11" s="1616"/>
    </row>
    <row r="12" spans="1:8" s="975" customFormat="1" ht="54.75" customHeight="1" x14ac:dyDescent="0.3">
      <c r="A12" s="1519" t="s">
        <v>1417</v>
      </c>
      <c r="B12" s="1519"/>
      <c r="C12" s="1519"/>
      <c r="D12" s="1519"/>
      <c r="E12" s="1559"/>
      <c r="F12" s="1559"/>
      <c r="G12" s="1255"/>
      <c r="H12" s="1255"/>
    </row>
    <row r="13" spans="1:8" s="1267" customFormat="1" ht="18" customHeight="1" x14ac:dyDescent="0.3">
      <c r="A13" s="1498" t="s">
        <v>211</v>
      </c>
      <c r="B13" s="1498"/>
      <c r="C13" s="1498"/>
      <c r="D13" s="1498"/>
      <c r="E13" s="1255"/>
      <c r="F13" s="1255"/>
      <c r="G13" s="1255"/>
      <c r="H13" s="1255"/>
    </row>
    <row r="14" spans="1:8" ht="36" customHeight="1" x14ac:dyDescent="0.25">
      <c r="A14" s="1498" t="s">
        <v>1391</v>
      </c>
      <c r="B14" s="1498"/>
      <c r="C14" s="1498"/>
      <c r="D14" s="1498"/>
      <c r="E14" s="1255"/>
      <c r="F14" s="1255"/>
      <c r="G14" s="1255"/>
      <c r="H14" s="1255"/>
    </row>
    <row r="15" spans="1:8" ht="15.6" x14ac:dyDescent="0.3">
      <c r="B15" s="1268"/>
      <c r="C15" s="1268"/>
    </row>
    <row r="28" spans="3:3" hidden="1" x14ac:dyDescent="0.25">
      <c r="C28" s="952" t="s">
        <v>1365</v>
      </c>
    </row>
  </sheetData>
  <mergeCells count="17">
    <mergeCell ref="C11:D11"/>
    <mergeCell ref="E11:F11"/>
    <mergeCell ref="A12:F12"/>
    <mergeCell ref="A13:D13"/>
    <mergeCell ref="A14:D14"/>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952" customWidth="1"/>
    <col min="2" max="3" width="39.21875" style="952" customWidth="1"/>
    <col min="4" max="4" width="13.33203125" style="952" customWidth="1"/>
    <col min="5" max="5" width="23.5546875" style="952" customWidth="1"/>
    <col min="6" max="8" width="19.6640625" style="952" customWidth="1"/>
    <col min="9" max="16384" width="7.21875" style="952"/>
  </cols>
  <sheetData>
    <row r="1" spans="1:8" s="987" customFormat="1" ht="61.5" hidden="1" customHeight="1" x14ac:dyDescent="0.6">
      <c r="A1" s="987" t="s">
        <v>1341</v>
      </c>
      <c r="C1" s="987" t="s">
        <v>1342</v>
      </c>
      <c r="D1" s="987" t="s">
        <v>1343</v>
      </c>
      <c r="E1" s="1269" t="s">
        <v>1387</v>
      </c>
      <c r="F1" s="1233"/>
      <c r="G1" s="1234"/>
    </row>
    <row r="2" spans="1:8" s="987" customFormat="1" ht="86.25" hidden="1" customHeight="1" x14ac:dyDescent="0.3">
      <c r="A2" s="1125" t="s">
        <v>1388</v>
      </c>
      <c r="B2" s="1257"/>
      <c r="C2" s="1258"/>
      <c r="D2" s="987" t="s">
        <v>1383</v>
      </c>
    </row>
    <row r="3" spans="1:8" ht="18" customHeight="1" thickTop="1" thickBot="1" x14ac:dyDescent="0.35">
      <c r="A3" s="1236" t="s">
        <v>575</v>
      </c>
      <c r="B3" s="978"/>
      <c r="C3" s="953"/>
      <c r="D3" s="1260" t="s">
        <v>98</v>
      </c>
      <c r="E3" s="1545" t="s">
        <v>1361</v>
      </c>
      <c r="F3" s="1546"/>
      <c r="G3" s="109" t="s">
        <v>100</v>
      </c>
    </row>
    <row r="4" spans="1:8" ht="18" customHeight="1" thickTop="1" thickBot="1" x14ac:dyDescent="0.35">
      <c r="A4" s="1239" t="s">
        <v>1348</v>
      </c>
      <c r="B4" s="1240" t="s">
        <v>1349</v>
      </c>
      <c r="C4" s="1241"/>
      <c r="D4" s="1260" t="s">
        <v>186</v>
      </c>
      <c r="E4" s="1545" t="s">
        <v>1392</v>
      </c>
      <c r="F4" s="1546"/>
    </row>
    <row r="5" spans="1:8" ht="54" customHeight="1" thickTop="1" x14ac:dyDescent="0.25">
      <c r="A5" s="1547" t="s">
        <v>1393</v>
      </c>
      <c r="B5" s="1547"/>
      <c r="C5" s="1547"/>
      <c r="D5" s="1547"/>
      <c r="E5" s="1548"/>
      <c r="F5" s="1548"/>
      <c r="G5" s="1245"/>
      <c r="H5" s="1245"/>
    </row>
    <row r="6" spans="1:8" ht="24" customHeight="1" thickBot="1" x14ac:dyDescent="0.35">
      <c r="A6" s="1579" t="s">
        <v>1410</v>
      </c>
      <c r="B6" s="1579"/>
      <c r="C6" s="1579"/>
      <c r="D6" s="1579"/>
      <c r="E6" s="1580"/>
      <c r="F6" s="1580"/>
      <c r="G6" s="981"/>
      <c r="H6" s="981"/>
    </row>
    <row r="7" spans="1:8" s="958" customFormat="1" ht="66" customHeight="1" thickBot="1" x14ac:dyDescent="0.35">
      <c r="A7" s="1263" t="s">
        <v>1394</v>
      </c>
      <c r="B7" s="1282" t="s">
        <v>1395</v>
      </c>
      <c r="C7" s="1617" t="s">
        <v>1396</v>
      </c>
      <c r="D7" s="1618"/>
      <c r="E7" s="1619" t="s">
        <v>1397</v>
      </c>
      <c r="F7" s="1620"/>
    </row>
    <row r="8" spans="1:8" s="967" customFormat="1" ht="52.5" customHeight="1" x14ac:dyDescent="0.3">
      <c r="A8" s="1283" t="s">
        <v>1398</v>
      </c>
      <c r="B8" s="1293">
        <v>3</v>
      </c>
      <c r="C8" s="1621">
        <v>0</v>
      </c>
      <c r="D8" s="1622"/>
      <c r="E8" s="1623">
        <v>3</v>
      </c>
      <c r="F8" s="1624"/>
    </row>
    <row r="9" spans="1:8" s="967" customFormat="1" ht="52.5" customHeight="1" x14ac:dyDescent="0.3">
      <c r="A9" s="1283" t="s">
        <v>1399</v>
      </c>
      <c r="B9" s="1293">
        <v>0</v>
      </c>
      <c r="C9" s="1623">
        <v>0</v>
      </c>
      <c r="D9" s="1624"/>
      <c r="E9" s="1623">
        <v>0</v>
      </c>
      <c r="F9" s="1624"/>
    </row>
    <row r="10" spans="1:8" s="967" customFormat="1" ht="52.5" customHeight="1" x14ac:dyDescent="0.3">
      <c r="A10" s="1283" t="s">
        <v>1400</v>
      </c>
      <c r="B10" s="1293">
        <v>0</v>
      </c>
      <c r="C10" s="1623">
        <v>0</v>
      </c>
      <c r="D10" s="1624"/>
      <c r="E10" s="1623">
        <v>0</v>
      </c>
      <c r="F10" s="1624"/>
    </row>
    <row r="11" spans="1:8" s="967" customFormat="1" ht="52.5" customHeight="1" x14ac:dyDescent="0.3">
      <c r="A11" s="1283" t="s">
        <v>1401</v>
      </c>
      <c r="B11" s="1293">
        <v>0</v>
      </c>
      <c r="C11" s="1623">
        <v>0</v>
      </c>
      <c r="D11" s="1624"/>
      <c r="E11" s="1623">
        <v>0</v>
      </c>
      <c r="F11" s="1624"/>
    </row>
    <row r="12" spans="1:8" s="967" customFormat="1" ht="52.5" customHeight="1" x14ac:dyDescent="0.3">
      <c r="A12" s="1283" t="s">
        <v>1402</v>
      </c>
      <c r="B12" s="1293">
        <v>0</v>
      </c>
      <c r="C12" s="1623">
        <v>0</v>
      </c>
      <c r="D12" s="1624"/>
      <c r="E12" s="1623">
        <v>0</v>
      </c>
      <c r="F12" s="1624"/>
    </row>
    <row r="13" spans="1:8" s="967" customFormat="1" ht="52.5" customHeight="1" thickBot="1" x14ac:dyDescent="0.35">
      <c r="A13" s="1283" t="s">
        <v>1403</v>
      </c>
      <c r="B13" s="1293">
        <v>0</v>
      </c>
      <c r="C13" s="1623">
        <v>0</v>
      </c>
      <c r="D13" s="1624"/>
      <c r="E13" s="1625">
        <v>0</v>
      </c>
      <c r="F13" s="1626"/>
    </row>
    <row r="14" spans="1:8" s="975" customFormat="1" ht="59.25" customHeight="1" x14ac:dyDescent="0.3">
      <c r="A14" s="1519" t="s">
        <v>1420</v>
      </c>
      <c r="B14" s="1519"/>
      <c r="C14" s="1519"/>
      <c r="D14" s="1519"/>
      <c r="E14" s="1559"/>
      <c r="F14" s="1559"/>
      <c r="G14" s="1255"/>
      <c r="H14" s="1255"/>
    </row>
    <row r="15" spans="1:8" s="1267" customFormat="1" ht="18" customHeight="1" x14ac:dyDescent="0.3">
      <c r="A15" s="1498" t="s">
        <v>211</v>
      </c>
      <c r="B15" s="1498"/>
      <c r="C15" s="1498"/>
      <c r="D15" s="1498"/>
      <c r="E15" s="1255"/>
      <c r="F15" s="1255"/>
      <c r="G15" s="1255"/>
      <c r="H15" s="1255"/>
    </row>
    <row r="16" spans="1:8" ht="51.75" customHeight="1" x14ac:dyDescent="0.25">
      <c r="A16" s="1498" t="s">
        <v>1404</v>
      </c>
      <c r="B16" s="1498"/>
      <c r="C16" s="1498"/>
      <c r="D16" s="1498"/>
      <c r="E16" s="1255"/>
      <c r="F16" s="1255"/>
      <c r="G16" s="1255"/>
      <c r="H16" s="1255"/>
    </row>
    <row r="17" spans="2:3" ht="15.6" x14ac:dyDescent="0.3">
      <c r="B17" s="1268"/>
      <c r="C17" s="1268"/>
    </row>
    <row r="29" spans="2:3" hidden="1" x14ac:dyDescent="0.25">
      <c r="C29" s="952" t="s">
        <v>1365</v>
      </c>
    </row>
  </sheetData>
  <mergeCells count="21">
    <mergeCell ref="A14:F14"/>
    <mergeCell ref="A15:D15"/>
    <mergeCell ref="A16:D16"/>
    <mergeCell ref="C11:D11"/>
    <mergeCell ref="E11:F11"/>
    <mergeCell ref="C12:D12"/>
    <mergeCell ref="E12:F12"/>
    <mergeCell ref="C13:D13"/>
    <mergeCell ref="E13:F13"/>
    <mergeCell ref="C8:D8"/>
    <mergeCell ref="E8:F8"/>
    <mergeCell ref="C9:D9"/>
    <mergeCell ref="E9:F9"/>
    <mergeCell ref="C10:D10"/>
    <mergeCell ref="E10:F10"/>
    <mergeCell ref="E3:F3"/>
    <mergeCell ref="E4:F4"/>
    <mergeCell ref="A5:F5"/>
    <mergeCell ref="A6:F6"/>
    <mergeCell ref="C7:D7"/>
    <mergeCell ref="E7:F7"/>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3" customWidth="1"/>
    <col min="2" max="2" width="10.44140625" style="273" customWidth="1"/>
    <col min="3" max="5" width="7.6640625" style="273" bestFit="1" customWidth="1"/>
    <col min="6" max="7" width="6.5546875" style="273" bestFit="1" customWidth="1"/>
    <col min="8" max="8" width="5.44140625" style="273" customWidth="1"/>
    <col min="9" max="9" width="7.6640625" style="273" bestFit="1" customWidth="1"/>
    <col min="10" max="10" width="6.5546875" style="273" bestFit="1" customWidth="1"/>
    <col min="11" max="12" width="7.6640625" style="273" bestFit="1" customWidth="1"/>
    <col min="13" max="13" width="6.109375" style="273" customWidth="1"/>
    <col min="14" max="14" width="7.6640625" style="273" bestFit="1" customWidth="1"/>
    <col min="15" max="23" width="5.33203125" style="273" customWidth="1"/>
    <col min="24" max="29" width="7.6640625" style="273" bestFit="1" customWidth="1"/>
    <col min="30" max="32" width="6.5546875" style="273" bestFit="1" customWidth="1"/>
    <col min="33" max="41" width="5.33203125" style="273" customWidth="1"/>
    <col min="42" max="16384" width="9" style="273"/>
  </cols>
  <sheetData>
    <row r="1" spans="1:42" ht="17.25" customHeight="1" x14ac:dyDescent="0.3">
      <c r="A1" s="270" t="s">
        <v>275</v>
      </c>
      <c r="B1" s="271"/>
      <c r="C1" s="272"/>
      <c r="D1" s="272"/>
      <c r="E1" s="272"/>
      <c r="F1" s="272"/>
      <c r="G1" s="272"/>
      <c r="H1" s="272"/>
      <c r="AP1" s="109" t="s">
        <v>100</v>
      </c>
    </row>
    <row r="2" spans="1:42" ht="17.25" customHeight="1" x14ac:dyDescent="0.3">
      <c r="A2" s="274" t="s">
        <v>276</v>
      </c>
      <c r="B2" s="275" t="s">
        <v>277</v>
      </c>
      <c r="C2" s="276"/>
      <c r="D2" s="276"/>
      <c r="E2" s="272"/>
      <c r="F2" s="272"/>
      <c r="G2" s="272"/>
      <c r="H2" s="272"/>
      <c r="L2" s="277"/>
      <c r="M2" s="277"/>
      <c r="N2" s="277"/>
      <c r="O2" s="277"/>
      <c r="P2" s="277"/>
      <c r="Q2" s="277"/>
      <c r="R2" s="277"/>
      <c r="S2" s="277"/>
      <c r="T2" s="277"/>
      <c r="U2" s="277"/>
      <c r="V2" s="277"/>
      <c r="W2" s="277"/>
      <c r="AG2" s="277"/>
      <c r="AH2" s="277"/>
      <c r="AI2" s="277"/>
      <c r="AJ2" s="277"/>
      <c r="AK2" s="277"/>
      <c r="AL2" s="277"/>
      <c r="AM2" s="277"/>
      <c r="AN2" s="277"/>
      <c r="AO2" s="277"/>
    </row>
    <row r="3" spans="1:42" s="278" customFormat="1" ht="28.2" x14ac:dyDescent="0.55000000000000004">
      <c r="A3" s="1627" t="s">
        <v>278</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c r="AF3" s="1627"/>
      <c r="AG3" s="1627"/>
      <c r="AH3" s="1627"/>
      <c r="AI3" s="1627"/>
      <c r="AJ3" s="1627"/>
      <c r="AK3" s="1627"/>
      <c r="AL3" s="1627"/>
      <c r="AM3" s="1627"/>
      <c r="AN3" s="1627"/>
      <c r="AO3" s="1627"/>
    </row>
    <row r="4" spans="1:42" ht="34.5" customHeight="1" thickBot="1" x14ac:dyDescent="0.35">
      <c r="B4" s="1628" t="s">
        <v>442</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J4" s="1628"/>
      <c r="AK4" s="1628"/>
      <c r="AL4" s="1628"/>
      <c r="AM4" s="279"/>
      <c r="AN4" s="279"/>
      <c r="AO4" s="280" t="s">
        <v>279</v>
      </c>
    </row>
    <row r="5" spans="1:42" ht="27" customHeight="1" x14ac:dyDescent="0.3">
      <c r="A5" s="1629" t="s">
        <v>224</v>
      </c>
      <c r="B5" s="1630"/>
      <c r="C5" s="1635" t="s">
        <v>280</v>
      </c>
      <c r="D5" s="1636"/>
      <c r="E5" s="1636"/>
      <c r="F5" s="1636"/>
      <c r="G5" s="1636"/>
      <c r="H5" s="1636"/>
      <c r="I5" s="1636"/>
      <c r="J5" s="1636"/>
      <c r="K5" s="1637"/>
      <c r="L5" s="1638" t="s">
        <v>281</v>
      </c>
      <c r="M5" s="1629"/>
      <c r="N5" s="1630"/>
      <c r="O5" s="1635" t="s">
        <v>282</v>
      </c>
      <c r="P5" s="1636"/>
      <c r="Q5" s="1636"/>
      <c r="R5" s="1636"/>
      <c r="S5" s="1636"/>
      <c r="T5" s="1636"/>
      <c r="U5" s="1636"/>
      <c r="V5" s="1636"/>
      <c r="W5" s="1637"/>
      <c r="X5" s="281" t="s">
        <v>283</v>
      </c>
      <c r="Y5" s="282"/>
      <c r="Z5" s="282"/>
      <c r="AA5" s="283"/>
      <c r="AB5" s="283"/>
      <c r="AC5" s="283"/>
      <c r="AD5" s="283"/>
      <c r="AE5" s="283"/>
      <c r="AF5" s="283"/>
      <c r="AG5" s="283"/>
      <c r="AH5" s="283"/>
      <c r="AI5" s="283"/>
      <c r="AJ5" s="283"/>
      <c r="AK5" s="283"/>
      <c r="AL5" s="284"/>
      <c r="AM5" s="1642" t="s">
        <v>284</v>
      </c>
      <c r="AN5" s="1643"/>
      <c r="AO5" s="1643"/>
    </row>
    <row r="6" spans="1:42" ht="29.25" customHeight="1" x14ac:dyDescent="0.3">
      <c r="A6" s="1631"/>
      <c r="B6" s="1632"/>
      <c r="C6" s="285" t="s">
        <v>285</v>
      </c>
      <c r="D6" s="285"/>
      <c r="E6" s="285"/>
      <c r="F6" s="285" t="s">
        <v>286</v>
      </c>
      <c r="G6" s="285"/>
      <c r="H6" s="285"/>
      <c r="I6" s="1645" t="s">
        <v>287</v>
      </c>
      <c r="J6" s="1646"/>
      <c r="K6" s="1647"/>
      <c r="L6" s="1639"/>
      <c r="M6" s="1640"/>
      <c r="N6" s="1641"/>
      <c r="O6" s="286" t="s">
        <v>288</v>
      </c>
      <c r="P6" s="287"/>
      <c r="Q6" s="287"/>
      <c r="R6" s="287" t="s">
        <v>289</v>
      </c>
      <c r="S6" s="287"/>
      <c r="T6" s="287"/>
      <c r="U6" s="1648" t="s">
        <v>290</v>
      </c>
      <c r="V6" s="1649"/>
      <c r="W6" s="1650"/>
      <c r="X6" s="1651" t="s">
        <v>291</v>
      </c>
      <c r="Y6" s="1652"/>
      <c r="Z6" s="1653"/>
      <c r="AA6" s="1660" t="s">
        <v>292</v>
      </c>
      <c r="AB6" s="1661"/>
      <c r="AC6" s="1662"/>
      <c r="AD6" s="1660" t="s">
        <v>293</v>
      </c>
      <c r="AE6" s="1661"/>
      <c r="AF6" s="1662"/>
      <c r="AG6" s="1663" t="s">
        <v>294</v>
      </c>
      <c r="AH6" s="1664"/>
      <c r="AI6" s="1665"/>
      <c r="AJ6" s="1663" t="s">
        <v>295</v>
      </c>
      <c r="AK6" s="1664"/>
      <c r="AL6" s="1666"/>
      <c r="AM6" s="1644"/>
      <c r="AN6" s="1644"/>
      <c r="AO6" s="1644"/>
    </row>
    <row r="7" spans="1:42" ht="59.25" customHeight="1" thickBot="1" x14ac:dyDescent="0.35">
      <c r="A7" s="1633"/>
      <c r="B7" s="1634"/>
      <c r="C7" s="288" t="s">
        <v>296</v>
      </c>
      <c r="D7" s="289" t="s">
        <v>297</v>
      </c>
      <c r="E7" s="289" t="s">
        <v>298</v>
      </c>
      <c r="F7" s="288" t="s">
        <v>296</v>
      </c>
      <c r="G7" s="289" t="s">
        <v>297</v>
      </c>
      <c r="H7" s="289" t="s">
        <v>298</v>
      </c>
      <c r="I7" s="288" t="s">
        <v>296</v>
      </c>
      <c r="J7" s="289" t="s">
        <v>297</v>
      </c>
      <c r="K7" s="289" t="s">
        <v>298</v>
      </c>
      <c r="L7" s="289" t="s">
        <v>299</v>
      </c>
      <c r="M7" s="290" t="s">
        <v>300</v>
      </c>
      <c r="N7" s="288" t="s">
        <v>301</v>
      </c>
      <c r="O7" s="291" t="s">
        <v>299</v>
      </c>
      <c r="P7" s="292" t="s">
        <v>300</v>
      </c>
      <c r="Q7" s="293" t="s">
        <v>301</v>
      </c>
      <c r="R7" s="291" t="s">
        <v>299</v>
      </c>
      <c r="S7" s="292" t="s">
        <v>300</v>
      </c>
      <c r="T7" s="293" t="s">
        <v>301</v>
      </c>
      <c r="U7" s="291" t="s">
        <v>299</v>
      </c>
      <c r="V7" s="292" t="s">
        <v>300</v>
      </c>
      <c r="W7" s="294" t="s">
        <v>301</v>
      </c>
      <c r="X7" s="295" t="s">
        <v>299</v>
      </c>
      <c r="Y7" s="292" t="s">
        <v>300</v>
      </c>
      <c r="Z7" s="293" t="s">
        <v>301</v>
      </c>
      <c r="AA7" s="291" t="s">
        <v>302</v>
      </c>
      <c r="AB7" s="292" t="s">
        <v>300</v>
      </c>
      <c r="AC7" s="293" t="s">
        <v>301</v>
      </c>
      <c r="AD7" s="291" t="s">
        <v>302</v>
      </c>
      <c r="AE7" s="292" t="s">
        <v>300</v>
      </c>
      <c r="AF7" s="293" t="s">
        <v>301</v>
      </c>
      <c r="AG7" s="291" t="s">
        <v>302</v>
      </c>
      <c r="AH7" s="292" t="s">
        <v>300</v>
      </c>
      <c r="AI7" s="293" t="s">
        <v>301</v>
      </c>
      <c r="AJ7" s="291" t="s">
        <v>302</v>
      </c>
      <c r="AK7" s="292" t="s">
        <v>300</v>
      </c>
      <c r="AL7" s="294" t="s">
        <v>301</v>
      </c>
      <c r="AM7" s="295" t="s">
        <v>302</v>
      </c>
      <c r="AN7" s="292" t="s">
        <v>300</v>
      </c>
      <c r="AO7" s="294" t="s">
        <v>301</v>
      </c>
    </row>
    <row r="8" spans="1:42" ht="30.75" customHeight="1" x14ac:dyDescent="0.3">
      <c r="A8" s="1667" t="s">
        <v>303</v>
      </c>
      <c r="B8" s="296" t="s">
        <v>302</v>
      </c>
      <c r="C8" s="297">
        <f t="shared" ref="C8:AO13" si="0">C14</f>
        <v>269</v>
      </c>
      <c r="D8" s="297">
        <f t="shared" si="0"/>
        <v>98</v>
      </c>
      <c r="E8" s="297">
        <f t="shared" si="0"/>
        <v>171</v>
      </c>
      <c r="F8" s="297">
        <f t="shared" si="0"/>
        <v>13</v>
      </c>
      <c r="G8" s="297">
        <f t="shared" si="0"/>
        <v>10</v>
      </c>
      <c r="H8" s="297">
        <f t="shared" si="0"/>
        <v>3</v>
      </c>
      <c r="I8" s="297">
        <f t="shared" si="0"/>
        <v>256</v>
      </c>
      <c r="J8" s="297">
        <f t="shared" si="0"/>
        <v>88</v>
      </c>
      <c r="K8" s="297">
        <f t="shared" si="0"/>
        <v>168</v>
      </c>
      <c r="L8" s="297">
        <f t="shared" si="0"/>
        <v>171</v>
      </c>
      <c r="M8" s="297">
        <f t="shared" si="0"/>
        <v>54</v>
      </c>
      <c r="N8" s="297">
        <f t="shared" si="0"/>
        <v>117</v>
      </c>
      <c r="O8" s="297">
        <f t="shared" si="0"/>
        <v>0</v>
      </c>
      <c r="P8" s="297">
        <f t="shared" si="0"/>
        <v>0</v>
      </c>
      <c r="Q8" s="297">
        <f t="shared" si="0"/>
        <v>0</v>
      </c>
      <c r="R8" s="297">
        <f t="shared" si="0"/>
        <v>0</v>
      </c>
      <c r="S8" s="297">
        <f t="shared" si="0"/>
        <v>0</v>
      </c>
      <c r="T8" s="297">
        <f t="shared" si="0"/>
        <v>0</v>
      </c>
      <c r="U8" s="297">
        <f t="shared" si="0"/>
        <v>0</v>
      </c>
      <c r="V8" s="297">
        <f t="shared" si="0"/>
        <v>0</v>
      </c>
      <c r="W8" s="298">
        <f t="shared" si="0"/>
        <v>0</v>
      </c>
      <c r="X8" s="299">
        <f t="shared" si="0"/>
        <v>17</v>
      </c>
      <c r="Y8" s="297">
        <f t="shared" si="0"/>
        <v>13</v>
      </c>
      <c r="Z8" s="297">
        <f t="shared" si="0"/>
        <v>4</v>
      </c>
      <c r="AA8" s="297">
        <f t="shared" si="0"/>
        <v>15</v>
      </c>
      <c r="AB8" s="297">
        <f t="shared" si="0"/>
        <v>11</v>
      </c>
      <c r="AC8" s="297">
        <f t="shared" si="0"/>
        <v>4</v>
      </c>
      <c r="AD8" s="297">
        <f t="shared" si="0"/>
        <v>2</v>
      </c>
      <c r="AE8" s="297">
        <f t="shared" si="0"/>
        <v>2</v>
      </c>
      <c r="AF8" s="297">
        <f t="shared" si="0"/>
        <v>0</v>
      </c>
      <c r="AG8" s="297">
        <f t="shared" si="0"/>
        <v>0</v>
      </c>
      <c r="AH8" s="297">
        <f t="shared" si="0"/>
        <v>0</v>
      </c>
      <c r="AI8" s="297">
        <f t="shared" si="0"/>
        <v>0</v>
      </c>
      <c r="AJ8" s="297">
        <f t="shared" si="0"/>
        <v>0</v>
      </c>
      <c r="AK8" s="297">
        <f t="shared" si="0"/>
        <v>0</v>
      </c>
      <c r="AL8" s="298">
        <f t="shared" si="0"/>
        <v>0</v>
      </c>
      <c r="AM8" s="299">
        <f t="shared" si="0"/>
        <v>0</v>
      </c>
      <c r="AN8" s="297">
        <f t="shared" si="0"/>
        <v>0</v>
      </c>
      <c r="AO8" s="300">
        <f t="shared" si="0"/>
        <v>0</v>
      </c>
    </row>
    <row r="9" spans="1:42" ht="30.75" customHeight="1" x14ac:dyDescent="0.3">
      <c r="A9" s="1668"/>
      <c r="B9" s="301" t="s">
        <v>304</v>
      </c>
      <c r="C9" s="302">
        <f t="shared" si="0"/>
        <v>21</v>
      </c>
      <c r="D9" s="302">
        <f t="shared" si="0"/>
        <v>9</v>
      </c>
      <c r="E9" s="302">
        <f t="shared" si="0"/>
        <v>12</v>
      </c>
      <c r="F9" s="302">
        <f t="shared" si="0"/>
        <v>1</v>
      </c>
      <c r="G9" s="303">
        <f t="shared" si="0"/>
        <v>1</v>
      </c>
      <c r="H9" s="303">
        <f t="shared" si="0"/>
        <v>0</v>
      </c>
      <c r="I9" s="302">
        <f t="shared" si="0"/>
        <v>20</v>
      </c>
      <c r="J9" s="303">
        <f t="shared" si="0"/>
        <v>8</v>
      </c>
      <c r="K9" s="303">
        <f t="shared" si="0"/>
        <v>12</v>
      </c>
      <c r="L9" s="302">
        <f t="shared" si="0"/>
        <v>17</v>
      </c>
      <c r="M9" s="303">
        <f t="shared" si="0"/>
        <v>6</v>
      </c>
      <c r="N9" s="303">
        <f t="shared" si="0"/>
        <v>11</v>
      </c>
      <c r="O9" s="302">
        <f t="shared" si="0"/>
        <v>0</v>
      </c>
      <c r="P9" s="302">
        <f t="shared" si="0"/>
        <v>0</v>
      </c>
      <c r="Q9" s="302">
        <f t="shared" si="0"/>
        <v>0</v>
      </c>
      <c r="R9" s="302">
        <f t="shared" si="0"/>
        <v>0</v>
      </c>
      <c r="S9" s="303">
        <f t="shared" si="0"/>
        <v>0</v>
      </c>
      <c r="T9" s="303">
        <f t="shared" si="0"/>
        <v>0</v>
      </c>
      <c r="U9" s="302">
        <f t="shared" si="0"/>
        <v>0</v>
      </c>
      <c r="V9" s="303">
        <f t="shared" si="0"/>
        <v>0</v>
      </c>
      <c r="W9" s="304">
        <f t="shared" si="0"/>
        <v>0</v>
      </c>
      <c r="X9" s="305">
        <f t="shared" si="0"/>
        <v>0</v>
      </c>
      <c r="Y9" s="302">
        <f t="shared" si="0"/>
        <v>0</v>
      </c>
      <c r="Z9" s="302">
        <f t="shared" si="0"/>
        <v>0</v>
      </c>
      <c r="AA9" s="302">
        <f t="shared" si="0"/>
        <v>0</v>
      </c>
      <c r="AB9" s="303">
        <f t="shared" si="0"/>
        <v>0</v>
      </c>
      <c r="AC9" s="303">
        <f t="shared" si="0"/>
        <v>0</v>
      </c>
      <c r="AD9" s="302">
        <f t="shared" si="0"/>
        <v>0</v>
      </c>
      <c r="AE9" s="303">
        <f t="shared" si="0"/>
        <v>0</v>
      </c>
      <c r="AF9" s="303">
        <f t="shared" si="0"/>
        <v>0</v>
      </c>
      <c r="AG9" s="302">
        <f t="shared" si="0"/>
        <v>0</v>
      </c>
      <c r="AH9" s="303">
        <f t="shared" si="0"/>
        <v>0</v>
      </c>
      <c r="AI9" s="303">
        <f t="shared" si="0"/>
        <v>0</v>
      </c>
      <c r="AJ9" s="302">
        <f t="shared" si="0"/>
        <v>0</v>
      </c>
      <c r="AK9" s="303">
        <f t="shared" si="0"/>
        <v>0</v>
      </c>
      <c r="AL9" s="304">
        <f t="shared" si="0"/>
        <v>0</v>
      </c>
      <c r="AM9" s="305">
        <f t="shared" si="0"/>
        <v>0</v>
      </c>
      <c r="AN9" s="303">
        <f t="shared" si="0"/>
        <v>0</v>
      </c>
      <c r="AO9" s="306">
        <f t="shared" si="0"/>
        <v>0</v>
      </c>
    </row>
    <row r="10" spans="1:42" ht="30.75" customHeight="1" x14ac:dyDescent="0.3">
      <c r="A10" s="1668"/>
      <c r="B10" s="296" t="s">
        <v>305</v>
      </c>
      <c r="C10" s="302">
        <f t="shared" si="0"/>
        <v>53</v>
      </c>
      <c r="D10" s="302">
        <f t="shared" si="0"/>
        <v>21</v>
      </c>
      <c r="E10" s="302">
        <f t="shared" si="0"/>
        <v>32</v>
      </c>
      <c r="F10" s="302">
        <f t="shared" si="0"/>
        <v>6</v>
      </c>
      <c r="G10" s="303">
        <f t="shared" si="0"/>
        <v>6</v>
      </c>
      <c r="H10" s="303">
        <f t="shared" si="0"/>
        <v>0</v>
      </c>
      <c r="I10" s="302">
        <f t="shared" si="0"/>
        <v>47</v>
      </c>
      <c r="J10" s="303">
        <f t="shared" si="0"/>
        <v>15</v>
      </c>
      <c r="K10" s="303">
        <f t="shared" si="0"/>
        <v>32</v>
      </c>
      <c r="L10" s="302">
        <f t="shared" si="0"/>
        <v>35</v>
      </c>
      <c r="M10" s="303">
        <f t="shared" si="0"/>
        <v>13</v>
      </c>
      <c r="N10" s="303">
        <f t="shared" si="0"/>
        <v>22</v>
      </c>
      <c r="O10" s="302">
        <f t="shared" si="0"/>
        <v>0</v>
      </c>
      <c r="P10" s="302">
        <f t="shared" si="0"/>
        <v>0</v>
      </c>
      <c r="Q10" s="302">
        <f t="shared" si="0"/>
        <v>0</v>
      </c>
      <c r="R10" s="302">
        <f t="shared" si="0"/>
        <v>0</v>
      </c>
      <c r="S10" s="303">
        <f t="shared" si="0"/>
        <v>0</v>
      </c>
      <c r="T10" s="303">
        <f t="shared" si="0"/>
        <v>0</v>
      </c>
      <c r="U10" s="302">
        <f t="shared" si="0"/>
        <v>0</v>
      </c>
      <c r="V10" s="303">
        <f t="shared" si="0"/>
        <v>0</v>
      </c>
      <c r="W10" s="304">
        <f t="shared" si="0"/>
        <v>0</v>
      </c>
      <c r="X10" s="305">
        <f t="shared" si="0"/>
        <v>0</v>
      </c>
      <c r="Y10" s="302">
        <f t="shared" si="0"/>
        <v>0</v>
      </c>
      <c r="Z10" s="302">
        <f t="shared" si="0"/>
        <v>0</v>
      </c>
      <c r="AA10" s="302">
        <f t="shared" si="0"/>
        <v>0</v>
      </c>
      <c r="AB10" s="303">
        <f t="shared" si="0"/>
        <v>0</v>
      </c>
      <c r="AC10" s="303">
        <f t="shared" si="0"/>
        <v>0</v>
      </c>
      <c r="AD10" s="302">
        <f t="shared" si="0"/>
        <v>0</v>
      </c>
      <c r="AE10" s="303">
        <f t="shared" si="0"/>
        <v>0</v>
      </c>
      <c r="AF10" s="303">
        <f t="shared" si="0"/>
        <v>0</v>
      </c>
      <c r="AG10" s="302">
        <f t="shared" si="0"/>
        <v>0</v>
      </c>
      <c r="AH10" s="303">
        <f t="shared" si="0"/>
        <v>0</v>
      </c>
      <c r="AI10" s="303">
        <f t="shared" si="0"/>
        <v>0</v>
      </c>
      <c r="AJ10" s="302">
        <f t="shared" si="0"/>
        <v>0</v>
      </c>
      <c r="AK10" s="303">
        <f t="shared" si="0"/>
        <v>0</v>
      </c>
      <c r="AL10" s="304">
        <f t="shared" si="0"/>
        <v>0</v>
      </c>
      <c r="AM10" s="305">
        <f t="shared" si="0"/>
        <v>0</v>
      </c>
      <c r="AN10" s="303">
        <f t="shared" si="0"/>
        <v>0</v>
      </c>
      <c r="AO10" s="306">
        <f t="shared" si="0"/>
        <v>0</v>
      </c>
    </row>
    <row r="11" spans="1:42" ht="30.75" customHeight="1" x14ac:dyDescent="0.3">
      <c r="A11" s="1668"/>
      <c r="B11" s="296" t="s">
        <v>306</v>
      </c>
      <c r="C11" s="302">
        <f t="shared" si="0"/>
        <v>53</v>
      </c>
      <c r="D11" s="302">
        <f t="shared" si="0"/>
        <v>14</v>
      </c>
      <c r="E11" s="302">
        <f t="shared" si="0"/>
        <v>39</v>
      </c>
      <c r="F11" s="302">
        <f t="shared" si="0"/>
        <v>4</v>
      </c>
      <c r="G11" s="303">
        <f t="shared" si="0"/>
        <v>2</v>
      </c>
      <c r="H11" s="303">
        <f t="shared" si="0"/>
        <v>2</v>
      </c>
      <c r="I11" s="302">
        <f t="shared" si="0"/>
        <v>49</v>
      </c>
      <c r="J11" s="303">
        <f t="shared" si="0"/>
        <v>12</v>
      </c>
      <c r="K11" s="303">
        <f t="shared" si="0"/>
        <v>37</v>
      </c>
      <c r="L11" s="302">
        <f t="shared" si="0"/>
        <v>34</v>
      </c>
      <c r="M11" s="303">
        <f t="shared" si="0"/>
        <v>8</v>
      </c>
      <c r="N11" s="303">
        <f t="shared" si="0"/>
        <v>26</v>
      </c>
      <c r="O11" s="302">
        <f t="shared" si="0"/>
        <v>0</v>
      </c>
      <c r="P11" s="302">
        <f t="shared" si="0"/>
        <v>0</v>
      </c>
      <c r="Q11" s="302">
        <f t="shared" si="0"/>
        <v>0</v>
      </c>
      <c r="R11" s="302">
        <f t="shared" si="0"/>
        <v>0</v>
      </c>
      <c r="S11" s="303">
        <f t="shared" si="0"/>
        <v>0</v>
      </c>
      <c r="T11" s="303">
        <f t="shared" si="0"/>
        <v>0</v>
      </c>
      <c r="U11" s="302">
        <f t="shared" si="0"/>
        <v>0</v>
      </c>
      <c r="V11" s="303">
        <f t="shared" si="0"/>
        <v>0</v>
      </c>
      <c r="W11" s="304">
        <f t="shared" si="0"/>
        <v>0</v>
      </c>
      <c r="X11" s="305">
        <f t="shared" si="0"/>
        <v>0</v>
      </c>
      <c r="Y11" s="302">
        <f t="shared" si="0"/>
        <v>0</v>
      </c>
      <c r="Z11" s="302">
        <f t="shared" si="0"/>
        <v>0</v>
      </c>
      <c r="AA11" s="302">
        <f t="shared" si="0"/>
        <v>0</v>
      </c>
      <c r="AB11" s="303">
        <f t="shared" si="0"/>
        <v>0</v>
      </c>
      <c r="AC11" s="303">
        <f t="shared" si="0"/>
        <v>0</v>
      </c>
      <c r="AD11" s="302">
        <f t="shared" si="0"/>
        <v>0</v>
      </c>
      <c r="AE11" s="303">
        <f t="shared" si="0"/>
        <v>0</v>
      </c>
      <c r="AF11" s="303">
        <f t="shared" si="0"/>
        <v>0</v>
      </c>
      <c r="AG11" s="302">
        <f t="shared" si="0"/>
        <v>0</v>
      </c>
      <c r="AH11" s="303">
        <f t="shared" si="0"/>
        <v>0</v>
      </c>
      <c r="AI11" s="303">
        <f t="shared" si="0"/>
        <v>0</v>
      </c>
      <c r="AJ11" s="302">
        <f t="shared" si="0"/>
        <v>0</v>
      </c>
      <c r="AK11" s="303">
        <f t="shared" si="0"/>
        <v>0</v>
      </c>
      <c r="AL11" s="304">
        <f t="shared" si="0"/>
        <v>0</v>
      </c>
      <c r="AM11" s="305">
        <f t="shared" si="0"/>
        <v>0</v>
      </c>
      <c r="AN11" s="303">
        <f t="shared" si="0"/>
        <v>0</v>
      </c>
      <c r="AO11" s="306">
        <f t="shared" si="0"/>
        <v>0</v>
      </c>
    </row>
    <row r="12" spans="1:42" ht="30.75" customHeight="1" x14ac:dyDescent="0.3">
      <c r="A12" s="1668"/>
      <c r="B12" s="296" t="s">
        <v>307</v>
      </c>
      <c r="C12" s="302">
        <f t="shared" si="0"/>
        <v>72</v>
      </c>
      <c r="D12" s="302">
        <f t="shared" si="0"/>
        <v>27</v>
      </c>
      <c r="E12" s="302">
        <f t="shared" si="0"/>
        <v>45</v>
      </c>
      <c r="F12" s="302">
        <f t="shared" si="0"/>
        <v>0</v>
      </c>
      <c r="G12" s="303">
        <f t="shared" si="0"/>
        <v>0</v>
      </c>
      <c r="H12" s="303">
        <f t="shared" si="0"/>
        <v>0</v>
      </c>
      <c r="I12" s="302">
        <f t="shared" si="0"/>
        <v>72</v>
      </c>
      <c r="J12" s="303">
        <f t="shared" si="0"/>
        <v>27</v>
      </c>
      <c r="K12" s="303">
        <f t="shared" si="0"/>
        <v>45</v>
      </c>
      <c r="L12" s="302">
        <f t="shared" si="0"/>
        <v>43</v>
      </c>
      <c r="M12" s="303">
        <f t="shared" si="0"/>
        <v>14</v>
      </c>
      <c r="N12" s="303">
        <f t="shared" si="0"/>
        <v>29</v>
      </c>
      <c r="O12" s="302">
        <f t="shared" si="0"/>
        <v>0</v>
      </c>
      <c r="P12" s="302">
        <f t="shared" si="0"/>
        <v>0</v>
      </c>
      <c r="Q12" s="302">
        <f t="shared" si="0"/>
        <v>0</v>
      </c>
      <c r="R12" s="302">
        <f t="shared" si="0"/>
        <v>0</v>
      </c>
      <c r="S12" s="303">
        <f t="shared" si="0"/>
        <v>0</v>
      </c>
      <c r="T12" s="303">
        <f t="shared" si="0"/>
        <v>0</v>
      </c>
      <c r="U12" s="302">
        <f t="shared" si="0"/>
        <v>0</v>
      </c>
      <c r="V12" s="303">
        <f t="shared" si="0"/>
        <v>0</v>
      </c>
      <c r="W12" s="304">
        <f t="shared" si="0"/>
        <v>0</v>
      </c>
      <c r="X12" s="305">
        <f t="shared" si="0"/>
        <v>0</v>
      </c>
      <c r="Y12" s="302">
        <f t="shared" si="0"/>
        <v>0</v>
      </c>
      <c r="Z12" s="302">
        <f t="shared" si="0"/>
        <v>0</v>
      </c>
      <c r="AA12" s="302">
        <f t="shared" si="0"/>
        <v>0</v>
      </c>
      <c r="AB12" s="303">
        <f t="shared" si="0"/>
        <v>0</v>
      </c>
      <c r="AC12" s="303">
        <f t="shared" si="0"/>
        <v>0</v>
      </c>
      <c r="AD12" s="302">
        <f t="shared" si="0"/>
        <v>0</v>
      </c>
      <c r="AE12" s="303">
        <f t="shared" si="0"/>
        <v>0</v>
      </c>
      <c r="AF12" s="303">
        <f t="shared" si="0"/>
        <v>0</v>
      </c>
      <c r="AG12" s="302">
        <f t="shared" si="0"/>
        <v>0</v>
      </c>
      <c r="AH12" s="303">
        <f t="shared" si="0"/>
        <v>0</v>
      </c>
      <c r="AI12" s="303">
        <f t="shared" si="0"/>
        <v>0</v>
      </c>
      <c r="AJ12" s="302">
        <f t="shared" si="0"/>
        <v>0</v>
      </c>
      <c r="AK12" s="303">
        <f t="shared" si="0"/>
        <v>0</v>
      </c>
      <c r="AL12" s="304">
        <f t="shared" si="0"/>
        <v>0</v>
      </c>
      <c r="AM12" s="305">
        <f t="shared" si="0"/>
        <v>0</v>
      </c>
      <c r="AN12" s="303">
        <f t="shared" si="0"/>
        <v>0</v>
      </c>
      <c r="AO12" s="306">
        <f t="shared" si="0"/>
        <v>0</v>
      </c>
    </row>
    <row r="13" spans="1:42" ht="30.75" customHeight="1" x14ac:dyDescent="0.3">
      <c r="A13" s="1669"/>
      <c r="B13" s="296" t="s">
        <v>308</v>
      </c>
      <c r="C13" s="302">
        <f t="shared" si="0"/>
        <v>70</v>
      </c>
      <c r="D13" s="302">
        <f t="shared" si="0"/>
        <v>27</v>
      </c>
      <c r="E13" s="302">
        <f t="shared" si="0"/>
        <v>43</v>
      </c>
      <c r="F13" s="302">
        <f t="shared" si="0"/>
        <v>2</v>
      </c>
      <c r="G13" s="303">
        <f t="shared" si="0"/>
        <v>1</v>
      </c>
      <c r="H13" s="303">
        <f t="shared" si="0"/>
        <v>1</v>
      </c>
      <c r="I13" s="302">
        <f t="shared" si="0"/>
        <v>68</v>
      </c>
      <c r="J13" s="303">
        <f t="shared" si="0"/>
        <v>26</v>
      </c>
      <c r="K13" s="303">
        <f t="shared" si="0"/>
        <v>42</v>
      </c>
      <c r="L13" s="302">
        <f t="shared" si="0"/>
        <v>42</v>
      </c>
      <c r="M13" s="303">
        <f t="shared" si="0"/>
        <v>13</v>
      </c>
      <c r="N13" s="303">
        <f t="shared" si="0"/>
        <v>29</v>
      </c>
      <c r="O13" s="302">
        <f t="shared" si="0"/>
        <v>0</v>
      </c>
      <c r="P13" s="302">
        <f t="shared" si="0"/>
        <v>0</v>
      </c>
      <c r="Q13" s="302">
        <f t="shared" si="0"/>
        <v>0</v>
      </c>
      <c r="R13" s="302">
        <f t="shared" si="0"/>
        <v>0</v>
      </c>
      <c r="S13" s="303">
        <f t="shared" si="0"/>
        <v>0</v>
      </c>
      <c r="T13" s="303">
        <f t="shared" si="0"/>
        <v>0</v>
      </c>
      <c r="U13" s="302">
        <f t="shared" si="0"/>
        <v>0</v>
      </c>
      <c r="V13" s="303">
        <f t="shared" si="0"/>
        <v>0</v>
      </c>
      <c r="W13" s="304">
        <f t="shared" si="0"/>
        <v>0</v>
      </c>
      <c r="X13" s="305">
        <f t="shared" si="0"/>
        <v>17</v>
      </c>
      <c r="Y13" s="302">
        <f t="shared" si="0"/>
        <v>13</v>
      </c>
      <c r="Z13" s="302">
        <f t="shared" si="0"/>
        <v>4</v>
      </c>
      <c r="AA13" s="302">
        <f t="shared" si="0"/>
        <v>15</v>
      </c>
      <c r="AB13" s="303">
        <f t="shared" si="0"/>
        <v>11</v>
      </c>
      <c r="AC13" s="303">
        <f t="shared" si="0"/>
        <v>4</v>
      </c>
      <c r="AD13" s="302">
        <f t="shared" si="0"/>
        <v>2</v>
      </c>
      <c r="AE13" s="303">
        <f t="shared" si="0"/>
        <v>2</v>
      </c>
      <c r="AF13" s="303">
        <f t="shared" si="0"/>
        <v>0</v>
      </c>
      <c r="AG13" s="302">
        <f t="shared" si="0"/>
        <v>0</v>
      </c>
      <c r="AH13" s="303">
        <f t="shared" si="0"/>
        <v>0</v>
      </c>
      <c r="AI13" s="303">
        <f t="shared" si="0"/>
        <v>0</v>
      </c>
      <c r="AJ13" s="302">
        <f t="shared" si="0"/>
        <v>0</v>
      </c>
      <c r="AK13" s="303">
        <f t="shared" si="0"/>
        <v>0</v>
      </c>
      <c r="AL13" s="304">
        <f t="shared" si="0"/>
        <v>0</v>
      </c>
      <c r="AM13" s="305">
        <f t="shared" si="0"/>
        <v>0</v>
      </c>
      <c r="AN13" s="303">
        <f t="shared" si="0"/>
        <v>0</v>
      </c>
      <c r="AO13" s="306">
        <f t="shared" si="0"/>
        <v>0</v>
      </c>
    </row>
    <row r="14" spans="1:42" ht="27" customHeight="1" x14ac:dyDescent="0.3">
      <c r="A14" s="1670" t="s">
        <v>309</v>
      </c>
      <c r="B14" s="307" t="s">
        <v>302</v>
      </c>
      <c r="C14" s="302">
        <f>SUM(C15:C19)</f>
        <v>269</v>
      </c>
      <c r="D14" s="302">
        <f t="shared" ref="D14:AO14" si="1">SUM(D15:D19)</f>
        <v>98</v>
      </c>
      <c r="E14" s="302">
        <f t="shared" si="1"/>
        <v>171</v>
      </c>
      <c r="F14" s="302">
        <f t="shared" si="1"/>
        <v>13</v>
      </c>
      <c r="G14" s="302">
        <f t="shared" si="1"/>
        <v>10</v>
      </c>
      <c r="H14" s="302">
        <f t="shared" si="1"/>
        <v>3</v>
      </c>
      <c r="I14" s="302">
        <f t="shared" si="1"/>
        <v>256</v>
      </c>
      <c r="J14" s="302">
        <f t="shared" si="1"/>
        <v>88</v>
      </c>
      <c r="K14" s="302">
        <f t="shared" si="1"/>
        <v>168</v>
      </c>
      <c r="L14" s="302">
        <f t="shared" si="1"/>
        <v>171</v>
      </c>
      <c r="M14" s="302">
        <f t="shared" si="1"/>
        <v>54</v>
      </c>
      <c r="N14" s="302">
        <f t="shared" si="1"/>
        <v>117</v>
      </c>
      <c r="O14" s="302">
        <f t="shared" si="1"/>
        <v>0</v>
      </c>
      <c r="P14" s="302">
        <f t="shared" si="1"/>
        <v>0</v>
      </c>
      <c r="Q14" s="302">
        <f t="shared" si="1"/>
        <v>0</v>
      </c>
      <c r="R14" s="302">
        <f t="shared" si="1"/>
        <v>0</v>
      </c>
      <c r="S14" s="302">
        <f t="shared" si="1"/>
        <v>0</v>
      </c>
      <c r="T14" s="302">
        <f t="shared" si="1"/>
        <v>0</v>
      </c>
      <c r="U14" s="302">
        <f t="shared" si="1"/>
        <v>0</v>
      </c>
      <c r="V14" s="302">
        <f t="shared" si="1"/>
        <v>0</v>
      </c>
      <c r="W14" s="308">
        <f t="shared" si="1"/>
        <v>0</v>
      </c>
      <c r="X14" s="305">
        <f t="shared" si="1"/>
        <v>17</v>
      </c>
      <c r="Y14" s="302">
        <f t="shared" si="1"/>
        <v>13</v>
      </c>
      <c r="Z14" s="302">
        <f t="shared" si="1"/>
        <v>4</v>
      </c>
      <c r="AA14" s="302">
        <f t="shared" si="1"/>
        <v>15</v>
      </c>
      <c r="AB14" s="302">
        <f t="shared" si="1"/>
        <v>11</v>
      </c>
      <c r="AC14" s="302">
        <f t="shared" si="1"/>
        <v>4</v>
      </c>
      <c r="AD14" s="302">
        <f t="shared" si="1"/>
        <v>2</v>
      </c>
      <c r="AE14" s="302">
        <f t="shared" si="1"/>
        <v>2</v>
      </c>
      <c r="AF14" s="302">
        <f t="shared" si="1"/>
        <v>0</v>
      </c>
      <c r="AG14" s="302">
        <f t="shared" si="1"/>
        <v>0</v>
      </c>
      <c r="AH14" s="302">
        <f t="shared" si="1"/>
        <v>0</v>
      </c>
      <c r="AI14" s="302">
        <f t="shared" si="1"/>
        <v>0</v>
      </c>
      <c r="AJ14" s="302">
        <f t="shared" si="1"/>
        <v>0</v>
      </c>
      <c r="AK14" s="302">
        <f t="shared" si="1"/>
        <v>0</v>
      </c>
      <c r="AL14" s="308">
        <f t="shared" si="1"/>
        <v>0</v>
      </c>
      <c r="AM14" s="305">
        <f t="shared" si="1"/>
        <v>0</v>
      </c>
      <c r="AN14" s="302">
        <f t="shared" si="1"/>
        <v>0</v>
      </c>
      <c r="AO14" s="309">
        <f t="shared" si="1"/>
        <v>0</v>
      </c>
    </row>
    <row r="15" spans="1:42" ht="27" customHeight="1" x14ac:dyDescent="0.3">
      <c r="A15" s="1671"/>
      <c r="B15" s="301" t="s">
        <v>310</v>
      </c>
      <c r="C15" s="302">
        <f>D15+E15</f>
        <v>21</v>
      </c>
      <c r="D15" s="302">
        <f>G15+J15</f>
        <v>9</v>
      </c>
      <c r="E15" s="302">
        <f>H15+K15</f>
        <v>12</v>
      </c>
      <c r="F15" s="302">
        <f>G15+H15</f>
        <v>1</v>
      </c>
      <c r="G15" s="303">
        <v>1</v>
      </c>
      <c r="H15" s="303">
        <v>0</v>
      </c>
      <c r="I15" s="302">
        <f>J15+K15</f>
        <v>20</v>
      </c>
      <c r="J15" s="303">
        <v>8</v>
      </c>
      <c r="K15" s="303">
        <v>12</v>
      </c>
      <c r="L15" s="302">
        <f>M15+N15</f>
        <v>17</v>
      </c>
      <c r="M15" s="303">
        <v>6</v>
      </c>
      <c r="N15" s="303">
        <v>11</v>
      </c>
      <c r="O15" s="302">
        <f>P15+Q15</f>
        <v>0</v>
      </c>
      <c r="P15" s="302">
        <f>S15+V15</f>
        <v>0</v>
      </c>
      <c r="Q15" s="302">
        <f>T15+W15</f>
        <v>0</v>
      </c>
      <c r="R15" s="302">
        <f>S15+T15</f>
        <v>0</v>
      </c>
      <c r="S15" s="303">
        <v>0</v>
      </c>
      <c r="T15" s="303">
        <v>0</v>
      </c>
      <c r="U15" s="302">
        <f>V15+W15</f>
        <v>0</v>
      </c>
      <c r="V15" s="303">
        <v>0</v>
      </c>
      <c r="W15" s="304">
        <v>0</v>
      </c>
      <c r="X15" s="305">
        <f>Y15+Z15</f>
        <v>0</v>
      </c>
      <c r="Y15" s="302">
        <f>AB15+AE15+AH15+AK15</f>
        <v>0</v>
      </c>
      <c r="Z15" s="302">
        <f>AC15+AF15+AI15+AL15</f>
        <v>0</v>
      </c>
      <c r="AA15" s="302">
        <f>AB15+AC15</f>
        <v>0</v>
      </c>
      <c r="AB15" s="303">
        <v>0</v>
      </c>
      <c r="AC15" s="303">
        <v>0</v>
      </c>
      <c r="AD15" s="302">
        <f>AE15+AF15</f>
        <v>0</v>
      </c>
      <c r="AE15" s="303">
        <v>0</v>
      </c>
      <c r="AF15" s="303">
        <v>0</v>
      </c>
      <c r="AG15" s="302">
        <f>AH15+AI15</f>
        <v>0</v>
      </c>
      <c r="AH15" s="303">
        <v>0</v>
      </c>
      <c r="AI15" s="303">
        <v>0</v>
      </c>
      <c r="AJ15" s="302">
        <f>AK15+AL15</f>
        <v>0</v>
      </c>
      <c r="AK15" s="303">
        <v>0</v>
      </c>
      <c r="AL15" s="304">
        <v>0</v>
      </c>
      <c r="AM15" s="305">
        <f>AN15+AO15</f>
        <v>0</v>
      </c>
      <c r="AN15" s="303">
        <v>0</v>
      </c>
      <c r="AO15" s="306">
        <v>0</v>
      </c>
    </row>
    <row r="16" spans="1:42" ht="27" customHeight="1" x14ac:dyDescent="0.3">
      <c r="A16" s="1671"/>
      <c r="B16" s="296" t="s">
        <v>311</v>
      </c>
      <c r="C16" s="302">
        <f t="shared" ref="C16:C19" si="2">D16+E16</f>
        <v>53</v>
      </c>
      <c r="D16" s="302">
        <f t="shared" ref="D16:E19" si="3">G16+J16</f>
        <v>21</v>
      </c>
      <c r="E16" s="302">
        <f t="shared" si="3"/>
        <v>32</v>
      </c>
      <c r="F16" s="302">
        <f t="shared" ref="F16:F19" si="4">G16+H16</f>
        <v>6</v>
      </c>
      <c r="G16" s="303">
        <v>6</v>
      </c>
      <c r="H16" s="303">
        <v>0</v>
      </c>
      <c r="I16" s="302">
        <f t="shared" ref="I16:I19" si="5">J16+K16</f>
        <v>47</v>
      </c>
      <c r="J16" s="303">
        <v>15</v>
      </c>
      <c r="K16" s="303">
        <v>32</v>
      </c>
      <c r="L16" s="302">
        <f t="shared" ref="L16:L19" si="6">M16+N16</f>
        <v>35</v>
      </c>
      <c r="M16" s="303">
        <v>13</v>
      </c>
      <c r="N16" s="303">
        <v>22</v>
      </c>
      <c r="O16" s="302">
        <f t="shared" ref="O16:O19" si="7">P16+Q16</f>
        <v>0</v>
      </c>
      <c r="P16" s="302">
        <f t="shared" ref="P16:Q19" si="8">S16+V16</f>
        <v>0</v>
      </c>
      <c r="Q16" s="302">
        <f t="shared" si="8"/>
        <v>0</v>
      </c>
      <c r="R16" s="302">
        <f t="shared" ref="R16:R19" si="9">S16+T16</f>
        <v>0</v>
      </c>
      <c r="S16" s="303">
        <v>0</v>
      </c>
      <c r="T16" s="303">
        <v>0</v>
      </c>
      <c r="U16" s="302">
        <f t="shared" ref="U16:U19" si="10">V16+W16</f>
        <v>0</v>
      </c>
      <c r="V16" s="303">
        <v>0</v>
      </c>
      <c r="W16" s="304">
        <v>0</v>
      </c>
      <c r="X16" s="305">
        <f t="shared" ref="X16:X19" si="11">Y16+Z16</f>
        <v>0</v>
      </c>
      <c r="Y16" s="302">
        <f t="shared" ref="Y16:Z19" si="12">AB16+AE16+AH16+AK16</f>
        <v>0</v>
      </c>
      <c r="Z16" s="302">
        <f t="shared" si="12"/>
        <v>0</v>
      </c>
      <c r="AA16" s="302">
        <f t="shared" ref="AA16:AA19" si="13">AB16+AC16</f>
        <v>0</v>
      </c>
      <c r="AB16" s="303">
        <v>0</v>
      </c>
      <c r="AC16" s="303">
        <v>0</v>
      </c>
      <c r="AD16" s="302">
        <f t="shared" ref="AD16:AD19" si="14">AE16+AF16</f>
        <v>0</v>
      </c>
      <c r="AE16" s="303">
        <v>0</v>
      </c>
      <c r="AF16" s="303">
        <v>0</v>
      </c>
      <c r="AG16" s="302">
        <f t="shared" ref="AG16:AG19" si="15">AH16+AI16</f>
        <v>0</v>
      </c>
      <c r="AH16" s="303">
        <v>0</v>
      </c>
      <c r="AI16" s="303">
        <v>0</v>
      </c>
      <c r="AJ16" s="302">
        <f t="shared" ref="AJ16:AJ19" si="16">AK16+AL16</f>
        <v>0</v>
      </c>
      <c r="AK16" s="303">
        <v>0</v>
      </c>
      <c r="AL16" s="304">
        <v>0</v>
      </c>
      <c r="AM16" s="305">
        <f t="shared" ref="AM16:AM19" si="17">AN16+AO16</f>
        <v>0</v>
      </c>
      <c r="AN16" s="303">
        <v>0</v>
      </c>
      <c r="AO16" s="306">
        <v>0</v>
      </c>
    </row>
    <row r="17" spans="1:80" ht="27" customHeight="1" x14ac:dyDescent="0.3">
      <c r="A17" s="1671"/>
      <c r="B17" s="296" t="s">
        <v>312</v>
      </c>
      <c r="C17" s="302">
        <f t="shared" si="2"/>
        <v>53</v>
      </c>
      <c r="D17" s="302">
        <f t="shared" si="3"/>
        <v>14</v>
      </c>
      <c r="E17" s="302">
        <f t="shared" si="3"/>
        <v>39</v>
      </c>
      <c r="F17" s="302">
        <f t="shared" si="4"/>
        <v>4</v>
      </c>
      <c r="G17" s="303">
        <v>2</v>
      </c>
      <c r="H17" s="303">
        <v>2</v>
      </c>
      <c r="I17" s="302">
        <f t="shared" si="5"/>
        <v>49</v>
      </c>
      <c r="J17" s="303">
        <v>12</v>
      </c>
      <c r="K17" s="303">
        <v>37</v>
      </c>
      <c r="L17" s="302">
        <f t="shared" si="6"/>
        <v>34</v>
      </c>
      <c r="M17" s="303">
        <v>8</v>
      </c>
      <c r="N17" s="303">
        <v>26</v>
      </c>
      <c r="O17" s="302">
        <f t="shared" si="7"/>
        <v>0</v>
      </c>
      <c r="P17" s="302">
        <f t="shared" si="8"/>
        <v>0</v>
      </c>
      <c r="Q17" s="302">
        <f t="shared" si="8"/>
        <v>0</v>
      </c>
      <c r="R17" s="302">
        <f t="shared" si="9"/>
        <v>0</v>
      </c>
      <c r="S17" s="303">
        <v>0</v>
      </c>
      <c r="T17" s="303">
        <v>0</v>
      </c>
      <c r="U17" s="302">
        <f t="shared" si="10"/>
        <v>0</v>
      </c>
      <c r="V17" s="303">
        <v>0</v>
      </c>
      <c r="W17" s="304">
        <v>0</v>
      </c>
      <c r="X17" s="305">
        <f t="shared" si="11"/>
        <v>0</v>
      </c>
      <c r="Y17" s="302">
        <f t="shared" si="12"/>
        <v>0</v>
      </c>
      <c r="Z17" s="302">
        <f t="shared" si="12"/>
        <v>0</v>
      </c>
      <c r="AA17" s="302">
        <f t="shared" si="13"/>
        <v>0</v>
      </c>
      <c r="AB17" s="303">
        <v>0</v>
      </c>
      <c r="AC17" s="303">
        <v>0</v>
      </c>
      <c r="AD17" s="302">
        <f t="shared" si="14"/>
        <v>0</v>
      </c>
      <c r="AE17" s="303">
        <v>0</v>
      </c>
      <c r="AF17" s="303">
        <v>0</v>
      </c>
      <c r="AG17" s="302">
        <f t="shared" si="15"/>
        <v>0</v>
      </c>
      <c r="AH17" s="303">
        <v>0</v>
      </c>
      <c r="AI17" s="303">
        <v>0</v>
      </c>
      <c r="AJ17" s="302">
        <f t="shared" si="16"/>
        <v>0</v>
      </c>
      <c r="AK17" s="303">
        <v>0</v>
      </c>
      <c r="AL17" s="304">
        <v>0</v>
      </c>
      <c r="AM17" s="305">
        <f t="shared" si="17"/>
        <v>0</v>
      </c>
      <c r="AN17" s="303">
        <v>0</v>
      </c>
      <c r="AO17" s="306">
        <v>0</v>
      </c>
    </row>
    <row r="18" spans="1:80" ht="27" customHeight="1" x14ac:dyDescent="0.3">
      <c r="A18" s="1671"/>
      <c r="B18" s="296" t="s">
        <v>313</v>
      </c>
      <c r="C18" s="302">
        <f t="shared" si="2"/>
        <v>72</v>
      </c>
      <c r="D18" s="302">
        <f t="shared" si="3"/>
        <v>27</v>
      </c>
      <c r="E18" s="302">
        <f t="shared" si="3"/>
        <v>45</v>
      </c>
      <c r="F18" s="302">
        <f t="shared" si="4"/>
        <v>0</v>
      </c>
      <c r="G18" s="303">
        <v>0</v>
      </c>
      <c r="H18" s="303">
        <v>0</v>
      </c>
      <c r="I18" s="302">
        <f t="shared" si="5"/>
        <v>72</v>
      </c>
      <c r="J18" s="303">
        <v>27</v>
      </c>
      <c r="K18" s="303">
        <v>45</v>
      </c>
      <c r="L18" s="302">
        <f t="shared" si="6"/>
        <v>43</v>
      </c>
      <c r="M18" s="303">
        <v>14</v>
      </c>
      <c r="N18" s="303">
        <v>29</v>
      </c>
      <c r="O18" s="302">
        <f t="shared" si="7"/>
        <v>0</v>
      </c>
      <c r="P18" s="302">
        <f t="shared" si="8"/>
        <v>0</v>
      </c>
      <c r="Q18" s="302">
        <f t="shared" si="8"/>
        <v>0</v>
      </c>
      <c r="R18" s="302">
        <f t="shared" si="9"/>
        <v>0</v>
      </c>
      <c r="S18" s="303">
        <v>0</v>
      </c>
      <c r="T18" s="303">
        <v>0</v>
      </c>
      <c r="U18" s="302">
        <f t="shared" si="10"/>
        <v>0</v>
      </c>
      <c r="V18" s="303">
        <v>0</v>
      </c>
      <c r="W18" s="304">
        <v>0</v>
      </c>
      <c r="X18" s="305">
        <f t="shared" si="11"/>
        <v>0</v>
      </c>
      <c r="Y18" s="302">
        <f t="shared" si="12"/>
        <v>0</v>
      </c>
      <c r="Z18" s="302">
        <f t="shared" si="12"/>
        <v>0</v>
      </c>
      <c r="AA18" s="302">
        <f t="shared" si="13"/>
        <v>0</v>
      </c>
      <c r="AB18" s="303">
        <v>0</v>
      </c>
      <c r="AC18" s="303">
        <v>0</v>
      </c>
      <c r="AD18" s="302">
        <f t="shared" si="14"/>
        <v>0</v>
      </c>
      <c r="AE18" s="303">
        <v>0</v>
      </c>
      <c r="AF18" s="303">
        <v>0</v>
      </c>
      <c r="AG18" s="302">
        <f t="shared" si="15"/>
        <v>0</v>
      </c>
      <c r="AH18" s="303">
        <v>0</v>
      </c>
      <c r="AI18" s="303">
        <v>0</v>
      </c>
      <c r="AJ18" s="302">
        <f t="shared" si="16"/>
        <v>0</v>
      </c>
      <c r="AK18" s="303">
        <v>0</v>
      </c>
      <c r="AL18" s="304">
        <v>0</v>
      </c>
      <c r="AM18" s="305">
        <f t="shared" si="17"/>
        <v>0</v>
      </c>
      <c r="AN18" s="303">
        <v>0</v>
      </c>
      <c r="AO18" s="306">
        <v>0</v>
      </c>
    </row>
    <row r="19" spans="1:80" ht="27" customHeight="1" thickBot="1" x14ac:dyDescent="0.35">
      <c r="A19" s="1672"/>
      <c r="B19" s="310" t="s">
        <v>314</v>
      </c>
      <c r="C19" s="311">
        <f t="shared" si="2"/>
        <v>70</v>
      </c>
      <c r="D19" s="311">
        <f t="shared" si="3"/>
        <v>27</v>
      </c>
      <c r="E19" s="311">
        <f t="shared" si="3"/>
        <v>43</v>
      </c>
      <c r="F19" s="311">
        <f t="shared" si="4"/>
        <v>2</v>
      </c>
      <c r="G19" s="312">
        <v>1</v>
      </c>
      <c r="H19" s="312">
        <v>1</v>
      </c>
      <c r="I19" s="311">
        <f t="shared" si="5"/>
        <v>68</v>
      </c>
      <c r="J19" s="312">
        <v>26</v>
      </c>
      <c r="K19" s="312">
        <v>42</v>
      </c>
      <c r="L19" s="311">
        <f t="shared" si="6"/>
        <v>42</v>
      </c>
      <c r="M19" s="312">
        <v>13</v>
      </c>
      <c r="N19" s="312">
        <v>29</v>
      </c>
      <c r="O19" s="311">
        <f t="shared" si="7"/>
        <v>0</v>
      </c>
      <c r="P19" s="311">
        <f t="shared" si="8"/>
        <v>0</v>
      </c>
      <c r="Q19" s="311">
        <f t="shared" si="8"/>
        <v>0</v>
      </c>
      <c r="R19" s="311">
        <f t="shared" si="9"/>
        <v>0</v>
      </c>
      <c r="S19" s="312">
        <v>0</v>
      </c>
      <c r="T19" s="312">
        <v>0</v>
      </c>
      <c r="U19" s="311">
        <f t="shared" si="10"/>
        <v>0</v>
      </c>
      <c r="V19" s="312">
        <v>0</v>
      </c>
      <c r="W19" s="313">
        <v>0</v>
      </c>
      <c r="X19" s="314">
        <f t="shared" si="11"/>
        <v>17</v>
      </c>
      <c r="Y19" s="311">
        <f t="shared" si="12"/>
        <v>13</v>
      </c>
      <c r="Z19" s="311">
        <f t="shared" si="12"/>
        <v>4</v>
      </c>
      <c r="AA19" s="311">
        <f t="shared" si="13"/>
        <v>15</v>
      </c>
      <c r="AB19" s="312">
        <v>11</v>
      </c>
      <c r="AC19" s="312">
        <v>4</v>
      </c>
      <c r="AD19" s="311">
        <f t="shared" si="14"/>
        <v>2</v>
      </c>
      <c r="AE19" s="312">
        <v>2</v>
      </c>
      <c r="AF19" s="312">
        <v>0</v>
      </c>
      <c r="AG19" s="311">
        <f t="shared" si="15"/>
        <v>0</v>
      </c>
      <c r="AH19" s="312">
        <v>0</v>
      </c>
      <c r="AI19" s="312">
        <v>0</v>
      </c>
      <c r="AJ19" s="311">
        <f t="shared" si="16"/>
        <v>0</v>
      </c>
      <c r="AK19" s="312">
        <v>0</v>
      </c>
      <c r="AL19" s="313">
        <v>0</v>
      </c>
      <c r="AM19" s="314">
        <f t="shared" si="17"/>
        <v>0</v>
      </c>
      <c r="AN19" s="312">
        <v>0</v>
      </c>
      <c r="AO19" s="315">
        <v>0</v>
      </c>
    </row>
    <row r="20" spans="1:80" x14ac:dyDescent="0.3">
      <c r="A20" s="1654" t="s">
        <v>315</v>
      </c>
      <c r="B20" s="316"/>
      <c r="C20" s="272"/>
      <c r="D20" s="272"/>
      <c r="H20" s="1655" t="s">
        <v>316</v>
      </c>
      <c r="K20" s="272"/>
      <c r="L20" s="272"/>
      <c r="Q20" s="317" t="s">
        <v>317</v>
      </c>
      <c r="X20" s="272"/>
      <c r="Y20" s="272"/>
      <c r="Z20" s="272"/>
      <c r="AA20" s="1657" t="s">
        <v>318</v>
      </c>
      <c r="AB20" s="1658"/>
      <c r="AJ20" s="1659" t="s">
        <v>443</v>
      </c>
      <c r="AK20" s="1659"/>
      <c r="AL20" s="1659"/>
      <c r="AM20" s="1659"/>
      <c r="AN20" s="1659"/>
      <c r="AO20" s="1659"/>
    </row>
    <row r="21" spans="1:80" x14ac:dyDescent="0.3">
      <c r="A21" s="1654"/>
      <c r="B21" s="316"/>
      <c r="C21" s="272"/>
      <c r="D21" s="272"/>
      <c r="H21" s="1656"/>
      <c r="K21" s="272"/>
      <c r="L21" s="272"/>
      <c r="Q21" s="317" t="s">
        <v>319</v>
      </c>
      <c r="X21" s="272"/>
      <c r="Y21" s="272"/>
      <c r="Z21" s="272"/>
      <c r="AA21" s="1658"/>
      <c r="AB21" s="1658"/>
    </row>
    <row r="22" spans="1:80" x14ac:dyDescent="0.3">
      <c r="A22" s="318"/>
      <c r="B22" s="318"/>
      <c r="C22" s="318"/>
      <c r="D22" s="318"/>
      <c r="E22" s="318"/>
      <c r="F22" s="318"/>
      <c r="G22" s="318"/>
      <c r="H22" s="318"/>
      <c r="I22" s="318"/>
      <c r="J22" s="318"/>
    </row>
    <row r="23" spans="1:80" s="272" customFormat="1" x14ac:dyDescent="0.3">
      <c r="B23" s="319"/>
      <c r="C23" s="320"/>
      <c r="D23" s="320"/>
    </row>
    <row r="24" spans="1:80" ht="16.5" customHeight="1" x14ac:dyDescent="0.3">
      <c r="A24" s="319" t="s">
        <v>320</v>
      </c>
      <c r="B24" s="321"/>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row>
    <row r="25" spans="1:80" ht="16.5" customHeight="1" x14ac:dyDescent="0.3">
      <c r="A25" s="272" t="s">
        <v>321</v>
      </c>
      <c r="B25" s="322"/>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row>
    <row r="26" spans="1:80" x14ac:dyDescent="0.3">
      <c r="A26" s="272"/>
      <c r="B26" s="272"/>
      <c r="C26" s="320"/>
      <c r="D26" s="320"/>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row>
    <row r="27" spans="1:80" x14ac:dyDescent="0.3">
      <c r="A27" s="319"/>
      <c r="B27" s="319"/>
      <c r="C27" s="272"/>
      <c r="E27" s="272"/>
      <c r="F27" s="272"/>
      <c r="H27" s="272"/>
      <c r="I27" s="272"/>
      <c r="J27" s="272"/>
      <c r="M27" s="272"/>
      <c r="N27" s="272"/>
      <c r="O27" s="272"/>
      <c r="P27" s="272"/>
      <c r="Q27" s="272"/>
      <c r="R27" s="272"/>
      <c r="S27" s="272"/>
      <c r="T27" s="272"/>
      <c r="U27" s="272"/>
      <c r="V27" s="272"/>
      <c r="W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row>
    <row r="28" spans="1:80" x14ac:dyDescent="0.3">
      <c r="A28" s="272"/>
      <c r="B28" s="272"/>
      <c r="C28" s="272"/>
      <c r="E28" s="272"/>
      <c r="F28" s="272"/>
      <c r="G28" s="272"/>
      <c r="H28" s="272"/>
      <c r="I28" s="272"/>
      <c r="J28" s="272"/>
      <c r="M28" s="272"/>
      <c r="N28" s="272"/>
      <c r="O28" s="272"/>
      <c r="P28" s="272"/>
      <c r="Q28" s="272"/>
      <c r="R28" s="272"/>
      <c r="S28" s="272"/>
      <c r="T28" s="272"/>
      <c r="U28" s="272"/>
      <c r="V28" s="272"/>
      <c r="W28" s="272"/>
      <c r="AD28" s="272"/>
      <c r="AE28" s="272"/>
      <c r="AF28" s="272"/>
      <c r="AG28" s="272"/>
      <c r="AH28" s="272"/>
      <c r="AI28" s="272"/>
      <c r="AJ28" s="272"/>
      <c r="AK28" s="272"/>
      <c r="AL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row>
    <row r="29" spans="1:80" x14ac:dyDescent="0.3">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row>
    <row r="30" spans="1:80" x14ac:dyDescent="0.3">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row>
    <row r="31" spans="1:80" x14ac:dyDescent="0.3">
      <c r="A31" s="272"/>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row>
    <row r="32" spans="1:80" x14ac:dyDescent="0.3">
      <c r="A32" s="272"/>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row>
    <row r="33" spans="1:80" x14ac:dyDescent="0.3">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row>
    <row r="34" spans="1:80" x14ac:dyDescent="0.3">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row>
  </sheetData>
  <mergeCells count="20">
    <mergeCell ref="A20:A21"/>
    <mergeCell ref="H20:H21"/>
    <mergeCell ref="AA20:AB21"/>
    <mergeCell ref="AJ20:AO20"/>
    <mergeCell ref="AA6:AC6"/>
    <mergeCell ref="AD6:AF6"/>
    <mergeCell ref="AG6:AI6"/>
    <mergeCell ref="AJ6:AL6"/>
    <mergeCell ref="A8:A13"/>
    <mergeCell ref="A14:A19"/>
    <mergeCell ref="A3:AO3"/>
    <mergeCell ref="B4:AL4"/>
    <mergeCell ref="A5:B7"/>
    <mergeCell ref="C5:K5"/>
    <mergeCell ref="L5:N6"/>
    <mergeCell ref="O5:W5"/>
    <mergeCell ref="AM5:AO6"/>
    <mergeCell ref="I6:K6"/>
    <mergeCell ref="U6:W6"/>
    <mergeCell ref="X6:Z6"/>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3" customWidth="1"/>
    <col min="2" max="2" width="10.44140625" style="273" customWidth="1"/>
    <col min="3" max="5" width="7.77734375" style="273" bestFit="1" customWidth="1"/>
    <col min="6" max="7" width="6.6640625" style="273" bestFit="1" customWidth="1"/>
    <col min="8" max="8" width="5.44140625" style="273" customWidth="1"/>
    <col min="9" max="9" width="7.77734375" style="273" bestFit="1" customWidth="1"/>
    <col min="10" max="10" width="7.109375" style="273" bestFit="1" customWidth="1"/>
    <col min="11" max="12" width="7.77734375" style="273" bestFit="1" customWidth="1"/>
    <col min="13" max="13" width="6.109375" style="273" customWidth="1"/>
    <col min="14" max="14" width="7.77734375" style="273" bestFit="1" customWidth="1"/>
    <col min="15" max="23" width="5.33203125" style="273" customWidth="1"/>
    <col min="24" max="41" width="5.5546875" style="273" customWidth="1"/>
    <col min="42" max="16384" width="9" style="273"/>
  </cols>
  <sheetData>
    <row r="1" spans="1:42" ht="17.25" customHeight="1" x14ac:dyDescent="0.3">
      <c r="A1" s="270" t="s">
        <v>275</v>
      </c>
      <c r="B1" s="271"/>
      <c r="C1" s="272"/>
      <c r="D1" s="272"/>
      <c r="E1" s="272"/>
      <c r="F1" s="272"/>
      <c r="G1" s="272"/>
      <c r="H1" s="272"/>
      <c r="AP1" s="33" t="s">
        <v>100</v>
      </c>
    </row>
    <row r="2" spans="1:42" ht="17.25" customHeight="1" x14ac:dyDescent="0.3">
      <c r="A2" s="274" t="s">
        <v>276</v>
      </c>
      <c r="B2" s="275" t="s">
        <v>277</v>
      </c>
      <c r="C2" s="276"/>
      <c r="D2" s="276"/>
      <c r="E2" s="272"/>
      <c r="F2" s="272"/>
      <c r="G2" s="272"/>
      <c r="H2" s="272"/>
      <c r="L2" s="277"/>
      <c r="M2" s="277"/>
      <c r="N2" s="277"/>
      <c r="O2" s="277"/>
      <c r="P2" s="277"/>
      <c r="Q2" s="277"/>
      <c r="R2" s="277"/>
      <c r="S2" s="277"/>
      <c r="T2" s="277"/>
      <c r="U2" s="277"/>
      <c r="V2" s="277"/>
      <c r="W2" s="277"/>
      <c r="AG2" s="277"/>
      <c r="AH2" s="277"/>
      <c r="AI2" s="277"/>
      <c r="AJ2" s="277"/>
      <c r="AK2" s="277"/>
      <c r="AL2" s="277"/>
      <c r="AM2" s="277"/>
      <c r="AN2" s="277"/>
      <c r="AO2" s="277"/>
    </row>
    <row r="3" spans="1:42" s="278" customFormat="1" ht="28.2" x14ac:dyDescent="0.55000000000000004">
      <c r="A3" s="1686" t="s">
        <v>278</v>
      </c>
      <c r="B3" s="1686"/>
      <c r="C3" s="1686"/>
      <c r="D3" s="1686"/>
      <c r="E3" s="1686"/>
      <c r="F3" s="1686"/>
      <c r="G3" s="1686"/>
      <c r="H3" s="1686"/>
      <c r="I3" s="1686"/>
      <c r="J3" s="1686"/>
      <c r="K3" s="1686"/>
      <c r="L3" s="1686"/>
      <c r="M3" s="1686"/>
      <c r="N3" s="1686"/>
      <c r="O3" s="1686"/>
      <c r="P3" s="1686"/>
      <c r="Q3" s="1686"/>
      <c r="R3" s="1686"/>
      <c r="S3" s="1686"/>
      <c r="T3" s="1686"/>
      <c r="U3" s="1686"/>
      <c r="V3" s="1686"/>
      <c r="W3" s="1686"/>
      <c r="X3" s="1686"/>
      <c r="Y3" s="1686"/>
      <c r="Z3" s="1686"/>
      <c r="AA3" s="1686"/>
      <c r="AB3" s="1686"/>
      <c r="AC3" s="1686"/>
      <c r="AD3" s="1686"/>
      <c r="AE3" s="1686"/>
      <c r="AF3" s="1686"/>
      <c r="AG3" s="1686"/>
      <c r="AH3" s="1686"/>
      <c r="AI3" s="1686"/>
      <c r="AJ3" s="1686"/>
      <c r="AK3" s="1686"/>
      <c r="AL3" s="1686"/>
      <c r="AM3" s="1686"/>
      <c r="AN3" s="1686"/>
      <c r="AO3" s="1686"/>
    </row>
    <row r="4" spans="1:42" ht="34.5" customHeight="1" thickBot="1" x14ac:dyDescent="0.35">
      <c r="B4" s="1628" t="s">
        <v>1427</v>
      </c>
      <c r="C4" s="1628"/>
      <c r="D4" s="1628"/>
      <c r="E4" s="1628"/>
      <c r="F4" s="1628"/>
      <c r="G4" s="1628"/>
      <c r="H4" s="1628"/>
      <c r="I4" s="1628"/>
      <c r="J4" s="1628"/>
      <c r="K4" s="1628"/>
      <c r="L4" s="1628"/>
      <c r="M4" s="1628"/>
      <c r="N4" s="1628"/>
      <c r="O4" s="1628"/>
      <c r="P4" s="1628"/>
      <c r="Q4" s="1628"/>
      <c r="R4" s="1628"/>
      <c r="S4" s="1628"/>
      <c r="T4" s="1628"/>
      <c r="U4" s="1628"/>
      <c r="V4" s="1628"/>
      <c r="W4" s="1628"/>
      <c r="X4" s="1628"/>
      <c r="Y4" s="1628"/>
      <c r="Z4" s="1628"/>
      <c r="AA4" s="1628"/>
      <c r="AB4" s="1628"/>
      <c r="AC4" s="1628"/>
      <c r="AD4" s="1628"/>
      <c r="AE4" s="1628"/>
      <c r="AF4" s="1628"/>
      <c r="AG4" s="1628"/>
      <c r="AH4" s="1628"/>
      <c r="AI4" s="1628"/>
      <c r="AJ4" s="1628"/>
      <c r="AK4" s="1628"/>
      <c r="AL4" s="1628"/>
      <c r="AM4" s="279"/>
      <c r="AN4" s="279"/>
      <c r="AO4" s="280" t="s">
        <v>279</v>
      </c>
    </row>
    <row r="5" spans="1:42" ht="27" customHeight="1" x14ac:dyDescent="0.3">
      <c r="A5" s="1629" t="s">
        <v>224</v>
      </c>
      <c r="B5" s="1630"/>
      <c r="C5" s="1687" t="s">
        <v>1431</v>
      </c>
      <c r="D5" s="1688"/>
      <c r="E5" s="1688"/>
      <c r="F5" s="1688"/>
      <c r="G5" s="1688"/>
      <c r="H5" s="1688"/>
      <c r="I5" s="1688"/>
      <c r="J5" s="1688"/>
      <c r="K5" s="1689"/>
      <c r="L5" s="1638" t="s">
        <v>1432</v>
      </c>
      <c r="M5" s="1629"/>
      <c r="N5" s="1630"/>
      <c r="O5" s="1687" t="s">
        <v>1433</v>
      </c>
      <c r="P5" s="1688"/>
      <c r="Q5" s="1688"/>
      <c r="R5" s="1688"/>
      <c r="S5" s="1688"/>
      <c r="T5" s="1688"/>
      <c r="U5" s="1688"/>
      <c r="V5" s="1688"/>
      <c r="W5" s="1689"/>
      <c r="X5" s="281" t="s">
        <v>283</v>
      </c>
      <c r="Y5" s="282"/>
      <c r="Z5" s="282"/>
      <c r="AA5" s="283"/>
      <c r="AB5" s="283"/>
      <c r="AC5" s="283"/>
      <c r="AD5" s="283"/>
      <c r="AE5" s="283"/>
      <c r="AF5" s="283"/>
      <c r="AG5" s="283"/>
      <c r="AH5" s="283"/>
      <c r="AI5" s="283"/>
      <c r="AJ5" s="283"/>
      <c r="AK5" s="283"/>
      <c r="AL5" s="284"/>
      <c r="AM5" s="1629" t="s">
        <v>284</v>
      </c>
      <c r="AN5" s="1690"/>
      <c r="AO5" s="1690"/>
    </row>
    <row r="6" spans="1:42" ht="29.25" customHeight="1" x14ac:dyDescent="0.3">
      <c r="A6" s="1631"/>
      <c r="B6" s="1632"/>
      <c r="C6" s="285" t="s">
        <v>285</v>
      </c>
      <c r="D6" s="285"/>
      <c r="E6" s="285"/>
      <c r="F6" s="285" t="s">
        <v>286</v>
      </c>
      <c r="G6" s="285"/>
      <c r="H6" s="285"/>
      <c r="I6" s="1645" t="s">
        <v>287</v>
      </c>
      <c r="J6" s="1646"/>
      <c r="K6" s="1647"/>
      <c r="L6" s="1639"/>
      <c r="M6" s="1640"/>
      <c r="N6" s="1641"/>
      <c r="O6" s="285" t="s">
        <v>288</v>
      </c>
      <c r="P6" s="1302"/>
      <c r="Q6" s="1302"/>
      <c r="R6" s="1645" t="s">
        <v>286</v>
      </c>
      <c r="S6" s="1646"/>
      <c r="T6" s="1647"/>
      <c r="U6" s="1645" t="s">
        <v>287</v>
      </c>
      <c r="V6" s="1646"/>
      <c r="W6" s="1647"/>
      <c r="X6" s="1651" t="s">
        <v>291</v>
      </c>
      <c r="Y6" s="1652"/>
      <c r="Z6" s="1653"/>
      <c r="AA6" s="1660" t="s">
        <v>292</v>
      </c>
      <c r="AB6" s="1661"/>
      <c r="AC6" s="1662"/>
      <c r="AD6" s="1660" t="s">
        <v>293</v>
      </c>
      <c r="AE6" s="1661"/>
      <c r="AF6" s="1662"/>
      <c r="AG6" s="1660" t="s">
        <v>294</v>
      </c>
      <c r="AH6" s="1661"/>
      <c r="AI6" s="1662"/>
      <c r="AJ6" s="1660" t="s">
        <v>295</v>
      </c>
      <c r="AK6" s="1661"/>
      <c r="AL6" s="1685"/>
      <c r="AM6" s="1691"/>
      <c r="AN6" s="1691"/>
      <c r="AO6" s="1691"/>
    </row>
    <row r="7" spans="1:42" ht="59.25" customHeight="1" thickBot="1" x14ac:dyDescent="0.35">
      <c r="A7" s="1633"/>
      <c r="B7" s="1634"/>
      <c r="C7" s="288" t="s">
        <v>296</v>
      </c>
      <c r="D7" s="289" t="s">
        <v>297</v>
      </c>
      <c r="E7" s="289" t="s">
        <v>298</v>
      </c>
      <c r="F7" s="288" t="s">
        <v>296</v>
      </c>
      <c r="G7" s="289" t="s">
        <v>297</v>
      </c>
      <c r="H7" s="289" t="s">
        <v>298</v>
      </c>
      <c r="I7" s="288" t="s">
        <v>296</v>
      </c>
      <c r="J7" s="289" t="s">
        <v>297</v>
      </c>
      <c r="K7" s="289" t="s">
        <v>298</v>
      </c>
      <c r="L7" s="289" t="s">
        <v>299</v>
      </c>
      <c r="M7" s="290" t="s">
        <v>300</v>
      </c>
      <c r="N7" s="288" t="s">
        <v>301</v>
      </c>
      <c r="O7" s="1303" t="s">
        <v>299</v>
      </c>
      <c r="P7" s="1304" t="s">
        <v>300</v>
      </c>
      <c r="Q7" s="1305" t="s">
        <v>301</v>
      </c>
      <c r="R7" s="1303" t="s">
        <v>299</v>
      </c>
      <c r="S7" s="1304" t="s">
        <v>300</v>
      </c>
      <c r="T7" s="1305" t="s">
        <v>301</v>
      </c>
      <c r="U7" s="1303" t="s">
        <v>299</v>
      </c>
      <c r="V7" s="1304" t="s">
        <v>300</v>
      </c>
      <c r="W7" s="1306" t="s">
        <v>301</v>
      </c>
      <c r="X7" s="1307" t="s">
        <v>299</v>
      </c>
      <c r="Y7" s="1304" t="s">
        <v>300</v>
      </c>
      <c r="Z7" s="1305" t="s">
        <v>301</v>
      </c>
      <c r="AA7" s="1303" t="s">
        <v>302</v>
      </c>
      <c r="AB7" s="1304" t="s">
        <v>300</v>
      </c>
      <c r="AC7" s="1305" t="s">
        <v>301</v>
      </c>
      <c r="AD7" s="1303" t="s">
        <v>302</v>
      </c>
      <c r="AE7" s="1304" t="s">
        <v>300</v>
      </c>
      <c r="AF7" s="1305" t="s">
        <v>301</v>
      </c>
      <c r="AG7" s="1303" t="s">
        <v>302</v>
      </c>
      <c r="AH7" s="1304" t="s">
        <v>300</v>
      </c>
      <c r="AI7" s="1305" t="s">
        <v>301</v>
      </c>
      <c r="AJ7" s="1303" t="s">
        <v>302</v>
      </c>
      <c r="AK7" s="1304" t="s">
        <v>300</v>
      </c>
      <c r="AL7" s="1306" t="s">
        <v>301</v>
      </c>
      <c r="AM7" s="1307" t="s">
        <v>302</v>
      </c>
      <c r="AN7" s="1304" t="s">
        <v>300</v>
      </c>
      <c r="AO7" s="1306" t="s">
        <v>301</v>
      </c>
    </row>
    <row r="8" spans="1:42" ht="27" customHeight="1" x14ac:dyDescent="0.3">
      <c r="A8" s="1670" t="s">
        <v>309</v>
      </c>
      <c r="B8" s="307" t="s">
        <v>302</v>
      </c>
      <c r="C8" s="302">
        <f>SUM(C9:C13)</f>
        <v>289</v>
      </c>
      <c r="D8" s="302">
        <f t="shared" ref="D8:N8" si="0">SUM(D9:D13)</f>
        <v>118</v>
      </c>
      <c r="E8" s="302">
        <f t="shared" si="0"/>
        <v>171</v>
      </c>
      <c r="F8" s="302">
        <f t="shared" si="0"/>
        <v>13</v>
      </c>
      <c r="G8" s="302">
        <f t="shared" si="0"/>
        <v>9</v>
      </c>
      <c r="H8" s="302">
        <f t="shared" si="0"/>
        <v>4</v>
      </c>
      <c r="I8" s="302">
        <f t="shared" si="0"/>
        <v>276</v>
      </c>
      <c r="J8" s="302">
        <f t="shared" si="0"/>
        <v>109</v>
      </c>
      <c r="K8" s="302">
        <f t="shared" si="0"/>
        <v>167</v>
      </c>
      <c r="L8" s="302">
        <f t="shared" si="0"/>
        <v>178</v>
      </c>
      <c r="M8" s="302">
        <f t="shared" si="0"/>
        <v>51</v>
      </c>
      <c r="N8" s="302">
        <f t="shared" si="0"/>
        <v>127</v>
      </c>
      <c r="O8" s="1673">
        <f>P8+Q8</f>
        <v>0</v>
      </c>
      <c r="P8" s="1673">
        <f>S8+V8</f>
        <v>0</v>
      </c>
      <c r="Q8" s="1673">
        <f>T8+W8</f>
        <v>0</v>
      </c>
      <c r="R8" s="1673">
        <f>S8+T8</f>
        <v>0</v>
      </c>
      <c r="S8" s="1673">
        <v>0</v>
      </c>
      <c r="T8" s="1673">
        <v>0</v>
      </c>
      <c r="U8" s="1673">
        <f>V8+W8</f>
        <v>0</v>
      </c>
      <c r="V8" s="1673">
        <v>0</v>
      </c>
      <c r="W8" s="1676">
        <v>0</v>
      </c>
      <c r="X8" s="1679">
        <f>Y8+Z8</f>
        <v>5</v>
      </c>
      <c r="Y8" s="1673">
        <f>AB8+AE8+AH8+AK8</f>
        <v>5</v>
      </c>
      <c r="Z8" s="1673">
        <f>AC8+AF8+AI8+AL8</f>
        <v>0</v>
      </c>
      <c r="AA8" s="1673">
        <f>AB8+AC8</f>
        <v>2</v>
      </c>
      <c r="AB8" s="1673">
        <v>2</v>
      </c>
      <c r="AC8" s="1673">
        <v>0</v>
      </c>
      <c r="AD8" s="1673">
        <f>AE8+AF8</f>
        <v>2</v>
      </c>
      <c r="AE8" s="1673">
        <v>2</v>
      </c>
      <c r="AF8" s="1673">
        <v>0</v>
      </c>
      <c r="AG8" s="1673">
        <f>AH8+AI8</f>
        <v>0</v>
      </c>
      <c r="AH8" s="1673">
        <v>0</v>
      </c>
      <c r="AI8" s="1673">
        <v>0</v>
      </c>
      <c r="AJ8" s="1673">
        <f>AK8+AL8</f>
        <v>1</v>
      </c>
      <c r="AK8" s="1673">
        <v>1</v>
      </c>
      <c r="AL8" s="1676">
        <v>0</v>
      </c>
      <c r="AM8" s="1679">
        <f>AN8+AO8</f>
        <v>0</v>
      </c>
      <c r="AN8" s="1673">
        <v>0</v>
      </c>
      <c r="AO8" s="1682">
        <v>0</v>
      </c>
    </row>
    <row r="9" spans="1:42" ht="27" customHeight="1" x14ac:dyDescent="0.3">
      <c r="A9" s="1671"/>
      <c r="B9" s="301" t="s">
        <v>310</v>
      </c>
      <c r="C9" s="302">
        <f>D9+E9</f>
        <v>12</v>
      </c>
      <c r="D9" s="302">
        <f>G9+J9</f>
        <v>7</v>
      </c>
      <c r="E9" s="302">
        <f>H9+K9</f>
        <v>5</v>
      </c>
      <c r="F9" s="302">
        <f>G9+H9</f>
        <v>2</v>
      </c>
      <c r="G9" s="303">
        <v>1</v>
      </c>
      <c r="H9" s="303">
        <v>1</v>
      </c>
      <c r="I9" s="302">
        <f>J9+K9</f>
        <v>10</v>
      </c>
      <c r="J9" s="303">
        <v>6</v>
      </c>
      <c r="K9" s="303">
        <v>4</v>
      </c>
      <c r="L9" s="302">
        <f>M9+N9</f>
        <v>9</v>
      </c>
      <c r="M9" s="303">
        <v>2</v>
      </c>
      <c r="N9" s="303">
        <v>7</v>
      </c>
      <c r="O9" s="1674"/>
      <c r="P9" s="1674"/>
      <c r="Q9" s="1674"/>
      <c r="R9" s="1674"/>
      <c r="S9" s="1674"/>
      <c r="T9" s="1674"/>
      <c r="U9" s="1674"/>
      <c r="V9" s="1674"/>
      <c r="W9" s="1677"/>
      <c r="X9" s="1680"/>
      <c r="Y9" s="1674"/>
      <c r="Z9" s="1674"/>
      <c r="AA9" s="1674"/>
      <c r="AB9" s="1674"/>
      <c r="AC9" s="1674"/>
      <c r="AD9" s="1674"/>
      <c r="AE9" s="1674"/>
      <c r="AF9" s="1674"/>
      <c r="AG9" s="1674"/>
      <c r="AH9" s="1674"/>
      <c r="AI9" s="1674"/>
      <c r="AJ9" s="1674"/>
      <c r="AK9" s="1674"/>
      <c r="AL9" s="1677"/>
      <c r="AM9" s="1680"/>
      <c r="AN9" s="1674"/>
      <c r="AO9" s="1683"/>
    </row>
    <row r="10" spans="1:42" ht="27" customHeight="1" x14ac:dyDescent="0.3">
      <c r="A10" s="1671"/>
      <c r="B10" s="296" t="s">
        <v>311</v>
      </c>
      <c r="C10" s="302">
        <f t="shared" ref="C10:C13" si="1">D10+E10</f>
        <v>50</v>
      </c>
      <c r="D10" s="302">
        <f t="shared" ref="D10:E13" si="2">G10+J10</f>
        <v>19</v>
      </c>
      <c r="E10" s="302">
        <f t="shared" si="2"/>
        <v>31</v>
      </c>
      <c r="F10" s="302">
        <f t="shared" ref="F10:F13" si="3">G10+H10</f>
        <v>3</v>
      </c>
      <c r="G10" s="303">
        <v>3</v>
      </c>
      <c r="H10" s="303">
        <v>0</v>
      </c>
      <c r="I10" s="302">
        <f t="shared" ref="I10:I13" si="4">J10+K10</f>
        <v>47</v>
      </c>
      <c r="J10" s="303">
        <v>16</v>
      </c>
      <c r="K10" s="303">
        <v>31</v>
      </c>
      <c r="L10" s="302">
        <f t="shared" ref="L10:L13" si="5">M10+N10</f>
        <v>44</v>
      </c>
      <c r="M10" s="303">
        <v>13</v>
      </c>
      <c r="N10" s="303">
        <v>31</v>
      </c>
      <c r="O10" s="1674"/>
      <c r="P10" s="1674"/>
      <c r="Q10" s="1674"/>
      <c r="R10" s="1674"/>
      <c r="S10" s="1674"/>
      <c r="T10" s="1674"/>
      <c r="U10" s="1674"/>
      <c r="V10" s="1674"/>
      <c r="W10" s="1677"/>
      <c r="X10" s="1680"/>
      <c r="Y10" s="1674"/>
      <c r="Z10" s="1674"/>
      <c r="AA10" s="1674"/>
      <c r="AB10" s="1674"/>
      <c r="AC10" s="1674"/>
      <c r="AD10" s="1674"/>
      <c r="AE10" s="1674"/>
      <c r="AF10" s="1674"/>
      <c r="AG10" s="1674"/>
      <c r="AH10" s="1674"/>
      <c r="AI10" s="1674"/>
      <c r="AJ10" s="1674"/>
      <c r="AK10" s="1674"/>
      <c r="AL10" s="1677"/>
      <c r="AM10" s="1680"/>
      <c r="AN10" s="1674"/>
      <c r="AO10" s="1683"/>
    </row>
    <row r="11" spans="1:42" ht="27" customHeight="1" x14ac:dyDescent="0.3">
      <c r="A11" s="1671"/>
      <c r="B11" s="296" t="s">
        <v>312</v>
      </c>
      <c r="C11" s="302">
        <f t="shared" si="1"/>
        <v>53</v>
      </c>
      <c r="D11" s="302">
        <f t="shared" si="2"/>
        <v>15</v>
      </c>
      <c r="E11" s="302">
        <f t="shared" si="2"/>
        <v>38</v>
      </c>
      <c r="F11" s="302">
        <f t="shared" si="3"/>
        <v>2</v>
      </c>
      <c r="G11" s="303">
        <v>2</v>
      </c>
      <c r="H11" s="303">
        <v>0</v>
      </c>
      <c r="I11" s="302">
        <f t="shared" si="4"/>
        <v>51</v>
      </c>
      <c r="J11" s="303">
        <v>13</v>
      </c>
      <c r="K11" s="303">
        <v>38</v>
      </c>
      <c r="L11" s="302">
        <f t="shared" si="5"/>
        <v>32</v>
      </c>
      <c r="M11" s="303">
        <v>7</v>
      </c>
      <c r="N11" s="303">
        <v>25</v>
      </c>
      <c r="O11" s="1674"/>
      <c r="P11" s="1674"/>
      <c r="Q11" s="1674"/>
      <c r="R11" s="1674"/>
      <c r="S11" s="1674"/>
      <c r="T11" s="1674"/>
      <c r="U11" s="1674"/>
      <c r="V11" s="1674"/>
      <c r="W11" s="1677"/>
      <c r="X11" s="1680"/>
      <c r="Y11" s="1674"/>
      <c r="Z11" s="1674"/>
      <c r="AA11" s="1674"/>
      <c r="AB11" s="1674"/>
      <c r="AC11" s="1674"/>
      <c r="AD11" s="1674"/>
      <c r="AE11" s="1674"/>
      <c r="AF11" s="1674"/>
      <c r="AG11" s="1674"/>
      <c r="AH11" s="1674"/>
      <c r="AI11" s="1674"/>
      <c r="AJ11" s="1674"/>
      <c r="AK11" s="1674"/>
      <c r="AL11" s="1677"/>
      <c r="AM11" s="1680"/>
      <c r="AN11" s="1674"/>
      <c r="AO11" s="1683"/>
    </row>
    <row r="12" spans="1:42" ht="27" customHeight="1" x14ac:dyDescent="0.3">
      <c r="A12" s="1671"/>
      <c r="B12" s="296" t="s">
        <v>313</v>
      </c>
      <c r="C12" s="302">
        <f t="shared" si="1"/>
        <v>72</v>
      </c>
      <c r="D12" s="302">
        <f t="shared" si="2"/>
        <v>27</v>
      </c>
      <c r="E12" s="302">
        <f t="shared" si="2"/>
        <v>45</v>
      </c>
      <c r="F12" s="302">
        <f t="shared" si="3"/>
        <v>2</v>
      </c>
      <c r="G12" s="303">
        <v>1</v>
      </c>
      <c r="H12" s="303">
        <v>1</v>
      </c>
      <c r="I12" s="302">
        <f t="shared" si="4"/>
        <v>70</v>
      </c>
      <c r="J12" s="303">
        <v>26</v>
      </c>
      <c r="K12" s="303">
        <v>44</v>
      </c>
      <c r="L12" s="302">
        <f t="shared" si="5"/>
        <v>43</v>
      </c>
      <c r="M12" s="303">
        <v>15</v>
      </c>
      <c r="N12" s="303">
        <v>28</v>
      </c>
      <c r="O12" s="1674"/>
      <c r="P12" s="1674"/>
      <c r="Q12" s="1674"/>
      <c r="R12" s="1674"/>
      <c r="S12" s="1674"/>
      <c r="T12" s="1674"/>
      <c r="U12" s="1674"/>
      <c r="V12" s="1674"/>
      <c r="W12" s="1677"/>
      <c r="X12" s="1680"/>
      <c r="Y12" s="1674"/>
      <c r="Z12" s="1674"/>
      <c r="AA12" s="1674"/>
      <c r="AB12" s="1674"/>
      <c r="AC12" s="1674"/>
      <c r="AD12" s="1674"/>
      <c r="AE12" s="1674"/>
      <c r="AF12" s="1674"/>
      <c r="AG12" s="1674"/>
      <c r="AH12" s="1674"/>
      <c r="AI12" s="1674"/>
      <c r="AJ12" s="1674"/>
      <c r="AK12" s="1674"/>
      <c r="AL12" s="1677"/>
      <c r="AM12" s="1680"/>
      <c r="AN12" s="1674"/>
      <c r="AO12" s="1683"/>
    </row>
    <row r="13" spans="1:42" ht="27" customHeight="1" thickBot="1" x14ac:dyDescent="0.35">
      <c r="A13" s="1672"/>
      <c r="B13" s="310" t="s">
        <v>314</v>
      </c>
      <c r="C13" s="311">
        <f t="shared" si="1"/>
        <v>102</v>
      </c>
      <c r="D13" s="311">
        <f t="shared" si="2"/>
        <v>50</v>
      </c>
      <c r="E13" s="311">
        <f t="shared" si="2"/>
        <v>52</v>
      </c>
      <c r="F13" s="311">
        <f t="shared" si="3"/>
        <v>4</v>
      </c>
      <c r="G13" s="312">
        <v>2</v>
      </c>
      <c r="H13" s="312">
        <v>2</v>
      </c>
      <c r="I13" s="311">
        <f t="shared" si="4"/>
        <v>98</v>
      </c>
      <c r="J13" s="312">
        <v>48</v>
      </c>
      <c r="K13" s="312">
        <v>50</v>
      </c>
      <c r="L13" s="311">
        <f t="shared" si="5"/>
        <v>50</v>
      </c>
      <c r="M13" s="312">
        <v>14</v>
      </c>
      <c r="N13" s="312">
        <v>36</v>
      </c>
      <c r="O13" s="1675"/>
      <c r="P13" s="1675"/>
      <c r="Q13" s="1675"/>
      <c r="R13" s="1675"/>
      <c r="S13" s="1675"/>
      <c r="T13" s="1675"/>
      <c r="U13" s="1675"/>
      <c r="V13" s="1675"/>
      <c r="W13" s="1678"/>
      <c r="X13" s="1681"/>
      <c r="Y13" s="1675"/>
      <c r="Z13" s="1675"/>
      <c r="AA13" s="1675"/>
      <c r="AB13" s="1675"/>
      <c r="AC13" s="1675"/>
      <c r="AD13" s="1675"/>
      <c r="AE13" s="1675"/>
      <c r="AF13" s="1675"/>
      <c r="AG13" s="1675"/>
      <c r="AH13" s="1675"/>
      <c r="AI13" s="1675"/>
      <c r="AJ13" s="1675"/>
      <c r="AK13" s="1675"/>
      <c r="AL13" s="1678"/>
      <c r="AM13" s="1681"/>
      <c r="AN13" s="1675"/>
      <c r="AO13" s="1684"/>
    </row>
    <row r="14" spans="1:42" x14ac:dyDescent="0.3">
      <c r="A14" s="1654" t="s">
        <v>315</v>
      </c>
      <c r="B14" s="316"/>
      <c r="C14" s="272"/>
      <c r="D14" s="272"/>
      <c r="H14" s="1655" t="s">
        <v>316</v>
      </c>
      <c r="K14" s="272"/>
      <c r="L14" s="272"/>
      <c r="Q14" s="317" t="s">
        <v>317</v>
      </c>
      <c r="X14" s="272"/>
      <c r="Y14" s="272"/>
      <c r="Z14" s="272"/>
      <c r="AA14" s="1657" t="s">
        <v>318</v>
      </c>
      <c r="AB14" s="1658"/>
      <c r="AJ14" s="1659" t="s">
        <v>1428</v>
      </c>
      <c r="AK14" s="1659"/>
      <c r="AL14" s="1659"/>
      <c r="AM14" s="1659"/>
      <c r="AN14" s="1659"/>
      <c r="AO14" s="1659"/>
    </row>
    <row r="15" spans="1:42" x14ac:dyDescent="0.3">
      <c r="A15" s="1654"/>
      <c r="B15" s="316"/>
      <c r="C15" s="272"/>
      <c r="D15" s="272"/>
      <c r="H15" s="1656"/>
      <c r="K15" s="272"/>
      <c r="L15" s="272"/>
      <c r="Q15" s="317" t="s">
        <v>319</v>
      </c>
      <c r="X15" s="272"/>
      <c r="Y15" s="272"/>
      <c r="Z15" s="272"/>
      <c r="AA15" s="1658"/>
      <c r="AB15" s="1658"/>
    </row>
    <row r="16" spans="1:42" x14ac:dyDescent="0.3">
      <c r="A16" s="318"/>
      <c r="B16" s="318"/>
      <c r="C16" s="318"/>
      <c r="D16" s="318"/>
      <c r="E16" s="318"/>
      <c r="F16" s="318"/>
      <c r="G16" s="318"/>
      <c r="H16" s="318"/>
      <c r="I16" s="318"/>
      <c r="J16" s="318"/>
    </row>
    <row r="17" spans="1:80" s="272" customFormat="1" x14ac:dyDescent="0.3">
      <c r="B17" s="319"/>
      <c r="C17" s="320"/>
      <c r="D17" s="320"/>
    </row>
    <row r="18" spans="1:80" ht="16.5" customHeight="1" x14ac:dyDescent="0.3">
      <c r="A18" s="1300" t="s">
        <v>1429</v>
      </c>
      <c r="B18" s="32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row>
    <row r="19" spans="1:80" ht="16.5" customHeight="1" x14ac:dyDescent="0.3">
      <c r="A19" s="1301" t="s">
        <v>1430</v>
      </c>
      <c r="B19" s="322"/>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row>
    <row r="20" spans="1:80" x14ac:dyDescent="0.3">
      <c r="A20" s="272"/>
      <c r="B20" s="272"/>
      <c r="C20" s="320"/>
      <c r="D20" s="320"/>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row>
    <row r="21" spans="1:80" x14ac:dyDescent="0.3">
      <c r="A21" s="319"/>
      <c r="B21" s="319"/>
      <c r="C21" s="272"/>
      <c r="E21" s="272"/>
      <c r="F21" s="272"/>
      <c r="H21" s="272"/>
      <c r="I21" s="272"/>
      <c r="J21" s="272"/>
      <c r="M21" s="272"/>
      <c r="N21" s="272"/>
      <c r="O21" s="272"/>
      <c r="P21" s="272"/>
      <c r="Q21" s="272"/>
      <c r="R21" s="272"/>
      <c r="S21" s="272"/>
      <c r="T21" s="272"/>
      <c r="U21" s="272"/>
      <c r="V21" s="272"/>
      <c r="W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row>
    <row r="22" spans="1:80" x14ac:dyDescent="0.3">
      <c r="A22" s="272"/>
      <c r="B22" s="272"/>
      <c r="C22" s="272"/>
      <c r="E22" s="272"/>
      <c r="F22" s="272"/>
      <c r="G22" s="272"/>
      <c r="H22" s="272"/>
      <c r="I22" s="272"/>
      <c r="J22" s="272"/>
      <c r="M22" s="272"/>
      <c r="N22" s="272"/>
      <c r="O22" s="272"/>
      <c r="P22" s="272"/>
      <c r="Q22" s="272"/>
      <c r="R22" s="272"/>
      <c r="S22" s="272"/>
      <c r="T22" s="272"/>
      <c r="U22" s="272"/>
      <c r="V22" s="272"/>
      <c r="W22" s="272"/>
      <c r="AD22" s="272"/>
      <c r="AE22" s="272"/>
      <c r="AF22" s="272"/>
      <c r="AG22" s="272"/>
      <c r="AH22" s="272"/>
      <c r="AI22" s="272"/>
      <c r="AJ22" s="272"/>
      <c r="AK22" s="272"/>
      <c r="AL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row>
    <row r="23" spans="1:80" x14ac:dyDescent="0.3">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72"/>
      <c r="BR23" s="272"/>
      <c r="BS23" s="272"/>
      <c r="BT23" s="272"/>
      <c r="BU23" s="272"/>
      <c r="BV23" s="272"/>
      <c r="BW23" s="272"/>
      <c r="BX23" s="272"/>
      <c r="BY23" s="272"/>
      <c r="BZ23" s="272"/>
      <c r="CA23" s="272"/>
      <c r="CB23" s="272"/>
    </row>
    <row r="24" spans="1:80" x14ac:dyDescent="0.3">
      <c r="A24" s="272"/>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2"/>
      <c r="CB24" s="272"/>
    </row>
    <row r="25" spans="1:80" x14ac:dyDescent="0.3">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row>
    <row r="26" spans="1:80" x14ac:dyDescent="0.3">
      <c r="A26" s="272"/>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row>
    <row r="27" spans="1:80" x14ac:dyDescent="0.3">
      <c r="A27" s="272"/>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row>
    <row r="28" spans="1:80" x14ac:dyDescent="0.3">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row>
  </sheetData>
  <mergeCells count="47">
    <mergeCell ref="A3:AO3"/>
    <mergeCell ref="B4:AL4"/>
    <mergeCell ref="A5:B7"/>
    <mergeCell ref="C5:K5"/>
    <mergeCell ref="L5:N6"/>
    <mergeCell ref="O5:W5"/>
    <mergeCell ref="AM5:AO6"/>
    <mergeCell ref="I6:K6"/>
    <mergeCell ref="U6:W6"/>
    <mergeCell ref="X6:Z6"/>
    <mergeCell ref="AA6:AC6"/>
    <mergeCell ref="AD6:AF6"/>
    <mergeCell ref="AG6:AI6"/>
    <mergeCell ref="AJ6:AL6"/>
    <mergeCell ref="A8:A13"/>
    <mergeCell ref="T8:T13"/>
    <mergeCell ref="W8:W13"/>
    <mergeCell ref="V8:V13"/>
    <mergeCell ref="U8:U13"/>
    <mergeCell ref="R6:T6"/>
    <mergeCell ref="O8:O13"/>
    <mergeCell ref="P8:P13"/>
    <mergeCell ref="Q8:Q13"/>
    <mergeCell ref="R8:R13"/>
    <mergeCell ref="S8:S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I8:AI13"/>
    <mergeCell ref="AJ8:AJ13"/>
    <mergeCell ref="AK8:AK13"/>
    <mergeCell ref="AL8:AL13"/>
    <mergeCell ref="AM8:AM13"/>
    <mergeCell ref="AN8:AN13"/>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2" customWidth="1"/>
    <col min="2" max="2" width="7.77734375" style="272" customWidth="1"/>
    <col min="3" max="4" width="8.5546875" style="272" customWidth="1"/>
    <col min="5" max="20" width="7.77734375" style="272" customWidth="1"/>
    <col min="21" max="22" width="13.44140625" style="272" bestFit="1" customWidth="1"/>
    <col min="23" max="23" width="11.109375" style="272" bestFit="1" customWidth="1"/>
    <col min="24" max="24" width="12.6640625" style="272" customWidth="1"/>
    <col min="25" max="43" width="8.88671875" style="272" customWidth="1"/>
    <col min="44" max="16384" width="9" style="272"/>
  </cols>
  <sheetData>
    <row r="1" spans="1:58" ht="17.25" customHeight="1" x14ac:dyDescent="0.3">
      <c r="A1" s="270" t="s">
        <v>275</v>
      </c>
      <c r="R1" s="1692" t="s">
        <v>779</v>
      </c>
      <c r="S1" s="1692"/>
      <c r="T1" s="1692" t="s">
        <v>781</v>
      </c>
      <c r="U1" s="1692"/>
      <c r="V1" s="1692"/>
      <c r="W1" s="1692"/>
      <c r="X1" s="270" t="s">
        <v>275</v>
      </c>
      <c r="Y1" s="271"/>
      <c r="AL1" s="1692" t="s">
        <v>779</v>
      </c>
      <c r="AM1" s="1692"/>
      <c r="AN1" s="1692" t="s">
        <v>781</v>
      </c>
      <c r="AO1" s="1692"/>
      <c r="AP1" s="1692"/>
      <c r="AQ1" s="1692"/>
      <c r="AR1" s="328" t="s">
        <v>100</v>
      </c>
    </row>
    <row r="2" spans="1:58" ht="16.8" customHeight="1" x14ac:dyDescent="0.3">
      <c r="A2" s="270" t="s">
        <v>715</v>
      </c>
      <c r="B2" s="577" t="s">
        <v>716</v>
      </c>
      <c r="C2" s="276"/>
      <c r="D2" s="276"/>
      <c r="E2" s="276"/>
      <c r="F2" s="276"/>
      <c r="G2" s="276"/>
      <c r="H2" s="276"/>
      <c r="I2" s="276"/>
      <c r="J2" s="276"/>
      <c r="K2" s="276"/>
      <c r="L2" s="276"/>
      <c r="M2" s="276"/>
      <c r="N2" s="276"/>
      <c r="O2" s="276"/>
      <c r="P2" s="276"/>
      <c r="Q2" s="276"/>
      <c r="R2" s="1692" t="s">
        <v>780</v>
      </c>
      <c r="S2" s="1692"/>
      <c r="T2" s="1692" t="s">
        <v>782</v>
      </c>
      <c r="U2" s="1692"/>
      <c r="V2" s="1692"/>
      <c r="W2" s="1692"/>
      <c r="X2" s="270" t="s">
        <v>715</v>
      </c>
      <c r="Y2" s="577" t="s">
        <v>716</v>
      </c>
      <c r="Z2" s="578"/>
      <c r="AA2" s="579"/>
      <c r="AB2" s="276"/>
      <c r="AC2" s="276"/>
      <c r="AD2" s="276"/>
      <c r="AE2" s="276"/>
      <c r="AF2" s="276"/>
      <c r="AG2" s="276"/>
      <c r="AH2" s="276"/>
      <c r="AI2" s="276"/>
      <c r="AJ2" s="276"/>
      <c r="AK2" s="276"/>
      <c r="AL2" s="1692" t="s">
        <v>780</v>
      </c>
      <c r="AM2" s="1692"/>
      <c r="AN2" s="1692" t="s">
        <v>782</v>
      </c>
      <c r="AO2" s="1692"/>
      <c r="AP2" s="1692"/>
      <c r="AQ2" s="1692"/>
    </row>
    <row r="3" spans="1:58" s="581" customFormat="1" ht="28.2" x14ac:dyDescent="0.55000000000000004">
      <c r="A3" s="580"/>
      <c r="B3" s="580"/>
      <c r="C3" s="580"/>
      <c r="D3" s="580"/>
      <c r="E3" s="580"/>
      <c r="F3" s="580"/>
      <c r="G3" s="580" t="s">
        <v>717</v>
      </c>
      <c r="H3" s="580"/>
      <c r="I3" s="580"/>
      <c r="J3" s="580"/>
      <c r="K3" s="580"/>
      <c r="L3" s="580"/>
      <c r="M3" s="580"/>
      <c r="N3" s="580"/>
      <c r="O3" s="580"/>
      <c r="P3" s="580"/>
      <c r="Q3" s="580"/>
      <c r="R3" s="580"/>
      <c r="S3" s="580"/>
      <c r="T3" s="580"/>
      <c r="U3" s="580"/>
      <c r="V3" s="580"/>
      <c r="W3" s="580"/>
      <c r="X3" s="580"/>
      <c r="Y3" s="580"/>
      <c r="Z3" s="580"/>
      <c r="AA3" s="580"/>
      <c r="AB3" s="580"/>
      <c r="AC3" s="580" t="s">
        <v>718</v>
      </c>
      <c r="AD3" s="580"/>
      <c r="AE3" s="580"/>
      <c r="AF3" s="580"/>
      <c r="AG3" s="580"/>
      <c r="AH3" s="580"/>
      <c r="AI3" s="580"/>
      <c r="AJ3" s="580"/>
      <c r="AK3" s="580"/>
      <c r="AL3" s="580"/>
      <c r="AM3" s="580"/>
      <c r="AN3" s="580"/>
      <c r="AO3" s="580"/>
      <c r="AP3" s="580"/>
      <c r="AQ3" s="580"/>
    </row>
    <row r="4" spans="1:58" ht="34.5" customHeight="1" thickBot="1" x14ac:dyDescent="0.35">
      <c r="A4" s="1700" t="s">
        <v>762</v>
      </c>
      <c r="B4" s="1700"/>
      <c r="C4" s="1700"/>
      <c r="D4" s="1700"/>
      <c r="E4" s="1700"/>
      <c r="F4" s="1700"/>
      <c r="G4" s="1700"/>
      <c r="H4" s="1700"/>
      <c r="I4" s="1700"/>
      <c r="J4" s="1700"/>
      <c r="K4" s="1700"/>
      <c r="L4" s="1700"/>
      <c r="M4" s="1700"/>
      <c r="N4" s="1700"/>
      <c r="O4" s="1700"/>
      <c r="P4" s="1700"/>
      <c r="Q4" s="1700"/>
      <c r="R4" s="1700"/>
      <c r="S4" s="1700"/>
      <c r="T4" s="1700"/>
      <c r="U4" s="1700"/>
      <c r="V4" s="1700"/>
      <c r="W4" s="1700"/>
      <c r="X4" s="1700" t="s">
        <v>762</v>
      </c>
      <c r="Y4" s="1700"/>
      <c r="Z4" s="1700"/>
      <c r="AA4" s="1700"/>
      <c r="AB4" s="1700"/>
      <c r="AC4" s="1700"/>
      <c r="AD4" s="1700"/>
      <c r="AE4" s="1700"/>
      <c r="AF4" s="1700"/>
      <c r="AG4" s="1700"/>
      <c r="AH4" s="1700"/>
      <c r="AI4" s="1700"/>
      <c r="AJ4" s="1700"/>
      <c r="AK4" s="1700"/>
      <c r="AL4" s="1700"/>
      <c r="AM4" s="1700"/>
      <c r="AN4" s="1700"/>
      <c r="AO4" s="1700"/>
      <c r="AP4" s="1700"/>
      <c r="AQ4" s="1700"/>
    </row>
    <row r="5" spans="1:58" s="583" customFormat="1" ht="17.25" customHeight="1" x14ac:dyDescent="0.3">
      <c r="A5" s="1701" t="s">
        <v>719</v>
      </c>
      <c r="B5" s="1705" t="s">
        <v>720</v>
      </c>
      <c r="C5" s="1705" t="s">
        <v>763</v>
      </c>
      <c r="D5" s="1705" t="s">
        <v>764</v>
      </c>
      <c r="E5" s="1687" t="s">
        <v>721</v>
      </c>
      <c r="F5" s="1688"/>
      <c r="G5" s="1688"/>
      <c r="H5" s="1688"/>
      <c r="I5" s="1688"/>
      <c r="J5" s="1688"/>
      <c r="K5" s="1688"/>
      <c r="L5" s="1688"/>
      <c r="M5" s="1688"/>
      <c r="N5" s="1688"/>
      <c r="O5" s="1688"/>
      <c r="P5" s="1689"/>
      <c r="Q5" s="1638" t="s">
        <v>722</v>
      </c>
      <c r="R5" s="1629"/>
      <c r="S5" s="1630"/>
      <c r="T5" s="1705" t="s">
        <v>723</v>
      </c>
      <c r="U5" s="1698" t="s">
        <v>724</v>
      </c>
      <c r="V5" s="1699"/>
      <c r="W5" s="1699"/>
      <c r="X5" s="1701" t="s">
        <v>719</v>
      </c>
      <c r="Y5" s="1724" t="s">
        <v>725</v>
      </c>
      <c r="Z5" s="1725"/>
      <c r="AA5" s="1725"/>
      <c r="AB5" s="1667"/>
      <c r="AC5" s="1698" t="s">
        <v>726</v>
      </c>
      <c r="AD5" s="1699"/>
      <c r="AE5" s="1699"/>
      <c r="AF5" s="1699"/>
      <c r="AG5" s="1699"/>
      <c r="AH5" s="1699"/>
      <c r="AI5" s="1699"/>
      <c r="AJ5" s="1699"/>
      <c r="AK5" s="1699"/>
      <c r="AL5" s="1699"/>
      <c r="AM5" s="1699"/>
      <c r="AN5" s="1699"/>
      <c r="AO5" s="1699"/>
      <c r="AP5" s="1699"/>
      <c r="AQ5" s="1699"/>
      <c r="AR5" s="582"/>
      <c r="AS5" s="582"/>
      <c r="AT5" s="582"/>
      <c r="AU5" s="582"/>
      <c r="AV5" s="582"/>
      <c r="AW5" s="582"/>
      <c r="AX5" s="582"/>
      <c r="AY5" s="582"/>
      <c r="AZ5" s="582"/>
      <c r="BA5" s="582"/>
      <c r="BB5" s="582"/>
      <c r="BC5" s="582"/>
      <c r="BD5" s="582"/>
      <c r="BE5" s="582"/>
      <c r="BF5" s="582"/>
    </row>
    <row r="6" spans="1:58" ht="17.25" customHeight="1" x14ac:dyDescent="0.3">
      <c r="A6" s="1702"/>
      <c r="B6" s="1694"/>
      <c r="C6" s="1694"/>
      <c r="D6" s="1694"/>
      <c r="E6" s="1660" t="s">
        <v>727</v>
      </c>
      <c r="F6" s="1738"/>
      <c r="G6" s="1739"/>
      <c r="H6" s="1726" t="s">
        <v>728</v>
      </c>
      <c r="I6" s="1727"/>
      <c r="J6" s="1669"/>
      <c r="K6" s="1726" t="s">
        <v>729</v>
      </c>
      <c r="L6" s="1727"/>
      <c r="M6" s="1669"/>
      <c r="N6" s="1726" t="s">
        <v>730</v>
      </c>
      <c r="O6" s="1727"/>
      <c r="P6" s="1669"/>
      <c r="Q6" s="1730"/>
      <c r="R6" s="1631"/>
      <c r="S6" s="1632"/>
      <c r="T6" s="1694"/>
      <c r="U6" s="1706" t="s">
        <v>731</v>
      </c>
      <c r="V6" s="1693" t="s">
        <v>765</v>
      </c>
      <c r="W6" s="1729" t="s">
        <v>766</v>
      </c>
      <c r="X6" s="1702"/>
      <c r="Y6" s="1726"/>
      <c r="Z6" s="1727"/>
      <c r="AA6" s="1727"/>
      <c r="AB6" s="1669"/>
      <c r="AC6" s="1717" t="s">
        <v>732</v>
      </c>
      <c r="AD6" s="1718"/>
      <c r="AE6" s="1695" t="s">
        <v>733</v>
      </c>
      <c r="AF6" s="1696"/>
      <c r="AG6" s="1696"/>
      <c r="AH6" s="1696"/>
      <c r="AI6" s="1696"/>
      <c r="AJ6" s="1696"/>
      <c r="AK6" s="1696"/>
      <c r="AL6" s="1697"/>
      <c r="AM6" s="1716" t="s">
        <v>734</v>
      </c>
      <c r="AN6" s="1716" t="s">
        <v>735</v>
      </c>
      <c r="AO6" s="1716" t="s">
        <v>736</v>
      </c>
      <c r="AP6" s="1732" t="s">
        <v>737</v>
      </c>
      <c r="AQ6" s="1732"/>
      <c r="AR6" s="584"/>
      <c r="AS6" s="584"/>
      <c r="AT6" s="584"/>
      <c r="AU6" s="584"/>
      <c r="AV6" s="584"/>
      <c r="AW6" s="584"/>
      <c r="AX6" s="584"/>
      <c r="AY6" s="584"/>
      <c r="AZ6" s="584"/>
      <c r="BA6" s="584"/>
      <c r="BB6" s="584"/>
      <c r="BC6" s="584"/>
      <c r="BD6" s="584"/>
      <c r="BE6" s="584"/>
      <c r="BF6" s="584"/>
    </row>
    <row r="7" spans="1:58" s="586" customFormat="1" ht="17.25" customHeight="1" x14ac:dyDescent="0.3">
      <c r="A7" s="1702"/>
      <c r="B7" s="1694"/>
      <c r="C7" s="1694"/>
      <c r="D7" s="1694"/>
      <c r="E7" s="1706" t="s">
        <v>299</v>
      </c>
      <c r="F7" s="1706" t="s">
        <v>738</v>
      </c>
      <c r="G7" s="1706" t="s">
        <v>739</v>
      </c>
      <c r="H7" s="1706" t="s">
        <v>299</v>
      </c>
      <c r="I7" s="1706" t="s">
        <v>738</v>
      </c>
      <c r="J7" s="1706" t="s">
        <v>739</v>
      </c>
      <c r="K7" s="1706" t="s">
        <v>299</v>
      </c>
      <c r="L7" s="1706" t="s">
        <v>738</v>
      </c>
      <c r="M7" s="1706" t="s">
        <v>739</v>
      </c>
      <c r="N7" s="1706" t="s">
        <v>299</v>
      </c>
      <c r="O7" s="1706" t="s">
        <v>738</v>
      </c>
      <c r="P7" s="1706" t="s">
        <v>739</v>
      </c>
      <c r="Q7" s="1706" t="s">
        <v>299</v>
      </c>
      <c r="R7" s="1706" t="s">
        <v>738</v>
      </c>
      <c r="S7" s="1706" t="s">
        <v>739</v>
      </c>
      <c r="T7" s="1694"/>
      <c r="U7" s="1707"/>
      <c r="V7" s="1694"/>
      <c r="W7" s="1730"/>
      <c r="X7" s="1702"/>
      <c r="Y7" s="1711" t="s">
        <v>727</v>
      </c>
      <c r="Z7" s="1721" t="s">
        <v>767</v>
      </c>
      <c r="AA7" s="1710" t="s">
        <v>740</v>
      </c>
      <c r="AB7" s="1710" t="s">
        <v>741</v>
      </c>
      <c r="AC7" s="1713" t="s">
        <v>742</v>
      </c>
      <c r="AD7" s="1715" t="s">
        <v>743</v>
      </c>
      <c r="AE7" s="1716" t="s">
        <v>744</v>
      </c>
      <c r="AF7" s="1716" t="s">
        <v>745</v>
      </c>
      <c r="AG7" s="1716" t="s">
        <v>746</v>
      </c>
      <c r="AH7" s="1716" t="s">
        <v>747</v>
      </c>
      <c r="AI7" s="1733" t="s">
        <v>748</v>
      </c>
      <c r="AJ7" s="1734"/>
      <c r="AK7" s="1734"/>
      <c r="AL7" s="1735"/>
      <c r="AM7" s="1716"/>
      <c r="AN7" s="1716"/>
      <c r="AO7" s="1716"/>
      <c r="AP7" s="1715" t="s">
        <v>749</v>
      </c>
      <c r="AQ7" s="1736" t="s">
        <v>768</v>
      </c>
      <c r="AR7" s="585"/>
      <c r="AS7" s="585"/>
      <c r="AT7" s="585"/>
      <c r="AU7" s="585"/>
      <c r="AV7" s="585"/>
      <c r="AW7" s="585"/>
      <c r="AX7" s="585"/>
      <c r="AY7" s="585"/>
      <c r="AZ7" s="585"/>
      <c r="BA7" s="585"/>
      <c r="BB7" s="585"/>
      <c r="BC7" s="585"/>
      <c r="BD7" s="585"/>
      <c r="BE7" s="585"/>
      <c r="BF7" s="585"/>
    </row>
    <row r="8" spans="1:58" s="586" customFormat="1" ht="17.25" customHeight="1" x14ac:dyDescent="0.3">
      <c r="A8" s="1703"/>
      <c r="B8" s="1694"/>
      <c r="C8" s="1694"/>
      <c r="D8" s="1694"/>
      <c r="E8" s="1707"/>
      <c r="F8" s="1707"/>
      <c r="G8" s="1707"/>
      <c r="H8" s="1707"/>
      <c r="I8" s="1707"/>
      <c r="J8" s="1707"/>
      <c r="K8" s="1707"/>
      <c r="L8" s="1707"/>
      <c r="M8" s="1707"/>
      <c r="N8" s="1707"/>
      <c r="O8" s="1707"/>
      <c r="P8" s="1707"/>
      <c r="Q8" s="1707"/>
      <c r="R8" s="1707"/>
      <c r="S8" s="1707"/>
      <c r="T8" s="1694"/>
      <c r="U8" s="1707"/>
      <c r="V8" s="1694"/>
      <c r="W8" s="1730"/>
      <c r="X8" s="1703"/>
      <c r="Y8" s="1719"/>
      <c r="Z8" s="1722"/>
      <c r="AA8" s="1711"/>
      <c r="AB8" s="1711"/>
      <c r="AC8" s="1714"/>
      <c r="AD8" s="1716"/>
      <c r="AE8" s="1716"/>
      <c r="AF8" s="1716"/>
      <c r="AG8" s="1716"/>
      <c r="AH8" s="1716"/>
      <c r="AI8" s="1693" t="s">
        <v>750</v>
      </c>
      <c r="AJ8" s="1733" t="s">
        <v>751</v>
      </c>
      <c r="AK8" s="1734"/>
      <c r="AL8" s="1735"/>
      <c r="AM8" s="1716"/>
      <c r="AN8" s="1716"/>
      <c r="AO8" s="1716"/>
      <c r="AP8" s="1716"/>
      <c r="AQ8" s="1737"/>
      <c r="AR8" s="585"/>
      <c r="AS8" s="585"/>
      <c r="AT8" s="585"/>
      <c r="AU8" s="585"/>
      <c r="AV8" s="585"/>
      <c r="AW8" s="585"/>
      <c r="AX8" s="585"/>
      <c r="AY8" s="585"/>
      <c r="AZ8" s="585"/>
      <c r="BA8" s="585"/>
      <c r="BB8" s="585"/>
      <c r="BC8" s="585"/>
      <c r="BD8" s="585"/>
      <c r="BE8" s="585"/>
      <c r="BF8" s="585"/>
    </row>
    <row r="9" spans="1:58" s="586" customFormat="1" ht="17.25" customHeight="1" x14ac:dyDescent="0.3">
      <c r="A9" s="1703"/>
      <c r="B9" s="1694"/>
      <c r="C9" s="1694"/>
      <c r="D9" s="1694"/>
      <c r="E9" s="1707"/>
      <c r="F9" s="1707"/>
      <c r="G9" s="1707"/>
      <c r="H9" s="1707"/>
      <c r="I9" s="1707"/>
      <c r="J9" s="1707"/>
      <c r="K9" s="1707"/>
      <c r="L9" s="1707"/>
      <c r="M9" s="1707"/>
      <c r="N9" s="1707"/>
      <c r="O9" s="1707"/>
      <c r="P9" s="1707"/>
      <c r="Q9" s="1707"/>
      <c r="R9" s="1707"/>
      <c r="S9" s="1707"/>
      <c r="T9" s="1694"/>
      <c r="U9" s="1707"/>
      <c r="V9" s="1694"/>
      <c r="W9" s="1730"/>
      <c r="X9" s="1703"/>
      <c r="Y9" s="1719"/>
      <c r="Z9" s="1722"/>
      <c r="AA9" s="1711"/>
      <c r="AB9" s="1711"/>
      <c r="AC9" s="1714"/>
      <c r="AD9" s="1716"/>
      <c r="AE9" s="1716"/>
      <c r="AF9" s="1716"/>
      <c r="AG9" s="1716"/>
      <c r="AH9" s="1716"/>
      <c r="AI9" s="1694"/>
      <c r="AJ9" s="587" t="s">
        <v>727</v>
      </c>
      <c r="AK9" s="587" t="s">
        <v>752</v>
      </c>
      <c r="AL9" s="587" t="s">
        <v>753</v>
      </c>
      <c r="AM9" s="1716"/>
      <c r="AN9" s="1716"/>
      <c r="AO9" s="1716"/>
      <c r="AP9" s="1716"/>
      <c r="AQ9" s="1737"/>
      <c r="AR9" s="585"/>
      <c r="AS9" s="585"/>
      <c r="AT9" s="585"/>
      <c r="AU9" s="585"/>
      <c r="AV9" s="585"/>
      <c r="AW9" s="585"/>
      <c r="AX9" s="585"/>
      <c r="AY9" s="585"/>
      <c r="AZ9" s="585"/>
      <c r="BA9" s="585"/>
      <c r="BB9" s="585"/>
      <c r="BC9" s="585"/>
      <c r="BD9" s="585"/>
      <c r="BE9" s="585"/>
      <c r="BF9" s="585"/>
    </row>
    <row r="10" spans="1:58" s="320" customFormat="1" ht="16.8" thickBot="1" x14ac:dyDescent="0.35">
      <c r="A10" s="1704"/>
      <c r="B10" s="612" t="s">
        <v>769</v>
      </c>
      <c r="C10" s="613" t="s">
        <v>770</v>
      </c>
      <c r="D10" s="613" t="s">
        <v>771</v>
      </c>
      <c r="E10" s="613" t="s">
        <v>771</v>
      </c>
      <c r="F10" s="613" t="s">
        <v>771</v>
      </c>
      <c r="G10" s="613" t="s">
        <v>771</v>
      </c>
      <c r="H10" s="613" t="s">
        <v>771</v>
      </c>
      <c r="I10" s="613" t="s">
        <v>771</v>
      </c>
      <c r="J10" s="613" t="s">
        <v>771</v>
      </c>
      <c r="K10" s="613" t="s">
        <v>771</v>
      </c>
      <c r="L10" s="613" t="s">
        <v>771</v>
      </c>
      <c r="M10" s="613" t="s">
        <v>771</v>
      </c>
      <c r="N10" s="613" t="s">
        <v>771</v>
      </c>
      <c r="O10" s="613" t="s">
        <v>771</v>
      </c>
      <c r="P10" s="613" t="s">
        <v>771</v>
      </c>
      <c r="Q10" s="613" t="s">
        <v>771</v>
      </c>
      <c r="R10" s="613" t="s">
        <v>771</v>
      </c>
      <c r="S10" s="613" t="s">
        <v>771</v>
      </c>
      <c r="T10" s="613" t="s">
        <v>769</v>
      </c>
      <c r="U10" s="1740"/>
      <c r="V10" s="1728"/>
      <c r="W10" s="1731"/>
      <c r="X10" s="1704"/>
      <c r="Y10" s="1720"/>
      <c r="Z10" s="1723"/>
      <c r="AA10" s="1712"/>
      <c r="AB10" s="1712"/>
      <c r="AC10" s="614" t="s">
        <v>772</v>
      </c>
      <c r="AD10" s="613" t="s">
        <v>772</v>
      </c>
      <c r="AE10" s="613" t="s">
        <v>773</v>
      </c>
      <c r="AF10" s="613" t="s">
        <v>774</v>
      </c>
      <c r="AG10" s="613" t="s">
        <v>775</v>
      </c>
      <c r="AH10" s="613" t="s">
        <v>775</v>
      </c>
      <c r="AI10" s="613" t="s">
        <v>775</v>
      </c>
      <c r="AJ10" s="614" t="s">
        <v>771</v>
      </c>
      <c r="AK10" s="614" t="s">
        <v>771</v>
      </c>
      <c r="AL10" s="614" t="s">
        <v>771</v>
      </c>
      <c r="AM10" s="613" t="s">
        <v>773</v>
      </c>
      <c r="AN10" s="613" t="s">
        <v>773</v>
      </c>
      <c r="AO10" s="613" t="s">
        <v>776</v>
      </c>
      <c r="AP10" s="615" t="s">
        <v>777</v>
      </c>
      <c r="AQ10" s="616" t="s">
        <v>777</v>
      </c>
      <c r="AR10" s="588"/>
      <c r="AS10" s="588"/>
      <c r="AT10" s="588"/>
      <c r="AU10" s="588"/>
      <c r="AV10" s="588"/>
      <c r="AW10" s="588"/>
      <c r="AX10" s="588"/>
      <c r="AY10" s="588"/>
      <c r="AZ10" s="588"/>
      <c r="BA10" s="588"/>
      <c r="BB10" s="588"/>
      <c r="BC10" s="588"/>
      <c r="BD10" s="588"/>
      <c r="BE10" s="588"/>
      <c r="BF10" s="588"/>
    </row>
    <row r="11" spans="1:58" ht="21.75" customHeight="1" x14ac:dyDescent="0.3">
      <c r="A11" s="589" t="s">
        <v>754</v>
      </c>
      <c r="B11" s="591"/>
      <c r="C11" s="590"/>
      <c r="D11" s="591"/>
      <c r="E11" s="590"/>
      <c r="F11" s="590"/>
      <c r="G11" s="590"/>
      <c r="H11" s="590"/>
      <c r="I11" s="590"/>
      <c r="J11" s="590"/>
      <c r="K11" s="590"/>
      <c r="L11" s="590"/>
      <c r="M11" s="590"/>
      <c r="N11" s="590"/>
      <c r="O11" s="590"/>
      <c r="P11" s="590"/>
      <c r="Q11" s="591"/>
      <c r="R11" s="591"/>
      <c r="S11" s="591"/>
      <c r="T11" s="591"/>
      <c r="U11" s="591"/>
      <c r="V11" s="591"/>
      <c r="W11" s="592"/>
      <c r="X11" s="589" t="s">
        <v>754</v>
      </c>
      <c r="Y11" s="590"/>
      <c r="Z11" s="591"/>
      <c r="AA11" s="591"/>
      <c r="AB11" s="591"/>
      <c r="AC11" s="591"/>
      <c r="AD11" s="591"/>
      <c r="AE11" s="590"/>
      <c r="AF11" s="591"/>
      <c r="AG11" s="591"/>
      <c r="AH11" s="591"/>
      <c r="AI11" s="591"/>
      <c r="AJ11" s="591"/>
      <c r="AK11" s="591"/>
      <c r="AL11" s="591"/>
      <c r="AM11" s="591"/>
      <c r="AN11" s="591"/>
      <c r="AO11" s="591"/>
      <c r="AP11" s="590"/>
      <c r="AQ11" s="592"/>
      <c r="AR11" s="584"/>
      <c r="AS11" s="584"/>
      <c r="AT11" s="584"/>
      <c r="AU11" s="584"/>
      <c r="AV11" s="584"/>
      <c r="AW11" s="584"/>
      <c r="AX11" s="584"/>
      <c r="AY11" s="584"/>
      <c r="AZ11" s="584"/>
      <c r="BA11" s="584"/>
      <c r="BB11" s="584"/>
      <c r="BC11" s="584"/>
      <c r="BD11" s="584"/>
      <c r="BE11" s="584"/>
      <c r="BF11" s="584"/>
    </row>
    <row r="12" spans="1:58" ht="21.75" customHeight="1" x14ac:dyDescent="0.3">
      <c r="A12" s="593" t="s">
        <v>574</v>
      </c>
      <c r="B12" s="594">
        <v>8</v>
      </c>
      <c r="C12" s="595">
        <v>3651</v>
      </c>
      <c r="D12" s="595">
        <v>7829</v>
      </c>
      <c r="E12" s="596">
        <f>F12+G12</f>
        <v>112</v>
      </c>
      <c r="F12" s="596">
        <v>89</v>
      </c>
      <c r="G12" s="596">
        <v>23</v>
      </c>
      <c r="H12" s="596">
        <f>I12+J12</f>
        <v>8</v>
      </c>
      <c r="I12" s="596">
        <v>8</v>
      </c>
      <c r="J12" s="596">
        <v>0</v>
      </c>
      <c r="K12" s="596">
        <f>L12+M12</f>
        <v>78</v>
      </c>
      <c r="L12" s="596">
        <v>64</v>
      </c>
      <c r="M12" s="596">
        <v>14</v>
      </c>
      <c r="N12" s="596">
        <f>O12+P12</f>
        <v>26</v>
      </c>
      <c r="O12" s="596">
        <v>17</v>
      </c>
      <c r="P12" s="596">
        <v>9</v>
      </c>
      <c r="Q12" s="595">
        <f>R12+S12</f>
        <v>643</v>
      </c>
      <c r="R12" s="595">
        <v>387</v>
      </c>
      <c r="S12" s="595">
        <v>256</v>
      </c>
      <c r="T12" s="595">
        <v>7</v>
      </c>
      <c r="U12" s="595">
        <f>V12+W12</f>
        <v>1797000</v>
      </c>
      <c r="V12" s="595">
        <v>1284000</v>
      </c>
      <c r="W12" s="597">
        <v>513000</v>
      </c>
      <c r="X12" s="593" t="s">
        <v>574</v>
      </c>
      <c r="Y12" s="596">
        <f>SUM(Z12:AB12)</f>
        <v>8</v>
      </c>
      <c r="Z12" s="595">
        <v>8</v>
      </c>
      <c r="AA12" s="595">
        <v>0</v>
      </c>
      <c r="AB12" s="595">
        <v>0</v>
      </c>
      <c r="AC12" s="595">
        <v>120</v>
      </c>
      <c r="AD12" s="595">
        <v>50</v>
      </c>
      <c r="AE12" s="595">
        <v>4</v>
      </c>
      <c r="AF12" s="595">
        <v>0</v>
      </c>
      <c r="AG12" s="595">
        <v>1</v>
      </c>
      <c r="AH12" s="595">
        <v>1</v>
      </c>
      <c r="AI12" s="595">
        <v>1</v>
      </c>
      <c r="AJ12" s="595">
        <f>SUM(AK12:AL12)</f>
        <v>30</v>
      </c>
      <c r="AK12" s="595">
        <v>8</v>
      </c>
      <c r="AL12" s="595">
        <v>22</v>
      </c>
      <c r="AM12" s="595">
        <v>2</v>
      </c>
      <c r="AN12" s="595">
        <v>1</v>
      </c>
      <c r="AO12" s="595">
        <v>0</v>
      </c>
      <c r="AP12" s="597">
        <v>2000</v>
      </c>
      <c r="AQ12" s="597">
        <v>0</v>
      </c>
      <c r="AR12" s="584"/>
      <c r="AS12" s="584"/>
      <c r="AT12" s="584"/>
      <c r="AU12" s="584"/>
      <c r="AV12" s="584"/>
      <c r="AW12" s="584"/>
      <c r="AX12" s="584"/>
      <c r="AY12" s="584"/>
      <c r="AZ12" s="584"/>
      <c r="BA12" s="584"/>
      <c r="BB12" s="584"/>
      <c r="BC12" s="584"/>
      <c r="BD12" s="584"/>
      <c r="BE12" s="584"/>
      <c r="BF12" s="584"/>
    </row>
    <row r="13" spans="1:58" ht="21.75" customHeight="1" x14ac:dyDescent="0.3">
      <c r="A13" s="593"/>
      <c r="B13" s="598"/>
      <c r="C13" s="599"/>
      <c r="D13" s="599"/>
      <c r="E13" s="598"/>
      <c r="F13" s="598"/>
      <c r="G13" s="598"/>
      <c r="H13" s="598"/>
      <c r="I13" s="598"/>
      <c r="J13" s="598"/>
      <c r="K13" s="598"/>
      <c r="L13" s="598"/>
      <c r="M13" s="598"/>
      <c r="N13" s="598"/>
      <c r="O13" s="598"/>
      <c r="P13" s="598"/>
      <c r="Q13" s="599"/>
      <c r="R13" s="599"/>
      <c r="S13" s="599"/>
      <c r="T13" s="599"/>
      <c r="U13" s="599"/>
      <c r="V13" s="599"/>
      <c r="W13" s="600"/>
      <c r="X13" s="593"/>
      <c r="Y13" s="598"/>
      <c r="Z13" s="599"/>
      <c r="AA13" s="599"/>
      <c r="AB13" s="599"/>
      <c r="AC13" s="599"/>
      <c r="AD13" s="599"/>
      <c r="AE13" s="599"/>
      <c r="AF13" s="599"/>
      <c r="AG13" s="599"/>
      <c r="AH13" s="599"/>
      <c r="AI13" s="599"/>
      <c r="AJ13" s="599"/>
      <c r="AK13" s="599"/>
      <c r="AL13" s="599"/>
      <c r="AM13" s="599"/>
      <c r="AN13" s="599"/>
      <c r="AO13" s="599"/>
      <c r="AP13" s="600"/>
      <c r="AQ13" s="600"/>
      <c r="AR13" s="584"/>
      <c r="AS13" s="584"/>
      <c r="AT13" s="584"/>
      <c r="AU13" s="584"/>
      <c r="AV13" s="584"/>
      <c r="AW13" s="584"/>
      <c r="AX13" s="584"/>
      <c r="AY13" s="584"/>
      <c r="AZ13" s="584"/>
      <c r="BA13" s="584"/>
      <c r="BB13" s="584"/>
      <c r="BC13" s="584"/>
      <c r="BD13" s="584"/>
      <c r="BE13" s="584"/>
      <c r="BF13" s="584"/>
    </row>
    <row r="14" spans="1:58" ht="21.75" customHeight="1" x14ac:dyDescent="0.3">
      <c r="A14" s="593"/>
      <c r="B14" s="598"/>
      <c r="C14" s="599"/>
      <c r="D14" s="599"/>
      <c r="E14" s="598"/>
      <c r="F14" s="598"/>
      <c r="G14" s="598"/>
      <c r="H14" s="598"/>
      <c r="I14" s="598"/>
      <c r="J14" s="598"/>
      <c r="K14" s="598"/>
      <c r="L14" s="598"/>
      <c r="M14" s="598"/>
      <c r="N14" s="598"/>
      <c r="O14" s="598"/>
      <c r="P14" s="598"/>
      <c r="Q14" s="599"/>
      <c r="R14" s="599"/>
      <c r="S14" s="599"/>
      <c r="T14" s="599"/>
      <c r="U14" s="599"/>
      <c r="V14" s="599"/>
      <c r="W14" s="600"/>
      <c r="X14" s="593"/>
      <c r="Y14" s="598"/>
      <c r="Z14" s="599"/>
      <c r="AA14" s="599"/>
      <c r="AB14" s="599"/>
      <c r="AC14" s="599"/>
      <c r="AD14" s="599"/>
      <c r="AE14" s="599"/>
      <c r="AF14" s="599"/>
      <c r="AG14" s="599"/>
      <c r="AH14" s="599"/>
      <c r="AI14" s="599"/>
      <c r="AJ14" s="599"/>
      <c r="AK14" s="599"/>
      <c r="AL14" s="599"/>
      <c r="AM14" s="599"/>
      <c r="AN14" s="599"/>
      <c r="AO14" s="599"/>
      <c r="AP14" s="600"/>
      <c r="AQ14" s="600"/>
      <c r="AR14" s="584"/>
      <c r="AS14" s="584"/>
      <c r="AT14" s="584"/>
      <c r="AU14" s="584"/>
      <c r="AV14" s="584"/>
      <c r="AW14" s="584"/>
      <c r="AX14" s="584"/>
      <c r="AY14" s="584"/>
      <c r="AZ14" s="584"/>
      <c r="BA14" s="584"/>
      <c r="BB14" s="584"/>
      <c r="BC14" s="584"/>
      <c r="BD14" s="584"/>
      <c r="BE14" s="584"/>
      <c r="BF14" s="584"/>
    </row>
    <row r="15" spans="1:58" ht="21.75" customHeight="1" x14ac:dyDescent="0.3">
      <c r="A15" s="593"/>
      <c r="B15" s="598"/>
      <c r="C15" s="599"/>
      <c r="D15" s="599"/>
      <c r="E15" s="598"/>
      <c r="F15" s="598"/>
      <c r="G15" s="598"/>
      <c r="H15" s="598"/>
      <c r="I15" s="598"/>
      <c r="J15" s="598"/>
      <c r="K15" s="598"/>
      <c r="L15" s="598"/>
      <c r="M15" s="598"/>
      <c r="N15" s="598"/>
      <c r="O15" s="598"/>
      <c r="P15" s="598"/>
      <c r="Q15" s="599"/>
      <c r="R15" s="599"/>
      <c r="S15" s="599"/>
      <c r="T15" s="599"/>
      <c r="U15" s="599"/>
      <c r="V15" s="599"/>
      <c r="W15" s="600"/>
      <c r="X15" s="593"/>
      <c r="Y15" s="598"/>
      <c r="Z15" s="599"/>
      <c r="AA15" s="599"/>
      <c r="AB15" s="599"/>
      <c r="AC15" s="599"/>
      <c r="AD15" s="599"/>
      <c r="AE15" s="599"/>
      <c r="AF15" s="599"/>
      <c r="AG15" s="599"/>
      <c r="AH15" s="599"/>
      <c r="AI15" s="599"/>
      <c r="AJ15" s="599"/>
      <c r="AK15" s="599"/>
      <c r="AL15" s="599"/>
      <c r="AM15" s="599"/>
      <c r="AN15" s="599"/>
      <c r="AO15" s="599"/>
      <c r="AP15" s="600"/>
      <c r="AQ15" s="600"/>
      <c r="AR15" s="584"/>
      <c r="AS15" s="584"/>
      <c r="AT15" s="584"/>
      <c r="AU15" s="584"/>
      <c r="AV15" s="584"/>
      <c r="AW15" s="584"/>
      <c r="AX15" s="584"/>
      <c r="AY15" s="584"/>
      <c r="AZ15" s="584"/>
      <c r="BA15" s="584"/>
      <c r="BB15" s="584"/>
      <c r="BC15" s="584"/>
      <c r="BD15" s="584"/>
      <c r="BE15" s="584"/>
      <c r="BF15" s="584"/>
    </row>
    <row r="16" spans="1:58" ht="21.75" customHeight="1" x14ac:dyDescent="0.3">
      <c r="A16" s="593"/>
      <c r="B16" s="598"/>
      <c r="C16" s="599"/>
      <c r="D16" s="599"/>
      <c r="E16" s="598"/>
      <c r="F16" s="598"/>
      <c r="G16" s="598"/>
      <c r="H16" s="598"/>
      <c r="I16" s="598"/>
      <c r="J16" s="598"/>
      <c r="K16" s="598"/>
      <c r="L16" s="598"/>
      <c r="M16" s="598"/>
      <c r="N16" s="598"/>
      <c r="O16" s="598"/>
      <c r="P16" s="598"/>
      <c r="Q16" s="599"/>
      <c r="R16" s="599"/>
      <c r="S16" s="599"/>
      <c r="T16" s="599"/>
      <c r="U16" s="599"/>
      <c r="V16" s="599"/>
      <c r="W16" s="600"/>
      <c r="X16" s="593"/>
      <c r="Y16" s="598"/>
      <c r="Z16" s="599"/>
      <c r="AA16" s="599"/>
      <c r="AB16" s="599"/>
      <c r="AC16" s="599"/>
      <c r="AD16" s="599"/>
      <c r="AE16" s="599"/>
      <c r="AF16" s="599"/>
      <c r="AG16" s="599"/>
      <c r="AH16" s="599"/>
      <c r="AI16" s="599"/>
      <c r="AJ16" s="599"/>
      <c r="AK16" s="599"/>
      <c r="AL16" s="599"/>
      <c r="AM16" s="599"/>
      <c r="AN16" s="599"/>
      <c r="AO16" s="599"/>
      <c r="AP16" s="600"/>
      <c r="AQ16" s="600"/>
      <c r="AR16" s="584"/>
      <c r="AS16" s="584"/>
      <c r="AT16" s="584"/>
      <c r="AU16" s="584"/>
      <c r="AV16" s="584"/>
      <c r="AW16" s="584"/>
      <c r="AX16" s="584"/>
      <c r="AY16" s="584"/>
      <c r="AZ16" s="584"/>
      <c r="BA16" s="584"/>
      <c r="BB16" s="584"/>
      <c r="BC16" s="584"/>
      <c r="BD16" s="584"/>
      <c r="BE16" s="584"/>
      <c r="BF16" s="584"/>
    </row>
    <row r="17" spans="1:58" ht="21.75" customHeight="1" x14ac:dyDescent="0.3">
      <c r="A17" s="593"/>
      <c r="B17" s="598"/>
      <c r="C17" s="599"/>
      <c r="D17" s="599"/>
      <c r="E17" s="598"/>
      <c r="F17" s="598"/>
      <c r="G17" s="598"/>
      <c r="H17" s="598"/>
      <c r="I17" s="598"/>
      <c r="J17" s="598"/>
      <c r="K17" s="598"/>
      <c r="L17" s="598"/>
      <c r="M17" s="598"/>
      <c r="N17" s="598"/>
      <c r="O17" s="598"/>
      <c r="P17" s="598"/>
      <c r="Q17" s="599"/>
      <c r="R17" s="599"/>
      <c r="S17" s="599"/>
      <c r="T17" s="599"/>
      <c r="U17" s="599"/>
      <c r="V17" s="599"/>
      <c r="W17" s="600"/>
      <c r="X17" s="593"/>
      <c r="Y17" s="598"/>
      <c r="Z17" s="599"/>
      <c r="AA17" s="599"/>
      <c r="AB17" s="599"/>
      <c r="AC17" s="599"/>
      <c r="AD17" s="599"/>
      <c r="AE17" s="599"/>
      <c r="AF17" s="599"/>
      <c r="AG17" s="599"/>
      <c r="AH17" s="599"/>
      <c r="AI17" s="599"/>
      <c r="AJ17" s="599"/>
      <c r="AK17" s="599"/>
      <c r="AL17" s="599"/>
      <c r="AM17" s="599"/>
      <c r="AN17" s="599"/>
      <c r="AO17" s="599"/>
      <c r="AP17" s="600"/>
      <c r="AQ17" s="600"/>
      <c r="AR17" s="584"/>
      <c r="AS17" s="584"/>
      <c r="AT17" s="584"/>
      <c r="AU17" s="584"/>
      <c r="AV17" s="584"/>
      <c r="AW17" s="584"/>
      <c r="AX17" s="584"/>
      <c r="AY17" s="584"/>
      <c r="AZ17" s="584"/>
      <c r="BA17" s="584"/>
      <c r="BB17" s="584"/>
      <c r="BC17" s="584"/>
      <c r="BD17" s="584"/>
      <c r="BE17" s="584"/>
      <c r="BF17" s="584"/>
    </row>
    <row r="18" spans="1:58" ht="21.75" customHeight="1" x14ac:dyDescent="0.3">
      <c r="A18" s="593"/>
      <c r="B18" s="598"/>
      <c r="C18" s="599"/>
      <c r="D18" s="599"/>
      <c r="E18" s="598"/>
      <c r="F18" s="598"/>
      <c r="G18" s="598"/>
      <c r="H18" s="598"/>
      <c r="I18" s="598"/>
      <c r="J18" s="598"/>
      <c r="K18" s="598"/>
      <c r="L18" s="598"/>
      <c r="M18" s="598"/>
      <c r="N18" s="598"/>
      <c r="O18" s="598"/>
      <c r="P18" s="598"/>
      <c r="Q18" s="599"/>
      <c r="R18" s="599"/>
      <c r="S18" s="599"/>
      <c r="T18" s="599"/>
      <c r="U18" s="599"/>
      <c r="V18" s="599"/>
      <c r="W18" s="600"/>
      <c r="X18" s="593"/>
      <c r="Y18" s="598"/>
      <c r="Z18" s="599"/>
      <c r="AA18" s="599"/>
      <c r="AB18" s="599"/>
      <c r="AC18" s="599"/>
      <c r="AD18" s="599"/>
      <c r="AE18" s="599"/>
      <c r="AF18" s="599"/>
      <c r="AG18" s="599"/>
      <c r="AH18" s="599"/>
      <c r="AI18" s="599"/>
      <c r="AJ18" s="599"/>
      <c r="AK18" s="599"/>
      <c r="AL18" s="599"/>
      <c r="AM18" s="599"/>
      <c r="AN18" s="599"/>
      <c r="AO18" s="599"/>
      <c r="AP18" s="600"/>
      <c r="AQ18" s="600"/>
      <c r="AR18" s="584"/>
      <c r="AS18" s="584"/>
      <c r="AT18" s="584"/>
      <c r="AU18" s="584"/>
      <c r="AV18" s="584"/>
      <c r="AW18" s="584"/>
      <c r="AX18" s="584"/>
      <c r="AY18" s="584"/>
      <c r="AZ18" s="584"/>
      <c r="BA18" s="584"/>
      <c r="BB18" s="584"/>
      <c r="BC18" s="584"/>
      <c r="BD18" s="584"/>
      <c r="BE18" s="584"/>
      <c r="BF18" s="584"/>
    </row>
    <row r="19" spans="1:58" ht="21.75" customHeight="1" x14ac:dyDescent="0.3">
      <c r="A19" s="593"/>
      <c r="B19" s="598"/>
      <c r="C19" s="599"/>
      <c r="D19" s="599"/>
      <c r="E19" s="598"/>
      <c r="F19" s="598"/>
      <c r="G19" s="598"/>
      <c r="H19" s="598"/>
      <c r="I19" s="598"/>
      <c r="J19" s="598"/>
      <c r="K19" s="598"/>
      <c r="L19" s="598"/>
      <c r="M19" s="598"/>
      <c r="N19" s="598"/>
      <c r="O19" s="598"/>
      <c r="P19" s="598"/>
      <c r="Q19" s="599"/>
      <c r="R19" s="599"/>
      <c r="S19" s="599"/>
      <c r="T19" s="599"/>
      <c r="U19" s="599"/>
      <c r="V19" s="599"/>
      <c r="W19" s="600"/>
      <c r="X19" s="593"/>
      <c r="Y19" s="598"/>
      <c r="Z19" s="599"/>
      <c r="AA19" s="599"/>
      <c r="AB19" s="599"/>
      <c r="AC19" s="599"/>
      <c r="AD19" s="599"/>
      <c r="AE19" s="599"/>
      <c r="AF19" s="599"/>
      <c r="AG19" s="599"/>
      <c r="AH19" s="599"/>
      <c r="AI19" s="599"/>
      <c r="AJ19" s="599"/>
      <c r="AK19" s="599"/>
      <c r="AL19" s="599"/>
      <c r="AM19" s="599"/>
      <c r="AN19" s="599"/>
      <c r="AO19" s="599"/>
      <c r="AP19" s="600"/>
      <c r="AQ19" s="600"/>
      <c r="AR19" s="584"/>
      <c r="AS19" s="584"/>
      <c r="AT19" s="584"/>
      <c r="AU19" s="584"/>
      <c r="AV19" s="584"/>
      <c r="AW19" s="584"/>
      <c r="AX19" s="584"/>
      <c r="AY19" s="584"/>
      <c r="AZ19" s="584"/>
      <c r="BA19" s="584"/>
      <c r="BB19" s="584"/>
      <c r="BC19" s="584"/>
      <c r="BD19" s="584"/>
      <c r="BE19" s="584"/>
      <c r="BF19" s="584"/>
    </row>
    <row r="20" spans="1:58" ht="21.75" customHeight="1" x14ac:dyDescent="0.3">
      <c r="A20" s="593"/>
      <c r="B20" s="598"/>
      <c r="C20" s="599"/>
      <c r="D20" s="599"/>
      <c r="E20" s="598"/>
      <c r="F20" s="598"/>
      <c r="G20" s="598"/>
      <c r="H20" s="598"/>
      <c r="I20" s="598"/>
      <c r="J20" s="598"/>
      <c r="K20" s="598"/>
      <c r="L20" s="598"/>
      <c r="M20" s="598"/>
      <c r="N20" s="598"/>
      <c r="O20" s="598"/>
      <c r="P20" s="598"/>
      <c r="Q20" s="599"/>
      <c r="R20" s="599"/>
      <c r="S20" s="599"/>
      <c r="T20" s="599"/>
      <c r="U20" s="599"/>
      <c r="V20" s="599"/>
      <c r="W20" s="600"/>
      <c r="X20" s="593"/>
      <c r="Y20" s="598"/>
      <c r="Z20" s="599"/>
      <c r="AA20" s="599"/>
      <c r="AB20" s="599"/>
      <c r="AC20" s="599"/>
      <c r="AD20" s="599"/>
      <c r="AE20" s="599"/>
      <c r="AF20" s="599"/>
      <c r="AG20" s="599"/>
      <c r="AH20" s="599"/>
      <c r="AI20" s="599"/>
      <c r="AJ20" s="599"/>
      <c r="AK20" s="599"/>
      <c r="AL20" s="599"/>
      <c r="AM20" s="599"/>
      <c r="AN20" s="599"/>
      <c r="AO20" s="599"/>
      <c r="AP20" s="600"/>
      <c r="AQ20" s="600"/>
      <c r="AR20" s="584"/>
      <c r="AS20" s="584"/>
      <c r="AT20" s="584"/>
      <c r="AU20" s="584"/>
      <c r="AV20" s="584"/>
      <c r="AW20" s="584"/>
      <c r="AX20" s="584"/>
      <c r="AY20" s="584"/>
      <c r="AZ20" s="584"/>
      <c r="BA20" s="584"/>
      <c r="BB20" s="584"/>
      <c r="BC20" s="584"/>
      <c r="BD20" s="584"/>
      <c r="BE20" s="584"/>
      <c r="BF20" s="584"/>
    </row>
    <row r="21" spans="1:58" ht="21.75" customHeight="1" x14ac:dyDescent="0.3">
      <c r="A21" s="593"/>
      <c r="B21" s="598"/>
      <c r="C21" s="599"/>
      <c r="D21" s="599"/>
      <c r="E21" s="598"/>
      <c r="F21" s="598"/>
      <c r="G21" s="598"/>
      <c r="H21" s="598"/>
      <c r="I21" s="598"/>
      <c r="J21" s="598"/>
      <c r="K21" s="598"/>
      <c r="L21" s="598"/>
      <c r="M21" s="598"/>
      <c r="N21" s="598"/>
      <c r="O21" s="598"/>
      <c r="P21" s="598"/>
      <c r="Q21" s="599"/>
      <c r="R21" s="599"/>
      <c r="S21" s="599"/>
      <c r="T21" s="599"/>
      <c r="U21" s="599"/>
      <c r="V21" s="599"/>
      <c r="W21" s="600"/>
      <c r="X21" s="593"/>
      <c r="Y21" s="598"/>
      <c r="Z21" s="599"/>
      <c r="AA21" s="599"/>
      <c r="AB21" s="599"/>
      <c r="AC21" s="599"/>
      <c r="AD21" s="599"/>
      <c r="AE21" s="599"/>
      <c r="AF21" s="599"/>
      <c r="AG21" s="599"/>
      <c r="AH21" s="599"/>
      <c r="AI21" s="599"/>
      <c r="AJ21" s="599"/>
      <c r="AK21" s="599"/>
      <c r="AL21" s="599"/>
      <c r="AM21" s="599"/>
      <c r="AN21" s="599"/>
      <c r="AO21" s="599"/>
      <c r="AP21" s="600"/>
      <c r="AQ21" s="600"/>
      <c r="AR21" s="584"/>
      <c r="AS21" s="584"/>
      <c r="AT21" s="584"/>
      <c r="AU21" s="584"/>
      <c r="AV21" s="584"/>
      <c r="AW21" s="584"/>
      <c r="AX21" s="584"/>
      <c r="AY21" s="584"/>
      <c r="AZ21" s="584"/>
      <c r="BA21" s="584"/>
      <c r="BB21" s="584"/>
      <c r="BC21" s="584"/>
      <c r="BD21" s="584"/>
      <c r="BE21" s="584"/>
      <c r="BF21" s="584"/>
    </row>
    <row r="22" spans="1:58" ht="21.75" customHeight="1" x14ac:dyDescent="0.3">
      <c r="A22" s="593"/>
      <c r="B22" s="598"/>
      <c r="C22" s="599"/>
      <c r="D22" s="599"/>
      <c r="E22" s="598"/>
      <c r="F22" s="598"/>
      <c r="G22" s="598"/>
      <c r="H22" s="598"/>
      <c r="I22" s="598"/>
      <c r="J22" s="598"/>
      <c r="K22" s="598"/>
      <c r="L22" s="598"/>
      <c r="M22" s="598"/>
      <c r="N22" s="598"/>
      <c r="O22" s="598"/>
      <c r="P22" s="598"/>
      <c r="Q22" s="599"/>
      <c r="R22" s="599"/>
      <c r="S22" s="599"/>
      <c r="T22" s="599"/>
      <c r="U22" s="599"/>
      <c r="V22" s="599"/>
      <c r="W22" s="600"/>
      <c r="X22" s="593"/>
      <c r="Y22" s="598"/>
      <c r="Z22" s="599"/>
      <c r="AA22" s="599"/>
      <c r="AB22" s="599"/>
      <c r="AC22" s="599"/>
      <c r="AD22" s="599"/>
      <c r="AE22" s="599"/>
      <c r="AF22" s="599"/>
      <c r="AG22" s="599"/>
      <c r="AH22" s="599"/>
      <c r="AI22" s="599"/>
      <c r="AJ22" s="599"/>
      <c r="AK22" s="599"/>
      <c r="AL22" s="599"/>
      <c r="AM22" s="599"/>
      <c r="AN22" s="599"/>
      <c r="AO22" s="599"/>
      <c r="AP22" s="600"/>
      <c r="AQ22" s="600"/>
      <c r="AR22" s="584"/>
      <c r="AS22" s="584"/>
      <c r="AT22" s="584"/>
      <c r="AU22" s="584"/>
      <c r="AV22" s="584"/>
      <c r="AW22" s="584"/>
      <c r="AX22" s="584"/>
      <c r="AY22" s="584"/>
      <c r="AZ22" s="584"/>
      <c r="BA22" s="584"/>
      <c r="BB22" s="584"/>
      <c r="BC22" s="584"/>
      <c r="BD22" s="584"/>
      <c r="BE22" s="584"/>
      <c r="BF22" s="584"/>
    </row>
    <row r="23" spans="1:58" ht="21.75" customHeight="1" x14ac:dyDescent="0.3">
      <c r="A23" s="593"/>
      <c r="B23" s="598"/>
      <c r="C23" s="599"/>
      <c r="D23" s="599"/>
      <c r="E23" s="598"/>
      <c r="F23" s="598"/>
      <c r="G23" s="598"/>
      <c r="H23" s="598"/>
      <c r="I23" s="598"/>
      <c r="J23" s="598"/>
      <c r="K23" s="598"/>
      <c r="L23" s="598"/>
      <c r="M23" s="598"/>
      <c r="N23" s="598"/>
      <c r="O23" s="598"/>
      <c r="P23" s="598"/>
      <c r="Q23" s="599"/>
      <c r="R23" s="599"/>
      <c r="S23" s="599"/>
      <c r="T23" s="599"/>
      <c r="U23" s="599"/>
      <c r="V23" s="599"/>
      <c r="W23" s="600"/>
      <c r="X23" s="593"/>
      <c r="Y23" s="598"/>
      <c r="Z23" s="599"/>
      <c r="AA23" s="599"/>
      <c r="AB23" s="599"/>
      <c r="AC23" s="599"/>
      <c r="AD23" s="599"/>
      <c r="AE23" s="599"/>
      <c r="AF23" s="599"/>
      <c r="AG23" s="599"/>
      <c r="AH23" s="599"/>
      <c r="AI23" s="599"/>
      <c r="AJ23" s="599"/>
      <c r="AK23" s="599"/>
      <c r="AL23" s="599"/>
      <c r="AM23" s="599"/>
      <c r="AN23" s="599"/>
      <c r="AO23" s="599"/>
      <c r="AP23" s="600"/>
      <c r="AQ23" s="600"/>
      <c r="AR23" s="584"/>
      <c r="AS23" s="584"/>
      <c r="AT23" s="584"/>
      <c r="AU23" s="584"/>
      <c r="AV23" s="584"/>
      <c r="AW23" s="584"/>
      <c r="AX23" s="584"/>
      <c r="AY23" s="584"/>
      <c r="AZ23" s="584"/>
      <c r="BA23" s="584"/>
      <c r="BB23" s="584"/>
      <c r="BC23" s="584"/>
      <c r="BD23" s="584"/>
      <c r="BE23" s="584"/>
      <c r="BF23" s="584"/>
    </row>
    <row r="24" spans="1:58" ht="21.75" customHeight="1" x14ac:dyDescent="0.3">
      <c r="A24" s="601"/>
      <c r="B24" s="598"/>
      <c r="C24" s="599"/>
      <c r="D24" s="599"/>
      <c r="E24" s="598"/>
      <c r="F24" s="598"/>
      <c r="G24" s="598"/>
      <c r="H24" s="598"/>
      <c r="I24" s="598"/>
      <c r="J24" s="598"/>
      <c r="K24" s="598"/>
      <c r="L24" s="598"/>
      <c r="M24" s="598"/>
      <c r="N24" s="598"/>
      <c r="O24" s="598"/>
      <c r="P24" s="598"/>
      <c r="Q24" s="599"/>
      <c r="R24" s="599"/>
      <c r="S24" s="599"/>
      <c r="T24" s="599"/>
      <c r="U24" s="599"/>
      <c r="V24" s="599"/>
      <c r="W24" s="600"/>
      <c r="X24" s="601"/>
      <c r="Y24" s="598"/>
      <c r="Z24" s="599"/>
      <c r="AA24" s="599"/>
      <c r="AB24" s="599"/>
      <c r="AC24" s="599"/>
      <c r="AD24" s="599"/>
      <c r="AE24" s="599"/>
      <c r="AF24" s="599"/>
      <c r="AG24" s="599"/>
      <c r="AH24" s="599"/>
      <c r="AI24" s="599"/>
      <c r="AJ24" s="599"/>
      <c r="AK24" s="599"/>
      <c r="AL24" s="599"/>
      <c r="AM24" s="599"/>
      <c r="AN24" s="599"/>
      <c r="AO24" s="599"/>
      <c r="AP24" s="600"/>
      <c r="AQ24" s="600"/>
    </row>
    <row r="25" spans="1:58" ht="21.75" customHeight="1" x14ac:dyDescent="0.3">
      <c r="A25" s="601"/>
      <c r="B25" s="598"/>
      <c r="C25" s="599"/>
      <c r="D25" s="599"/>
      <c r="E25" s="598"/>
      <c r="F25" s="598"/>
      <c r="G25" s="598"/>
      <c r="H25" s="598"/>
      <c r="I25" s="598"/>
      <c r="J25" s="598"/>
      <c r="K25" s="598"/>
      <c r="L25" s="598"/>
      <c r="M25" s="598"/>
      <c r="N25" s="598"/>
      <c r="O25" s="598"/>
      <c r="P25" s="598"/>
      <c r="Q25" s="599"/>
      <c r="R25" s="599"/>
      <c r="S25" s="599"/>
      <c r="T25" s="599"/>
      <c r="U25" s="599"/>
      <c r="V25" s="599"/>
      <c r="W25" s="600"/>
      <c r="X25" s="601"/>
      <c r="Y25" s="598"/>
      <c r="Z25" s="599"/>
      <c r="AA25" s="599"/>
      <c r="AB25" s="599"/>
      <c r="AC25" s="599"/>
      <c r="AD25" s="599"/>
      <c r="AE25" s="599"/>
      <c r="AF25" s="599"/>
      <c r="AG25" s="599"/>
      <c r="AH25" s="599"/>
      <c r="AI25" s="599"/>
      <c r="AJ25" s="599"/>
      <c r="AK25" s="599"/>
      <c r="AL25" s="599"/>
      <c r="AM25" s="599"/>
      <c r="AN25" s="599"/>
      <c r="AO25" s="599"/>
      <c r="AP25" s="600"/>
      <c r="AQ25" s="600"/>
    </row>
    <row r="26" spans="1:58" ht="21.75" customHeight="1" x14ac:dyDescent="0.3">
      <c r="A26" s="601"/>
      <c r="B26" s="598"/>
      <c r="C26" s="599"/>
      <c r="D26" s="599"/>
      <c r="E26" s="598"/>
      <c r="F26" s="598"/>
      <c r="G26" s="598"/>
      <c r="H26" s="598"/>
      <c r="I26" s="598"/>
      <c r="J26" s="598"/>
      <c r="K26" s="598"/>
      <c r="L26" s="598"/>
      <c r="M26" s="598"/>
      <c r="N26" s="598"/>
      <c r="O26" s="598"/>
      <c r="P26" s="598"/>
      <c r="Q26" s="599"/>
      <c r="R26" s="599"/>
      <c r="S26" s="599"/>
      <c r="T26" s="599"/>
      <c r="U26" s="599"/>
      <c r="V26" s="599"/>
      <c r="W26" s="600"/>
      <c r="X26" s="601"/>
      <c r="Y26" s="598"/>
      <c r="Z26" s="599"/>
      <c r="AA26" s="599"/>
      <c r="AB26" s="599"/>
      <c r="AC26" s="599"/>
      <c r="AD26" s="599"/>
      <c r="AE26" s="599"/>
      <c r="AF26" s="599"/>
      <c r="AG26" s="599"/>
      <c r="AH26" s="599"/>
      <c r="AI26" s="599"/>
      <c r="AJ26" s="599"/>
      <c r="AK26" s="599"/>
      <c r="AL26" s="599"/>
      <c r="AM26" s="599"/>
      <c r="AN26" s="599"/>
      <c r="AO26" s="599"/>
      <c r="AP26" s="600"/>
      <c r="AQ26" s="600"/>
    </row>
    <row r="27" spans="1:58" ht="21.75" customHeight="1" x14ac:dyDescent="0.3">
      <c r="A27" s="601"/>
      <c r="B27" s="598"/>
      <c r="C27" s="599"/>
      <c r="D27" s="599"/>
      <c r="E27" s="598"/>
      <c r="F27" s="598"/>
      <c r="G27" s="598"/>
      <c r="H27" s="598"/>
      <c r="I27" s="598"/>
      <c r="J27" s="598"/>
      <c r="K27" s="598"/>
      <c r="L27" s="598"/>
      <c r="M27" s="598"/>
      <c r="N27" s="598"/>
      <c r="O27" s="598"/>
      <c r="P27" s="598"/>
      <c r="Q27" s="599"/>
      <c r="R27" s="599"/>
      <c r="S27" s="599"/>
      <c r="T27" s="599"/>
      <c r="U27" s="599"/>
      <c r="V27" s="599"/>
      <c r="W27" s="600"/>
      <c r="X27" s="601"/>
      <c r="Y27" s="598"/>
      <c r="Z27" s="599"/>
      <c r="AA27" s="599"/>
      <c r="AB27" s="599"/>
      <c r="AC27" s="599"/>
      <c r="AD27" s="599"/>
      <c r="AE27" s="599"/>
      <c r="AF27" s="599"/>
      <c r="AG27" s="599"/>
      <c r="AH27" s="599"/>
      <c r="AI27" s="599"/>
      <c r="AJ27" s="599"/>
      <c r="AK27" s="599"/>
      <c r="AL27" s="599"/>
      <c r="AM27" s="599"/>
      <c r="AN27" s="599"/>
      <c r="AO27" s="599"/>
      <c r="AP27" s="600"/>
      <c r="AQ27" s="600"/>
    </row>
    <row r="28" spans="1:58" ht="21.75" customHeight="1" x14ac:dyDescent="0.3">
      <c r="A28" s="601"/>
      <c r="B28" s="598"/>
      <c r="C28" s="599"/>
      <c r="D28" s="599"/>
      <c r="E28" s="598"/>
      <c r="F28" s="598"/>
      <c r="G28" s="598"/>
      <c r="H28" s="598"/>
      <c r="I28" s="598"/>
      <c r="J28" s="598"/>
      <c r="K28" s="598"/>
      <c r="L28" s="598"/>
      <c r="M28" s="598"/>
      <c r="N28" s="598"/>
      <c r="O28" s="598"/>
      <c r="P28" s="598"/>
      <c r="Q28" s="599"/>
      <c r="R28" s="599"/>
      <c r="S28" s="599"/>
      <c r="T28" s="599"/>
      <c r="U28" s="599"/>
      <c r="V28" s="599"/>
      <c r="W28" s="600"/>
      <c r="X28" s="601"/>
      <c r="Y28" s="598"/>
      <c r="Z28" s="599"/>
      <c r="AA28" s="599"/>
      <c r="AB28" s="599"/>
      <c r="AC28" s="599"/>
      <c r="AD28" s="599"/>
      <c r="AE28" s="599"/>
      <c r="AF28" s="599"/>
      <c r="AG28" s="599"/>
      <c r="AH28" s="599"/>
      <c r="AI28" s="599"/>
      <c r="AJ28" s="599"/>
      <c r="AK28" s="599"/>
      <c r="AL28" s="599"/>
      <c r="AM28" s="599"/>
      <c r="AN28" s="599"/>
      <c r="AO28" s="599"/>
      <c r="AP28" s="600"/>
      <c r="AQ28" s="600"/>
    </row>
    <row r="29" spans="1:58" ht="21.75" customHeight="1" x14ac:dyDescent="0.3">
      <c r="A29" s="602"/>
      <c r="B29" s="603"/>
      <c r="C29" s="604"/>
      <c r="D29" s="604"/>
      <c r="E29" s="603"/>
      <c r="F29" s="603"/>
      <c r="G29" s="603"/>
      <c r="H29" s="603"/>
      <c r="I29" s="603"/>
      <c r="J29" s="603"/>
      <c r="K29" s="603"/>
      <c r="L29" s="603"/>
      <c r="M29" s="603"/>
      <c r="N29" s="603"/>
      <c r="O29" s="603"/>
      <c r="P29" s="603"/>
      <c r="Q29" s="604"/>
      <c r="R29" s="604"/>
      <c r="S29" s="604"/>
      <c r="T29" s="604"/>
      <c r="U29" s="604"/>
      <c r="V29" s="604"/>
      <c r="W29" s="605"/>
      <c r="X29" s="602"/>
      <c r="Y29" s="603"/>
      <c r="Z29" s="604"/>
      <c r="AA29" s="604"/>
      <c r="AB29" s="604"/>
      <c r="AC29" s="604"/>
      <c r="AD29" s="604"/>
      <c r="AE29" s="604"/>
      <c r="AF29" s="604"/>
      <c r="AG29" s="604"/>
      <c r="AH29" s="604"/>
      <c r="AI29" s="604"/>
      <c r="AJ29" s="604"/>
      <c r="AK29" s="604"/>
      <c r="AL29" s="604"/>
      <c r="AM29" s="604"/>
      <c r="AN29" s="604"/>
      <c r="AO29" s="604"/>
      <c r="AP29" s="605"/>
      <c r="AQ29" s="605"/>
    </row>
    <row r="30" spans="1:58" ht="16.8" thickBot="1" x14ac:dyDescent="0.35">
      <c r="A30" s="606" t="s">
        <v>755</v>
      </c>
      <c r="B30" s="607" t="s">
        <v>778</v>
      </c>
      <c r="C30" s="607"/>
      <c r="D30" s="607"/>
      <c r="E30" s="607"/>
      <c r="F30" s="607"/>
      <c r="G30" s="607"/>
      <c r="H30" s="607"/>
      <c r="I30" s="607"/>
      <c r="J30" s="607"/>
      <c r="K30" s="607"/>
      <c r="L30" s="607"/>
      <c r="M30" s="607"/>
      <c r="N30" s="607"/>
      <c r="O30" s="607"/>
      <c r="P30" s="607"/>
      <c r="Q30" s="607"/>
      <c r="R30" s="607"/>
      <c r="S30" s="607"/>
      <c r="T30" s="607"/>
      <c r="U30" s="607"/>
      <c r="V30" s="607"/>
      <c r="W30" s="607"/>
      <c r="X30" s="606" t="s">
        <v>755</v>
      </c>
      <c r="Y30" s="608"/>
      <c r="Z30" s="607"/>
      <c r="AA30" s="607"/>
      <c r="AB30" s="607"/>
      <c r="AC30" s="607"/>
      <c r="AD30" s="607"/>
      <c r="AE30" s="607"/>
      <c r="AF30" s="607"/>
      <c r="AG30" s="607"/>
      <c r="AH30" s="607"/>
      <c r="AI30" s="607"/>
      <c r="AJ30" s="607"/>
      <c r="AK30" s="607"/>
      <c r="AL30" s="607"/>
      <c r="AM30" s="607"/>
      <c r="AN30" s="607"/>
      <c r="AO30" s="607"/>
      <c r="AP30" s="607"/>
      <c r="AQ30" s="607"/>
    </row>
    <row r="31" spans="1:58" x14ac:dyDescent="0.3">
      <c r="A31" s="609"/>
      <c r="P31" s="609"/>
      <c r="X31" s="1708" t="s">
        <v>315</v>
      </c>
      <c r="Y31" s="316"/>
      <c r="AA31" s="610"/>
      <c r="AD31" s="1708" t="s">
        <v>316</v>
      </c>
      <c r="AH31" s="316" t="s">
        <v>756</v>
      </c>
      <c r="AM31" s="1709" t="s">
        <v>757</v>
      </c>
      <c r="AN31" s="1709"/>
      <c r="AQ31" s="226"/>
    </row>
    <row r="32" spans="1:58" x14ac:dyDescent="0.3">
      <c r="A32" s="318"/>
      <c r="P32" s="318"/>
      <c r="X32" s="1654"/>
      <c r="Y32" s="316"/>
      <c r="AA32" s="610"/>
      <c r="AD32" s="1654"/>
      <c r="AG32" s="611"/>
      <c r="AH32" s="316" t="s">
        <v>758</v>
      </c>
      <c r="AM32" s="1657"/>
      <c r="AN32" s="1657"/>
    </row>
    <row r="34" spans="24:24" x14ac:dyDescent="0.3">
      <c r="X34" s="272" t="s">
        <v>759</v>
      </c>
    </row>
    <row r="35" spans="24:24" x14ac:dyDescent="0.3">
      <c r="X35" s="272" t="s">
        <v>760</v>
      </c>
    </row>
    <row r="36" spans="24:24" x14ac:dyDescent="0.3">
      <c r="X36" s="272" t="s">
        <v>761</v>
      </c>
    </row>
  </sheetData>
  <mergeCells count="67">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 ref="AM6:AM9"/>
    <mergeCell ref="AN6:AN9"/>
    <mergeCell ref="AO6:AO9"/>
    <mergeCell ref="AP6:AQ6"/>
    <mergeCell ref="AH7:AH9"/>
    <mergeCell ref="AI7:AL7"/>
    <mergeCell ref="AP7:AP9"/>
    <mergeCell ref="AQ7:AQ9"/>
    <mergeCell ref="AJ8:AL8"/>
    <mergeCell ref="L7:L9"/>
    <mergeCell ref="M7:M9"/>
    <mergeCell ref="N7:N9"/>
    <mergeCell ref="O7:O9"/>
    <mergeCell ref="Q7:Q9"/>
    <mergeCell ref="Z7:Z10"/>
    <mergeCell ref="X5:X10"/>
    <mergeCell ref="Y5:AB6"/>
    <mergeCell ref="V6:V10"/>
    <mergeCell ref="W6:W10"/>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6" t="s">
        <v>322</v>
      </c>
      <c r="H1" s="377" t="s">
        <v>98</v>
      </c>
      <c r="I1" s="1748" t="s">
        <v>145</v>
      </c>
      <c r="J1" s="1749"/>
      <c r="K1" s="109" t="s">
        <v>100</v>
      </c>
    </row>
    <row r="2" spans="1:11" ht="20.399999999999999" thickBot="1" x14ac:dyDescent="0.45">
      <c r="A2" s="376" t="s">
        <v>444</v>
      </c>
      <c r="B2" s="89" t="s">
        <v>445</v>
      </c>
      <c r="D2" s="378"/>
      <c r="E2" s="378"/>
      <c r="F2" s="378"/>
      <c r="G2" s="378"/>
      <c r="H2" s="376" t="s">
        <v>236</v>
      </c>
      <c r="I2" s="1750" t="s">
        <v>446</v>
      </c>
      <c r="J2" s="1751"/>
    </row>
    <row r="3" spans="1:11" ht="42" customHeight="1" x14ac:dyDescent="0.7">
      <c r="A3" s="1752" t="s">
        <v>447</v>
      </c>
      <c r="B3" s="1753"/>
      <c r="C3" s="1753"/>
      <c r="D3" s="1753"/>
      <c r="E3" s="1753"/>
      <c r="F3" s="1753"/>
      <c r="G3" s="1753"/>
      <c r="H3" s="1753"/>
      <c r="I3" s="1753"/>
      <c r="J3" s="1753"/>
    </row>
    <row r="4" spans="1:11" ht="32.25" customHeight="1" thickBot="1" x14ac:dyDescent="0.45">
      <c r="A4" s="379" t="s">
        <v>448</v>
      </c>
      <c r="B4" s="1754" t="s">
        <v>706</v>
      </c>
      <c r="C4" s="1755"/>
      <c r="D4" s="1755"/>
      <c r="E4" s="1755"/>
      <c r="F4" s="1755"/>
      <c r="G4" s="1755"/>
      <c r="H4" s="1755"/>
      <c r="I4" s="1756" t="s">
        <v>449</v>
      </c>
      <c r="J4" s="1757"/>
    </row>
    <row r="5" spans="1:11" ht="42.9" customHeight="1" x14ac:dyDescent="0.3">
      <c r="A5" s="1741" t="s">
        <v>450</v>
      </c>
      <c r="B5" s="1743" t="s">
        <v>451</v>
      </c>
      <c r="C5" s="1744"/>
      <c r="D5" s="1744"/>
      <c r="E5" s="1745" t="s">
        <v>452</v>
      </c>
      <c r="F5" s="1746"/>
      <c r="G5" s="1746"/>
      <c r="H5" s="1744" t="s">
        <v>453</v>
      </c>
      <c r="I5" s="1746"/>
      <c r="J5" s="1747"/>
    </row>
    <row r="6" spans="1:11" ht="21.9" customHeight="1" thickBot="1" x14ac:dyDescent="0.45">
      <c r="A6" s="1742"/>
      <c r="B6" s="380" t="s">
        <v>164</v>
      </c>
      <c r="C6" s="381" t="s">
        <v>300</v>
      </c>
      <c r="D6" s="381" t="s">
        <v>301</v>
      </c>
      <c r="E6" s="381" t="s">
        <v>164</v>
      </c>
      <c r="F6" s="382" t="s">
        <v>300</v>
      </c>
      <c r="G6" s="382" t="s">
        <v>301</v>
      </c>
      <c r="H6" s="382" t="s">
        <v>164</v>
      </c>
      <c r="I6" s="382" t="s">
        <v>300</v>
      </c>
      <c r="J6" s="383" t="s">
        <v>301</v>
      </c>
    </row>
    <row r="7" spans="1:11" ht="44.25" customHeight="1" thickBot="1" x14ac:dyDescent="0.45">
      <c r="A7" s="384" t="s">
        <v>156</v>
      </c>
      <c r="B7" s="543">
        <f>C7+D7</f>
        <v>14</v>
      </c>
      <c r="C7" s="543">
        <f>SUM(C9:C16)</f>
        <v>14</v>
      </c>
      <c r="D7" s="543">
        <f>SUM(D9:D16)</f>
        <v>0</v>
      </c>
      <c r="E7" s="543">
        <f>SUM(F7:G7)</f>
        <v>0</v>
      </c>
      <c r="F7" s="543">
        <f>IF(F9+F10+F11+F12+F13+F14+F15+F16='環保人員概況表二 (113下)'!B18,F9+F10+F11+F12+F13+F15+F14+F16,"F")</f>
        <v>0</v>
      </c>
      <c r="G7" s="543">
        <f>IF(G9+G10+G11+G12+G13+G14+G15+G16='環保人員概況表二 (113下)'!B19,G9+G10+G11+G12+G13+G15+G14+G16,"F")</f>
        <v>0</v>
      </c>
      <c r="H7" s="543">
        <f>SUM(I7:J7)</f>
        <v>14</v>
      </c>
      <c r="I7" s="543">
        <f>IF(I9+I10+I11+I12+I13+I14+I15+I16='環保人員概況表三 (113下)'!B24,I9+I10+I11+I12+I13+I15+I14+I16,"F")</f>
        <v>14</v>
      </c>
      <c r="J7" s="544">
        <f>IF(J9+J10+J11+J12+J13+J14+J15+J16='環保人員概況表三 (113下)'!B25,J9+J10+J11+J12+J13+J15+J14+J16,"F")</f>
        <v>0</v>
      </c>
    </row>
    <row r="8" spans="1:11" ht="44.25" customHeight="1" thickBot="1" x14ac:dyDescent="0.45">
      <c r="A8" s="385" t="s">
        <v>454</v>
      </c>
      <c r="B8" s="543">
        <f>SUM(C8:D8)</f>
        <v>1</v>
      </c>
      <c r="C8" s="543">
        <f t="shared" ref="C8:J8" si="0">SUM(C9:C13)</f>
        <v>1</v>
      </c>
      <c r="D8" s="543">
        <f t="shared" si="0"/>
        <v>0</v>
      </c>
      <c r="E8" s="543">
        <f>SUM(F8:G8)</f>
        <v>0</v>
      </c>
      <c r="F8" s="543">
        <f>SUM(F9:F13)</f>
        <v>0</v>
      </c>
      <c r="G8" s="543">
        <f t="shared" si="0"/>
        <v>0</v>
      </c>
      <c r="H8" s="543">
        <f>SUM(I8:J8)</f>
        <v>1</v>
      </c>
      <c r="I8" s="543">
        <f t="shared" si="0"/>
        <v>1</v>
      </c>
      <c r="J8" s="544">
        <f t="shared" si="0"/>
        <v>0</v>
      </c>
    </row>
    <row r="9" spans="1:11" ht="44.25" customHeight="1" thickBot="1" x14ac:dyDescent="0.45">
      <c r="A9" s="385" t="s">
        <v>455</v>
      </c>
      <c r="B9" s="543">
        <f t="shared" ref="B9:B16" si="1">SUM(C9:D9)</f>
        <v>0</v>
      </c>
      <c r="C9" s="543">
        <f t="shared" ref="C9:D16" si="2">+F9+I9</f>
        <v>0</v>
      </c>
      <c r="D9" s="543">
        <f t="shared" si="2"/>
        <v>0</v>
      </c>
      <c r="E9" s="543">
        <f>IF(F9+G9='環保人員概況表二 (113下)'!B9,F9+G9,"F")</f>
        <v>0</v>
      </c>
      <c r="F9" s="545">
        <v>0</v>
      </c>
      <c r="G9" s="545">
        <v>0</v>
      </c>
      <c r="H9" s="543">
        <f>IF(I9+J9='環保人員概況表三 (113下)'!B10,I9+J9,"F")</f>
        <v>0</v>
      </c>
      <c r="I9" s="545">
        <v>0</v>
      </c>
      <c r="J9" s="546">
        <v>0</v>
      </c>
    </row>
    <row r="10" spans="1:11" ht="44.25" customHeight="1" thickBot="1" x14ac:dyDescent="0.45">
      <c r="A10" s="385" t="s">
        <v>456</v>
      </c>
      <c r="B10" s="543">
        <f t="shared" si="1"/>
        <v>0</v>
      </c>
      <c r="C10" s="543">
        <f t="shared" si="2"/>
        <v>0</v>
      </c>
      <c r="D10" s="543">
        <f t="shared" si="2"/>
        <v>0</v>
      </c>
      <c r="E10" s="543">
        <f>IF(F10+G10='環保人員概況表二 (113下)'!B10,F10+G10,"F")</f>
        <v>0</v>
      </c>
      <c r="F10" s="545">
        <v>0</v>
      </c>
      <c r="G10" s="545">
        <v>0</v>
      </c>
      <c r="H10" s="543">
        <f>IF(I10+J10='環保人員概況表三 (113下)'!B11,I10+J10,"F")</f>
        <v>0</v>
      </c>
      <c r="I10" s="545">
        <v>0</v>
      </c>
      <c r="J10" s="546">
        <v>0</v>
      </c>
    </row>
    <row r="11" spans="1:11" ht="44.25" customHeight="1" thickBot="1" x14ac:dyDescent="0.45">
      <c r="A11" s="385" t="s">
        <v>457</v>
      </c>
      <c r="B11" s="543">
        <f t="shared" si="1"/>
        <v>0</v>
      </c>
      <c r="C11" s="543">
        <f t="shared" si="2"/>
        <v>0</v>
      </c>
      <c r="D11" s="543">
        <f t="shared" si="2"/>
        <v>0</v>
      </c>
      <c r="E11" s="543">
        <f>IF(F11+G11='環保人員概況表二 (113下)'!B11,F11+G11,"F")</f>
        <v>0</v>
      </c>
      <c r="F11" s="545">
        <v>0</v>
      </c>
      <c r="G11" s="545">
        <v>0</v>
      </c>
      <c r="H11" s="543">
        <f>SUM(I11:J11)</f>
        <v>0</v>
      </c>
      <c r="I11" s="545">
        <v>0</v>
      </c>
      <c r="J11" s="546">
        <v>0</v>
      </c>
    </row>
    <row r="12" spans="1:11" ht="44.25" customHeight="1" thickBot="1" x14ac:dyDescent="0.45">
      <c r="A12" s="385" t="s">
        <v>458</v>
      </c>
      <c r="B12" s="543">
        <f t="shared" si="1"/>
        <v>1</v>
      </c>
      <c r="C12" s="543">
        <f t="shared" si="2"/>
        <v>1</v>
      </c>
      <c r="D12" s="543">
        <f t="shared" si="2"/>
        <v>0</v>
      </c>
      <c r="E12" s="543">
        <f>IF(F12+G12='環保人員概況表二 (113下)'!B12,F12+G12,"F")</f>
        <v>0</v>
      </c>
      <c r="F12" s="545">
        <v>0</v>
      </c>
      <c r="G12" s="545">
        <v>0</v>
      </c>
      <c r="H12" s="543">
        <f>IF(I12+J12='環保人員概況表三 (113下)'!B13,I12+J12,"F")</f>
        <v>1</v>
      </c>
      <c r="I12" s="545">
        <v>1</v>
      </c>
      <c r="J12" s="546">
        <v>0</v>
      </c>
    </row>
    <row r="13" spans="1:11" ht="44.25" customHeight="1" thickBot="1" x14ac:dyDescent="0.45">
      <c r="A13" s="385" t="s">
        <v>459</v>
      </c>
      <c r="B13" s="543">
        <f t="shared" si="1"/>
        <v>0</v>
      </c>
      <c r="C13" s="543">
        <f t="shared" si="2"/>
        <v>0</v>
      </c>
      <c r="D13" s="543">
        <f t="shared" si="2"/>
        <v>0</v>
      </c>
      <c r="E13" s="543">
        <f>IF(F13+G13='環保人員概況表二 (113下)'!B13,F13+G13,"F")</f>
        <v>0</v>
      </c>
      <c r="F13" s="545">
        <v>0</v>
      </c>
      <c r="G13" s="545">
        <v>0</v>
      </c>
      <c r="H13" s="543">
        <f>IF(I13+J13='環保人員概況表三 (113下)'!B14,I13+J13,"F")</f>
        <v>0</v>
      </c>
      <c r="I13" s="545">
        <v>0</v>
      </c>
      <c r="J13" s="546">
        <v>0</v>
      </c>
    </row>
    <row r="14" spans="1:11" ht="44.25" customHeight="1" thickBot="1" x14ac:dyDescent="0.45">
      <c r="A14" s="385" t="s">
        <v>460</v>
      </c>
      <c r="B14" s="543">
        <f>SUM(C14:D14)</f>
        <v>0</v>
      </c>
      <c r="C14" s="543">
        <f t="shared" si="2"/>
        <v>0</v>
      </c>
      <c r="D14" s="543">
        <f t="shared" si="2"/>
        <v>0</v>
      </c>
      <c r="E14" s="543">
        <f>IF(F14+G14='環保人員概況表二 (113下)'!B14,F14+G14,"F")</f>
        <v>0</v>
      </c>
      <c r="F14" s="545">
        <v>0</v>
      </c>
      <c r="G14" s="545">
        <v>0</v>
      </c>
      <c r="H14" s="543">
        <f>IF(I14+J14='環保人員概況表三 (113下)'!B15,I14+J14,"F")</f>
        <v>0</v>
      </c>
      <c r="I14" s="545">
        <v>0</v>
      </c>
      <c r="J14" s="546">
        <v>0</v>
      </c>
    </row>
    <row r="15" spans="1:11" ht="44.25" customHeight="1" thickBot="1" x14ac:dyDescent="0.45">
      <c r="A15" s="385" t="s">
        <v>461</v>
      </c>
      <c r="B15" s="543">
        <f t="shared" si="1"/>
        <v>13</v>
      </c>
      <c r="C15" s="543">
        <f t="shared" si="2"/>
        <v>13</v>
      </c>
      <c r="D15" s="543">
        <f t="shared" si="2"/>
        <v>0</v>
      </c>
      <c r="E15" s="543">
        <f>IF(F15+G15='環保人員概況表二 (113下)'!B15,F15+G15,"F")</f>
        <v>0</v>
      </c>
      <c r="F15" s="545">
        <v>0</v>
      </c>
      <c r="G15" s="545">
        <v>0</v>
      </c>
      <c r="H15" s="543">
        <f>IF(I15+J15='環保人員概況表三 (113下)'!B16,I15+J15,"F")</f>
        <v>13</v>
      </c>
      <c r="I15" s="545">
        <v>13</v>
      </c>
      <c r="J15" s="546">
        <v>0</v>
      </c>
    </row>
    <row r="16" spans="1:11" ht="44.25" customHeight="1" thickBot="1" x14ac:dyDescent="0.45">
      <c r="A16" s="386" t="s">
        <v>462</v>
      </c>
      <c r="B16" s="543">
        <f t="shared" si="1"/>
        <v>0</v>
      </c>
      <c r="C16" s="543">
        <f t="shared" si="2"/>
        <v>0</v>
      </c>
      <c r="D16" s="543">
        <f t="shared" si="2"/>
        <v>0</v>
      </c>
      <c r="E16" s="543">
        <f>IF(F16+G16='環保人員概況表二 (113下)'!B16,F16+G16,"F")</f>
        <v>0</v>
      </c>
      <c r="F16" s="545">
        <v>0</v>
      </c>
      <c r="G16" s="545">
        <v>0</v>
      </c>
      <c r="H16" s="543">
        <f>IF(I16+J16='環保人員概況表三 (113下)'!B22,I16+J16,"F")</f>
        <v>0</v>
      </c>
      <c r="I16" s="545">
        <v>0</v>
      </c>
      <c r="J16" s="546">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6" t="s">
        <v>322</v>
      </c>
      <c r="B1" s="387"/>
      <c r="C1" s="387"/>
      <c r="D1" s="387"/>
      <c r="L1" s="376" t="s">
        <v>98</v>
      </c>
      <c r="M1" s="1748" t="s">
        <v>145</v>
      </c>
      <c r="N1" s="1758"/>
      <c r="O1" s="1759"/>
      <c r="P1" s="109" t="s">
        <v>100</v>
      </c>
    </row>
    <row r="2" spans="1:16" ht="20.399999999999999" thickBot="1" x14ac:dyDescent="0.45">
      <c r="A2" s="376" t="s">
        <v>444</v>
      </c>
      <c r="B2" s="388" t="s">
        <v>445</v>
      </c>
      <c r="C2" s="389"/>
      <c r="D2" s="389"/>
      <c r="E2" s="390"/>
      <c r="F2" s="378"/>
      <c r="G2" s="378"/>
      <c r="H2" s="378"/>
      <c r="I2" s="378"/>
      <c r="J2" s="378"/>
      <c r="K2" s="378"/>
      <c r="L2" s="376" t="s">
        <v>186</v>
      </c>
      <c r="M2" s="1760" t="s">
        <v>446</v>
      </c>
      <c r="N2" s="1761"/>
      <c r="O2" s="1762"/>
    </row>
    <row r="3" spans="1:16" ht="42" customHeight="1" x14ac:dyDescent="0.7">
      <c r="A3" s="1763" t="s">
        <v>463</v>
      </c>
      <c r="B3" s="1764"/>
      <c r="C3" s="1764"/>
      <c r="D3" s="1764"/>
      <c r="E3" s="1764"/>
      <c r="F3" s="1764"/>
      <c r="G3" s="1764"/>
      <c r="H3" s="1764"/>
      <c r="I3" s="1764"/>
      <c r="J3" s="1764"/>
      <c r="K3" s="1764"/>
      <c r="L3" s="1764"/>
      <c r="M3" s="1764"/>
      <c r="N3" s="1764"/>
      <c r="O3" s="1764"/>
    </row>
    <row r="4" spans="1:16" ht="32.25" customHeight="1" thickBot="1" x14ac:dyDescent="0.45">
      <c r="A4" s="389" t="s">
        <v>464</v>
      </c>
      <c r="B4" s="1765" t="s">
        <v>707</v>
      </c>
      <c r="C4" s="1765"/>
      <c r="D4" s="1765"/>
      <c r="E4" s="1765"/>
      <c r="F4" s="1765"/>
      <c r="G4" s="1765"/>
      <c r="H4" s="1765"/>
      <c r="I4" s="1765"/>
      <c r="J4" s="1765"/>
      <c r="K4" s="1765"/>
      <c r="O4" s="391" t="s">
        <v>465</v>
      </c>
    </row>
    <row r="5" spans="1:16" ht="65.099999999999994" customHeight="1" thickBot="1" x14ac:dyDescent="0.35">
      <c r="A5" s="392" t="s">
        <v>466</v>
      </c>
      <c r="B5" s="393" t="s">
        <v>467</v>
      </c>
      <c r="C5" s="394" t="s">
        <v>468</v>
      </c>
      <c r="D5" s="395" t="s">
        <v>469</v>
      </c>
      <c r="E5" s="396" t="s">
        <v>470</v>
      </c>
      <c r="F5" s="396" t="s">
        <v>471</v>
      </c>
      <c r="G5" s="396" t="s">
        <v>472</v>
      </c>
      <c r="H5" s="397" t="s">
        <v>473</v>
      </c>
      <c r="I5" s="396" t="s">
        <v>474</v>
      </c>
      <c r="J5" s="398" t="s">
        <v>475</v>
      </c>
      <c r="K5" s="397" t="s">
        <v>476</v>
      </c>
      <c r="L5" s="399" t="s">
        <v>477</v>
      </c>
      <c r="M5" s="399" t="s">
        <v>478</v>
      </c>
      <c r="N5" s="399" t="s">
        <v>479</v>
      </c>
      <c r="O5" s="400" t="s">
        <v>480</v>
      </c>
    </row>
    <row r="6" spans="1:16" ht="19.95" customHeight="1" thickBot="1" x14ac:dyDescent="0.35">
      <c r="A6" s="401" t="s">
        <v>481</v>
      </c>
      <c r="B6" s="547">
        <f>IF(AND(B7=B17,B17=B20,B20=B7),B7,"F")</f>
        <v>0</v>
      </c>
      <c r="C6" s="547">
        <f t="shared" ref="C6:O6" si="0">IF(AND(C7=C17,C17=C20,C20=C7),C7,"F")</f>
        <v>0</v>
      </c>
      <c r="D6" s="547">
        <f t="shared" si="0"/>
        <v>0</v>
      </c>
      <c r="E6" s="547">
        <f t="shared" si="0"/>
        <v>0</v>
      </c>
      <c r="F6" s="547">
        <f t="shared" si="0"/>
        <v>0</v>
      </c>
      <c r="G6" s="547">
        <f t="shared" si="0"/>
        <v>0</v>
      </c>
      <c r="H6" s="547">
        <f t="shared" si="0"/>
        <v>0</v>
      </c>
      <c r="I6" s="547">
        <f t="shared" si="0"/>
        <v>0</v>
      </c>
      <c r="J6" s="547">
        <f t="shared" si="0"/>
        <v>0</v>
      </c>
      <c r="K6" s="547">
        <f t="shared" si="0"/>
        <v>0</v>
      </c>
      <c r="L6" s="547">
        <f t="shared" si="0"/>
        <v>0</v>
      </c>
      <c r="M6" s="547">
        <f t="shared" si="0"/>
        <v>0</v>
      </c>
      <c r="N6" s="547">
        <f>IF(AND(N7=N17,N17=N20,N20=N7),N7,"F")</f>
        <v>0</v>
      </c>
      <c r="O6" s="548">
        <f t="shared" si="0"/>
        <v>0</v>
      </c>
    </row>
    <row r="7" spans="1:16" ht="19.95" customHeight="1" thickBot="1" x14ac:dyDescent="0.35">
      <c r="A7" s="402" t="s">
        <v>482</v>
      </c>
      <c r="B7" s="547">
        <f>B8+B14+B15+B16</f>
        <v>0</v>
      </c>
      <c r="C7" s="547">
        <f t="shared" ref="C7:O7" si="1">C8+C14+C15+C16</f>
        <v>0</v>
      </c>
      <c r="D7" s="547">
        <f>D8+D14+D15+D16</f>
        <v>0</v>
      </c>
      <c r="E7" s="547">
        <f t="shared" si="1"/>
        <v>0</v>
      </c>
      <c r="F7" s="547">
        <f t="shared" si="1"/>
        <v>0</v>
      </c>
      <c r="G7" s="547">
        <f t="shared" si="1"/>
        <v>0</v>
      </c>
      <c r="H7" s="547">
        <f t="shared" si="1"/>
        <v>0</v>
      </c>
      <c r="I7" s="547">
        <f t="shared" si="1"/>
        <v>0</v>
      </c>
      <c r="J7" s="547">
        <f t="shared" si="1"/>
        <v>0</v>
      </c>
      <c r="K7" s="547">
        <f t="shared" si="1"/>
        <v>0</v>
      </c>
      <c r="L7" s="547">
        <f t="shared" si="1"/>
        <v>0</v>
      </c>
      <c r="M7" s="547">
        <f t="shared" si="1"/>
        <v>0</v>
      </c>
      <c r="N7" s="547">
        <f>N8+N14+N15+N16</f>
        <v>0</v>
      </c>
      <c r="O7" s="548">
        <f t="shared" si="1"/>
        <v>0</v>
      </c>
    </row>
    <row r="8" spans="1:16" ht="19.95" customHeight="1" thickBot="1" x14ac:dyDescent="0.35">
      <c r="A8" s="402" t="s">
        <v>483</v>
      </c>
      <c r="B8" s="547">
        <f>SUM(B9:B13)</f>
        <v>0</v>
      </c>
      <c r="C8" s="547">
        <f t="shared" ref="C8:O8" si="2">SUM(C9:C13)</f>
        <v>0</v>
      </c>
      <c r="D8" s="547">
        <f>SUM(D9:D13)</f>
        <v>0</v>
      </c>
      <c r="E8" s="547">
        <f t="shared" si="2"/>
        <v>0</v>
      </c>
      <c r="F8" s="547">
        <f t="shared" si="2"/>
        <v>0</v>
      </c>
      <c r="G8" s="547">
        <f t="shared" si="2"/>
        <v>0</v>
      </c>
      <c r="H8" s="547">
        <f t="shared" si="2"/>
        <v>0</v>
      </c>
      <c r="I8" s="547">
        <f t="shared" si="2"/>
        <v>0</v>
      </c>
      <c r="J8" s="547">
        <f t="shared" si="2"/>
        <v>0</v>
      </c>
      <c r="K8" s="547">
        <f t="shared" si="2"/>
        <v>0</v>
      </c>
      <c r="L8" s="547">
        <f t="shared" si="2"/>
        <v>0</v>
      </c>
      <c r="M8" s="547">
        <f t="shared" si="2"/>
        <v>0</v>
      </c>
      <c r="N8" s="547">
        <f>SUM(N9:N13)</f>
        <v>0</v>
      </c>
      <c r="O8" s="548">
        <f t="shared" si="2"/>
        <v>0</v>
      </c>
    </row>
    <row r="9" spans="1:16" ht="19.95" customHeight="1" thickBot="1" x14ac:dyDescent="0.35">
      <c r="A9" s="402" t="s">
        <v>484</v>
      </c>
      <c r="B9" s="547">
        <f t="shared" ref="B9:B26" si="3">SUM(C9:O9)</f>
        <v>0</v>
      </c>
      <c r="C9" s="552">
        <v>0</v>
      </c>
      <c r="D9" s="552">
        <v>0</v>
      </c>
      <c r="E9" s="552">
        <v>0</v>
      </c>
      <c r="F9" s="552">
        <v>0</v>
      </c>
      <c r="G9" s="552">
        <v>0</v>
      </c>
      <c r="H9" s="552">
        <v>0</v>
      </c>
      <c r="I9" s="552">
        <v>0</v>
      </c>
      <c r="J9" s="552">
        <v>0</v>
      </c>
      <c r="K9" s="552">
        <v>0</v>
      </c>
      <c r="L9" s="552">
        <v>0</v>
      </c>
      <c r="M9" s="552">
        <v>0</v>
      </c>
      <c r="N9" s="552">
        <v>0</v>
      </c>
      <c r="O9" s="553">
        <v>0</v>
      </c>
    </row>
    <row r="10" spans="1:16" ht="19.95" customHeight="1" thickBot="1" x14ac:dyDescent="0.35">
      <c r="A10" s="402" t="s">
        <v>485</v>
      </c>
      <c r="B10" s="547">
        <f t="shared" si="3"/>
        <v>0</v>
      </c>
      <c r="C10" s="552">
        <v>0</v>
      </c>
      <c r="D10" s="552">
        <v>0</v>
      </c>
      <c r="E10" s="552">
        <v>0</v>
      </c>
      <c r="F10" s="552">
        <v>0</v>
      </c>
      <c r="G10" s="552">
        <v>0</v>
      </c>
      <c r="H10" s="552">
        <v>0</v>
      </c>
      <c r="I10" s="552">
        <v>0</v>
      </c>
      <c r="J10" s="552">
        <v>0</v>
      </c>
      <c r="K10" s="552">
        <v>0</v>
      </c>
      <c r="L10" s="552">
        <v>0</v>
      </c>
      <c r="M10" s="552">
        <v>0</v>
      </c>
      <c r="N10" s="552">
        <v>0</v>
      </c>
      <c r="O10" s="553">
        <v>0</v>
      </c>
    </row>
    <row r="11" spans="1:16" ht="19.95" customHeight="1" thickBot="1" x14ac:dyDescent="0.35">
      <c r="A11" s="402" t="s">
        <v>486</v>
      </c>
      <c r="B11" s="547">
        <f t="shared" si="3"/>
        <v>0</v>
      </c>
      <c r="C11" s="552">
        <v>0</v>
      </c>
      <c r="D11" s="552">
        <v>0</v>
      </c>
      <c r="E11" s="552">
        <v>0</v>
      </c>
      <c r="F11" s="552">
        <v>0</v>
      </c>
      <c r="G11" s="552">
        <v>0</v>
      </c>
      <c r="H11" s="552">
        <v>0</v>
      </c>
      <c r="I11" s="552">
        <v>0</v>
      </c>
      <c r="J11" s="552">
        <v>0</v>
      </c>
      <c r="K11" s="552">
        <v>0</v>
      </c>
      <c r="L11" s="552">
        <v>0</v>
      </c>
      <c r="M11" s="552">
        <v>0</v>
      </c>
      <c r="N11" s="552">
        <v>0</v>
      </c>
      <c r="O11" s="553">
        <v>0</v>
      </c>
    </row>
    <row r="12" spans="1:16" ht="19.95" customHeight="1" thickBot="1" x14ac:dyDescent="0.35">
      <c r="A12" s="402" t="s">
        <v>487</v>
      </c>
      <c r="B12" s="547">
        <f t="shared" si="3"/>
        <v>0</v>
      </c>
      <c r="C12" s="552">
        <v>0</v>
      </c>
      <c r="D12" s="552">
        <v>0</v>
      </c>
      <c r="E12" s="552">
        <v>0</v>
      </c>
      <c r="F12" s="552">
        <v>0</v>
      </c>
      <c r="G12" s="552">
        <v>0</v>
      </c>
      <c r="H12" s="552">
        <v>0</v>
      </c>
      <c r="I12" s="552">
        <v>0</v>
      </c>
      <c r="J12" s="552">
        <v>0</v>
      </c>
      <c r="K12" s="552">
        <v>0</v>
      </c>
      <c r="L12" s="552">
        <v>0</v>
      </c>
      <c r="M12" s="552">
        <v>0</v>
      </c>
      <c r="N12" s="552">
        <v>0</v>
      </c>
      <c r="O12" s="553">
        <v>0</v>
      </c>
    </row>
    <row r="13" spans="1:16" ht="19.95" customHeight="1" thickBot="1" x14ac:dyDescent="0.35">
      <c r="A13" s="402" t="s">
        <v>488</v>
      </c>
      <c r="B13" s="547">
        <f t="shared" si="3"/>
        <v>0</v>
      </c>
      <c r="C13" s="552">
        <v>0</v>
      </c>
      <c r="D13" s="552">
        <v>0</v>
      </c>
      <c r="E13" s="552">
        <v>0</v>
      </c>
      <c r="F13" s="552">
        <v>0</v>
      </c>
      <c r="G13" s="552">
        <v>0</v>
      </c>
      <c r="H13" s="552">
        <v>0</v>
      </c>
      <c r="I13" s="552">
        <v>0</v>
      </c>
      <c r="J13" s="552">
        <v>0</v>
      </c>
      <c r="K13" s="552">
        <v>0</v>
      </c>
      <c r="L13" s="552">
        <v>0</v>
      </c>
      <c r="M13" s="552">
        <v>0</v>
      </c>
      <c r="N13" s="552">
        <v>0</v>
      </c>
      <c r="O13" s="553">
        <v>0</v>
      </c>
    </row>
    <row r="14" spans="1:16" ht="19.95" customHeight="1" thickBot="1" x14ac:dyDescent="0.35">
      <c r="A14" s="402" t="s">
        <v>489</v>
      </c>
      <c r="B14" s="547">
        <f t="shared" si="3"/>
        <v>0</v>
      </c>
      <c r="C14" s="552">
        <v>0</v>
      </c>
      <c r="D14" s="552">
        <v>0</v>
      </c>
      <c r="E14" s="552">
        <v>0</v>
      </c>
      <c r="F14" s="552">
        <v>0</v>
      </c>
      <c r="G14" s="552">
        <v>0</v>
      </c>
      <c r="H14" s="552">
        <v>0</v>
      </c>
      <c r="I14" s="552">
        <v>0</v>
      </c>
      <c r="J14" s="552">
        <v>0</v>
      </c>
      <c r="K14" s="552">
        <v>0</v>
      </c>
      <c r="L14" s="552">
        <v>0</v>
      </c>
      <c r="M14" s="552">
        <v>0</v>
      </c>
      <c r="N14" s="552">
        <v>0</v>
      </c>
      <c r="O14" s="553">
        <v>0</v>
      </c>
    </row>
    <row r="15" spans="1:16" ht="19.95" customHeight="1" thickBot="1" x14ac:dyDescent="0.35">
      <c r="A15" s="402" t="s">
        <v>490</v>
      </c>
      <c r="B15" s="547">
        <f t="shared" si="3"/>
        <v>0</v>
      </c>
      <c r="C15" s="552">
        <v>0</v>
      </c>
      <c r="D15" s="552">
        <v>0</v>
      </c>
      <c r="E15" s="552">
        <v>0</v>
      </c>
      <c r="F15" s="552">
        <v>0</v>
      </c>
      <c r="G15" s="552">
        <v>0</v>
      </c>
      <c r="H15" s="552">
        <v>0</v>
      </c>
      <c r="I15" s="552">
        <v>0</v>
      </c>
      <c r="J15" s="552">
        <v>0</v>
      </c>
      <c r="K15" s="552">
        <v>0</v>
      </c>
      <c r="L15" s="552">
        <v>0</v>
      </c>
      <c r="M15" s="552">
        <v>0</v>
      </c>
      <c r="N15" s="552">
        <v>0</v>
      </c>
      <c r="O15" s="553">
        <v>0</v>
      </c>
    </row>
    <row r="16" spans="1:16" ht="19.95" customHeight="1" thickBot="1" x14ac:dyDescent="0.45">
      <c r="A16" s="403" t="s">
        <v>491</v>
      </c>
      <c r="B16" s="547">
        <f t="shared" si="3"/>
        <v>0</v>
      </c>
      <c r="C16" s="552">
        <v>0</v>
      </c>
      <c r="D16" s="552">
        <v>0</v>
      </c>
      <c r="E16" s="552">
        <v>0</v>
      </c>
      <c r="F16" s="552">
        <v>0</v>
      </c>
      <c r="G16" s="552">
        <v>0</v>
      </c>
      <c r="H16" s="552">
        <v>0</v>
      </c>
      <c r="I16" s="552">
        <v>0</v>
      </c>
      <c r="J16" s="552">
        <v>0</v>
      </c>
      <c r="K16" s="552">
        <v>0</v>
      </c>
      <c r="L16" s="552">
        <v>0</v>
      </c>
      <c r="M16" s="552">
        <v>0</v>
      </c>
      <c r="N16" s="552">
        <v>0</v>
      </c>
      <c r="O16" s="553">
        <v>0</v>
      </c>
    </row>
    <row r="17" spans="1:15" ht="19.95" customHeight="1" thickBot="1" x14ac:dyDescent="0.35">
      <c r="A17" s="402" t="s">
        <v>492</v>
      </c>
      <c r="B17" s="547">
        <f t="shared" si="3"/>
        <v>0</v>
      </c>
      <c r="C17" s="547">
        <f t="shared" ref="C17:O17" si="4">SUM(C18:C19)</f>
        <v>0</v>
      </c>
      <c r="D17" s="547"/>
      <c r="E17" s="547">
        <f t="shared" si="4"/>
        <v>0</v>
      </c>
      <c r="F17" s="547">
        <f t="shared" si="4"/>
        <v>0</v>
      </c>
      <c r="G17" s="547">
        <f t="shared" si="4"/>
        <v>0</v>
      </c>
      <c r="H17" s="547">
        <f t="shared" si="4"/>
        <v>0</v>
      </c>
      <c r="I17" s="547">
        <f t="shared" si="4"/>
        <v>0</v>
      </c>
      <c r="J17" s="547">
        <f t="shared" si="4"/>
        <v>0</v>
      </c>
      <c r="K17" s="547">
        <f t="shared" si="4"/>
        <v>0</v>
      </c>
      <c r="L17" s="547">
        <f t="shared" si="4"/>
        <v>0</v>
      </c>
      <c r="M17" s="547">
        <f t="shared" si="4"/>
        <v>0</v>
      </c>
      <c r="N17" s="547"/>
      <c r="O17" s="548">
        <f t="shared" si="4"/>
        <v>0</v>
      </c>
    </row>
    <row r="18" spans="1:15" ht="19.95" customHeight="1" thickBot="1" x14ac:dyDescent="0.35">
      <c r="A18" s="402" t="s">
        <v>493</v>
      </c>
      <c r="B18" s="547">
        <f t="shared" si="3"/>
        <v>0</v>
      </c>
      <c r="C18" s="552">
        <v>0</v>
      </c>
      <c r="D18" s="552">
        <v>0</v>
      </c>
      <c r="E18" s="552">
        <v>0</v>
      </c>
      <c r="F18" s="552">
        <v>0</v>
      </c>
      <c r="G18" s="552">
        <v>0</v>
      </c>
      <c r="H18" s="552">
        <v>0</v>
      </c>
      <c r="I18" s="552">
        <v>0</v>
      </c>
      <c r="J18" s="552">
        <v>0</v>
      </c>
      <c r="K18" s="552">
        <v>0</v>
      </c>
      <c r="L18" s="552">
        <v>0</v>
      </c>
      <c r="M18" s="552">
        <v>0</v>
      </c>
      <c r="N18" s="552">
        <v>0</v>
      </c>
      <c r="O18" s="553">
        <v>0</v>
      </c>
    </row>
    <row r="19" spans="1:15" ht="19.95" customHeight="1" thickBot="1" x14ac:dyDescent="0.35">
      <c r="A19" s="402" t="s">
        <v>494</v>
      </c>
      <c r="B19" s="547">
        <f t="shared" si="3"/>
        <v>0</v>
      </c>
      <c r="C19" s="552">
        <v>0</v>
      </c>
      <c r="D19" s="552">
        <v>0</v>
      </c>
      <c r="E19" s="552">
        <v>0</v>
      </c>
      <c r="F19" s="552">
        <v>0</v>
      </c>
      <c r="G19" s="552">
        <v>0</v>
      </c>
      <c r="H19" s="552">
        <v>0</v>
      </c>
      <c r="I19" s="552">
        <v>0</v>
      </c>
      <c r="J19" s="552">
        <v>0</v>
      </c>
      <c r="K19" s="552">
        <v>0</v>
      </c>
      <c r="L19" s="552">
        <v>0</v>
      </c>
      <c r="M19" s="552">
        <v>0</v>
      </c>
      <c r="N19" s="552">
        <v>0</v>
      </c>
      <c r="O19" s="553">
        <v>0</v>
      </c>
    </row>
    <row r="20" spans="1:15" ht="16.8" thickBot="1" x14ac:dyDescent="0.35">
      <c r="A20" s="404" t="s">
        <v>495</v>
      </c>
      <c r="B20" s="547">
        <f t="shared" si="3"/>
        <v>0</v>
      </c>
      <c r="C20" s="547">
        <f t="shared" ref="C20:O20" si="5">SUM(C21:C26)</f>
        <v>0</v>
      </c>
      <c r="D20" s="547">
        <f t="shared" si="5"/>
        <v>0</v>
      </c>
      <c r="E20" s="547">
        <f t="shared" si="5"/>
        <v>0</v>
      </c>
      <c r="F20" s="547">
        <f t="shared" si="5"/>
        <v>0</v>
      </c>
      <c r="G20" s="547">
        <f t="shared" si="5"/>
        <v>0</v>
      </c>
      <c r="H20" s="547">
        <f t="shared" si="5"/>
        <v>0</v>
      </c>
      <c r="I20" s="547">
        <f t="shared" si="5"/>
        <v>0</v>
      </c>
      <c r="J20" s="547">
        <f t="shared" si="5"/>
        <v>0</v>
      </c>
      <c r="K20" s="547">
        <f t="shared" si="5"/>
        <v>0</v>
      </c>
      <c r="L20" s="547">
        <f t="shared" si="5"/>
        <v>0</v>
      </c>
      <c r="M20" s="547">
        <f t="shared" si="5"/>
        <v>0</v>
      </c>
      <c r="N20" s="547"/>
      <c r="O20" s="548">
        <f t="shared" si="5"/>
        <v>0</v>
      </c>
    </row>
    <row r="21" spans="1:15" ht="19.95" customHeight="1" thickBot="1" x14ac:dyDescent="0.35">
      <c r="A21" s="402" t="s">
        <v>496</v>
      </c>
      <c r="B21" s="547">
        <f t="shared" si="3"/>
        <v>0</v>
      </c>
      <c r="C21" s="552">
        <v>0</v>
      </c>
      <c r="D21" s="552">
        <v>0</v>
      </c>
      <c r="E21" s="552">
        <v>0</v>
      </c>
      <c r="F21" s="552">
        <v>0</v>
      </c>
      <c r="G21" s="552">
        <v>0</v>
      </c>
      <c r="H21" s="552">
        <v>0</v>
      </c>
      <c r="I21" s="552">
        <v>0</v>
      </c>
      <c r="J21" s="552">
        <v>0</v>
      </c>
      <c r="K21" s="552">
        <v>0</v>
      </c>
      <c r="L21" s="552">
        <v>0</v>
      </c>
      <c r="M21" s="552">
        <v>0</v>
      </c>
      <c r="N21" s="552">
        <v>0</v>
      </c>
      <c r="O21" s="553">
        <v>0</v>
      </c>
    </row>
    <row r="22" spans="1:15" ht="19.95" customHeight="1" thickBot="1" x14ac:dyDescent="0.35">
      <c r="A22" s="402" t="s">
        <v>497</v>
      </c>
      <c r="B22" s="547">
        <f t="shared" si="3"/>
        <v>0</v>
      </c>
      <c r="C22" s="552">
        <v>0</v>
      </c>
      <c r="D22" s="552">
        <v>0</v>
      </c>
      <c r="E22" s="552">
        <v>0</v>
      </c>
      <c r="F22" s="552">
        <v>0</v>
      </c>
      <c r="G22" s="552">
        <v>0</v>
      </c>
      <c r="H22" s="552">
        <v>0</v>
      </c>
      <c r="I22" s="552">
        <v>0</v>
      </c>
      <c r="J22" s="552">
        <v>0</v>
      </c>
      <c r="K22" s="552">
        <v>0</v>
      </c>
      <c r="L22" s="552">
        <v>0</v>
      </c>
      <c r="M22" s="552">
        <v>0</v>
      </c>
      <c r="N22" s="552">
        <v>0</v>
      </c>
      <c r="O22" s="553">
        <v>0</v>
      </c>
    </row>
    <row r="23" spans="1:15" ht="19.95" customHeight="1" thickBot="1" x14ac:dyDescent="0.35">
      <c r="A23" s="402" t="s">
        <v>498</v>
      </c>
      <c r="B23" s="547">
        <f t="shared" si="3"/>
        <v>0</v>
      </c>
      <c r="C23" s="552">
        <v>0</v>
      </c>
      <c r="D23" s="552">
        <v>0</v>
      </c>
      <c r="E23" s="552">
        <v>0</v>
      </c>
      <c r="F23" s="552">
        <v>0</v>
      </c>
      <c r="G23" s="552">
        <v>0</v>
      </c>
      <c r="H23" s="552">
        <v>0</v>
      </c>
      <c r="I23" s="552">
        <v>0</v>
      </c>
      <c r="J23" s="552">
        <v>0</v>
      </c>
      <c r="K23" s="552">
        <v>0</v>
      </c>
      <c r="L23" s="552">
        <v>0</v>
      </c>
      <c r="M23" s="552">
        <v>0</v>
      </c>
      <c r="N23" s="552">
        <v>0</v>
      </c>
      <c r="O23" s="553">
        <v>0</v>
      </c>
    </row>
    <row r="24" spans="1:15" ht="19.95" customHeight="1" thickBot="1" x14ac:dyDescent="0.35">
      <c r="A24" s="402" t="s">
        <v>499</v>
      </c>
      <c r="B24" s="547">
        <f t="shared" si="3"/>
        <v>0</v>
      </c>
      <c r="C24" s="552">
        <v>0</v>
      </c>
      <c r="D24" s="552">
        <v>0</v>
      </c>
      <c r="E24" s="552">
        <v>0</v>
      </c>
      <c r="F24" s="552">
        <v>0</v>
      </c>
      <c r="G24" s="552">
        <v>0</v>
      </c>
      <c r="H24" s="552">
        <v>0</v>
      </c>
      <c r="I24" s="552">
        <v>0</v>
      </c>
      <c r="J24" s="552">
        <v>0</v>
      </c>
      <c r="K24" s="552">
        <v>0</v>
      </c>
      <c r="L24" s="552">
        <v>0</v>
      </c>
      <c r="M24" s="552">
        <v>0</v>
      </c>
      <c r="N24" s="552">
        <v>0</v>
      </c>
      <c r="O24" s="553">
        <v>0</v>
      </c>
    </row>
    <row r="25" spans="1:15" ht="19.95" customHeight="1" thickBot="1" x14ac:dyDescent="0.35">
      <c r="A25" s="402" t="s">
        <v>500</v>
      </c>
      <c r="B25" s="547">
        <f t="shared" si="3"/>
        <v>0</v>
      </c>
      <c r="C25" s="552">
        <v>0</v>
      </c>
      <c r="D25" s="552">
        <v>0</v>
      </c>
      <c r="E25" s="552">
        <v>0</v>
      </c>
      <c r="F25" s="552">
        <v>0</v>
      </c>
      <c r="G25" s="552">
        <v>0</v>
      </c>
      <c r="H25" s="552">
        <v>0</v>
      </c>
      <c r="I25" s="552">
        <v>0</v>
      </c>
      <c r="J25" s="552">
        <v>0</v>
      </c>
      <c r="K25" s="552">
        <v>0</v>
      </c>
      <c r="L25" s="552">
        <v>0</v>
      </c>
      <c r="M25" s="552">
        <v>0</v>
      </c>
      <c r="N25" s="552">
        <v>0</v>
      </c>
      <c r="O25" s="553">
        <v>0</v>
      </c>
    </row>
    <row r="26" spans="1:15" ht="19.95" customHeight="1" thickBot="1" x14ac:dyDescent="0.35">
      <c r="A26" s="405" t="s">
        <v>501</v>
      </c>
      <c r="B26" s="547">
        <f t="shared" si="3"/>
        <v>0</v>
      </c>
      <c r="C26" s="552">
        <v>0</v>
      </c>
      <c r="D26" s="552">
        <v>0</v>
      </c>
      <c r="E26" s="552">
        <v>0</v>
      </c>
      <c r="F26" s="552">
        <v>0</v>
      </c>
      <c r="G26" s="552">
        <v>0</v>
      </c>
      <c r="H26" s="552">
        <v>0</v>
      </c>
      <c r="I26" s="552">
        <v>0</v>
      </c>
      <c r="J26" s="552">
        <v>0</v>
      </c>
      <c r="K26" s="552">
        <v>0</v>
      </c>
      <c r="L26" s="552">
        <v>0</v>
      </c>
      <c r="M26" s="552">
        <v>0</v>
      </c>
      <c r="N26" s="552">
        <v>0</v>
      </c>
      <c r="O26" s="553">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2" customWidth="1"/>
    <col min="2" max="2" width="14.6640625" style="272" customWidth="1"/>
    <col min="3" max="3" width="14.33203125" style="272" customWidth="1"/>
    <col min="4" max="6" width="12.109375" style="272" bestFit="1" customWidth="1"/>
    <col min="7" max="7" width="13.109375" style="272" customWidth="1"/>
    <col min="8" max="8" width="15.33203125" style="272" customWidth="1"/>
    <col min="9" max="9" width="15.77734375" style="272" customWidth="1"/>
    <col min="10" max="10" width="36.88671875" style="272" customWidth="1"/>
    <col min="11" max="256" width="9" style="272"/>
    <col min="257" max="257" width="33.44140625" style="272" customWidth="1"/>
    <col min="258" max="258" width="14.6640625" style="272" customWidth="1"/>
    <col min="259" max="259" width="14.33203125" style="272" customWidth="1"/>
    <col min="260" max="262" width="12.109375" style="272" bestFit="1" customWidth="1"/>
    <col min="263" max="263" width="13.109375" style="272" customWidth="1"/>
    <col min="264" max="264" width="15.33203125" style="272" customWidth="1"/>
    <col min="265" max="265" width="15.77734375" style="272" customWidth="1"/>
    <col min="266" max="266" width="36.88671875" style="272" customWidth="1"/>
    <col min="267" max="512" width="9" style="272"/>
    <col min="513" max="513" width="33.44140625" style="272" customWidth="1"/>
    <col min="514" max="514" width="14.6640625" style="272" customWidth="1"/>
    <col min="515" max="515" width="14.33203125" style="272" customWidth="1"/>
    <col min="516" max="518" width="12.109375" style="272" bestFit="1" customWidth="1"/>
    <col min="519" max="519" width="13.109375" style="272" customWidth="1"/>
    <col min="520" max="520" width="15.33203125" style="272" customWidth="1"/>
    <col min="521" max="521" width="15.77734375" style="272" customWidth="1"/>
    <col min="522" max="522" width="36.88671875" style="272" customWidth="1"/>
    <col min="523" max="768" width="9" style="272"/>
    <col min="769" max="769" width="33.44140625" style="272" customWidth="1"/>
    <col min="770" max="770" width="14.6640625" style="272" customWidth="1"/>
    <col min="771" max="771" width="14.33203125" style="272" customWidth="1"/>
    <col min="772" max="774" width="12.109375" style="272" bestFit="1" customWidth="1"/>
    <col min="775" max="775" width="13.109375" style="272" customWidth="1"/>
    <col min="776" max="776" width="15.33203125" style="272" customWidth="1"/>
    <col min="777" max="777" width="15.77734375" style="272" customWidth="1"/>
    <col min="778" max="778" width="36.88671875" style="272" customWidth="1"/>
    <col min="779" max="1024" width="9" style="272"/>
    <col min="1025" max="1025" width="33.44140625" style="272" customWidth="1"/>
    <col min="1026" max="1026" width="14.6640625" style="272" customWidth="1"/>
    <col min="1027" max="1027" width="14.33203125" style="272" customWidth="1"/>
    <col min="1028" max="1030" width="12.109375" style="272" bestFit="1" customWidth="1"/>
    <col min="1031" max="1031" width="13.109375" style="272" customWidth="1"/>
    <col min="1032" max="1032" width="15.33203125" style="272" customWidth="1"/>
    <col min="1033" max="1033" width="15.77734375" style="272" customWidth="1"/>
    <col min="1034" max="1034" width="36.88671875" style="272" customWidth="1"/>
    <col min="1035" max="1280" width="9" style="272"/>
    <col min="1281" max="1281" width="33.44140625" style="272" customWidth="1"/>
    <col min="1282" max="1282" width="14.6640625" style="272" customWidth="1"/>
    <col min="1283" max="1283" width="14.33203125" style="272" customWidth="1"/>
    <col min="1284" max="1286" width="12.109375" style="272" bestFit="1" customWidth="1"/>
    <col min="1287" max="1287" width="13.109375" style="272" customWidth="1"/>
    <col min="1288" max="1288" width="15.33203125" style="272" customWidth="1"/>
    <col min="1289" max="1289" width="15.77734375" style="272" customWidth="1"/>
    <col min="1290" max="1290" width="36.88671875" style="272" customWidth="1"/>
    <col min="1291" max="1536" width="9" style="272"/>
    <col min="1537" max="1537" width="33.44140625" style="272" customWidth="1"/>
    <col min="1538" max="1538" width="14.6640625" style="272" customWidth="1"/>
    <col min="1539" max="1539" width="14.33203125" style="272" customWidth="1"/>
    <col min="1540" max="1542" width="12.109375" style="272" bestFit="1" customWidth="1"/>
    <col min="1543" max="1543" width="13.109375" style="272" customWidth="1"/>
    <col min="1544" max="1544" width="15.33203125" style="272" customWidth="1"/>
    <col min="1545" max="1545" width="15.77734375" style="272" customWidth="1"/>
    <col min="1546" max="1546" width="36.88671875" style="272" customWidth="1"/>
    <col min="1547" max="1792" width="9" style="272"/>
    <col min="1793" max="1793" width="33.44140625" style="272" customWidth="1"/>
    <col min="1794" max="1794" width="14.6640625" style="272" customWidth="1"/>
    <col min="1795" max="1795" width="14.33203125" style="272" customWidth="1"/>
    <col min="1796" max="1798" width="12.109375" style="272" bestFit="1" customWidth="1"/>
    <col min="1799" max="1799" width="13.109375" style="272" customWidth="1"/>
    <col min="1800" max="1800" width="15.33203125" style="272" customWidth="1"/>
    <col min="1801" max="1801" width="15.77734375" style="272" customWidth="1"/>
    <col min="1802" max="1802" width="36.88671875" style="272" customWidth="1"/>
    <col min="1803" max="2048" width="9" style="272"/>
    <col min="2049" max="2049" width="33.44140625" style="272" customWidth="1"/>
    <col min="2050" max="2050" width="14.6640625" style="272" customWidth="1"/>
    <col min="2051" max="2051" width="14.33203125" style="272" customWidth="1"/>
    <col min="2052" max="2054" width="12.109375" style="272" bestFit="1" customWidth="1"/>
    <col min="2055" max="2055" width="13.109375" style="272" customWidth="1"/>
    <col min="2056" max="2056" width="15.33203125" style="272" customWidth="1"/>
    <col min="2057" max="2057" width="15.77734375" style="272" customWidth="1"/>
    <col min="2058" max="2058" width="36.88671875" style="272" customWidth="1"/>
    <col min="2059" max="2304" width="9" style="272"/>
    <col min="2305" max="2305" width="33.44140625" style="272" customWidth="1"/>
    <col min="2306" max="2306" width="14.6640625" style="272" customWidth="1"/>
    <col min="2307" max="2307" width="14.33203125" style="272" customWidth="1"/>
    <col min="2308" max="2310" width="12.109375" style="272" bestFit="1" customWidth="1"/>
    <col min="2311" max="2311" width="13.109375" style="272" customWidth="1"/>
    <col min="2312" max="2312" width="15.33203125" style="272" customWidth="1"/>
    <col min="2313" max="2313" width="15.77734375" style="272" customWidth="1"/>
    <col min="2314" max="2314" width="36.88671875" style="272" customWidth="1"/>
    <col min="2315" max="2560" width="9" style="272"/>
    <col min="2561" max="2561" width="33.44140625" style="272" customWidth="1"/>
    <col min="2562" max="2562" width="14.6640625" style="272" customWidth="1"/>
    <col min="2563" max="2563" width="14.33203125" style="272" customWidth="1"/>
    <col min="2564" max="2566" width="12.109375" style="272" bestFit="1" customWidth="1"/>
    <col min="2567" max="2567" width="13.109375" style="272" customWidth="1"/>
    <col min="2568" max="2568" width="15.33203125" style="272" customWidth="1"/>
    <col min="2569" max="2569" width="15.77734375" style="272" customWidth="1"/>
    <col min="2570" max="2570" width="36.88671875" style="272" customWidth="1"/>
    <col min="2571" max="2816" width="9" style="272"/>
    <col min="2817" max="2817" width="33.44140625" style="272" customWidth="1"/>
    <col min="2818" max="2818" width="14.6640625" style="272" customWidth="1"/>
    <col min="2819" max="2819" width="14.33203125" style="272" customWidth="1"/>
    <col min="2820" max="2822" width="12.109375" style="272" bestFit="1" customWidth="1"/>
    <col min="2823" max="2823" width="13.109375" style="272" customWidth="1"/>
    <col min="2824" max="2824" width="15.33203125" style="272" customWidth="1"/>
    <col min="2825" max="2825" width="15.77734375" style="272" customWidth="1"/>
    <col min="2826" max="2826" width="36.88671875" style="272" customWidth="1"/>
    <col min="2827" max="3072" width="9" style="272"/>
    <col min="3073" max="3073" width="33.44140625" style="272" customWidth="1"/>
    <col min="3074" max="3074" width="14.6640625" style="272" customWidth="1"/>
    <col min="3075" max="3075" width="14.33203125" style="272" customWidth="1"/>
    <col min="3076" max="3078" width="12.109375" style="272" bestFit="1" customWidth="1"/>
    <col min="3079" max="3079" width="13.109375" style="272" customWidth="1"/>
    <col min="3080" max="3080" width="15.33203125" style="272" customWidth="1"/>
    <col min="3081" max="3081" width="15.77734375" style="272" customWidth="1"/>
    <col min="3082" max="3082" width="36.88671875" style="272" customWidth="1"/>
    <col min="3083" max="3328" width="9" style="272"/>
    <col min="3329" max="3329" width="33.44140625" style="272" customWidth="1"/>
    <col min="3330" max="3330" width="14.6640625" style="272" customWidth="1"/>
    <col min="3331" max="3331" width="14.33203125" style="272" customWidth="1"/>
    <col min="3332" max="3334" width="12.109375" style="272" bestFit="1" customWidth="1"/>
    <col min="3335" max="3335" width="13.109375" style="272" customWidth="1"/>
    <col min="3336" max="3336" width="15.33203125" style="272" customWidth="1"/>
    <col min="3337" max="3337" width="15.77734375" style="272" customWidth="1"/>
    <col min="3338" max="3338" width="36.88671875" style="272" customWidth="1"/>
    <col min="3339" max="3584" width="9" style="272"/>
    <col min="3585" max="3585" width="33.44140625" style="272" customWidth="1"/>
    <col min="3586" max="3586" width="14.6640625" style="272" customWidth="1"/>
    <col min="3587" max="3587" width="14.33203125" style="272" customWidth="1"/>
    <col min="3588" max="3590" width="12.109375" style="272" bestFit="1" customWidth="1"/>
    <col min="3591" max="3591" width="13.109375" style="272" customWidth="1"/>
    <col min="3592" max="3592" width="15.33203125" style="272" customWidth="1"/>
    <col min="3593" max="3593" width="15.77734375" style="272" customWidth="1"/>
    <col min="3594" max="3594" width="36.88671875" style="272" customWidth="1"/>
    <col min="3595" max="3840" width="9" style="272"/>
    <col min="3841" max="3841" width="33.44140625" style="272" customWidth="1"/>
    <col min="3842" max="3842" width="14.6640625" style="272" customWidth="1"/>
    <col min="3843" max="3843" width="14.33203125" style="272" customWidth="1"/>
    <col min="3844" max="3846" width="12.109375" style="272" bestFit="1" customWidth="1"/>
    <col min="3847" max="3847" width="13.109375" style="272" customWidth="1"/>
    <col min="3848" max="3848" width="15.33203125" style="272" customWidth="1"/>
    <col min="3849" max="3849" width="15.77734375" style="272" customWidth="1"/>
    <col min="3850" max="3850" width="36.88671875" style="272" customWidth="1"/>
    <col min="3851" max="4096" width="9" style="272"/>
    <col min="4097" max="4097" width="33.44140625" style="272" customWidth="1"/>
    <col min="4098" max="4098" width="14.6640625" style="272" customWidth="1"/>
    <col min="4099" max="4099" width="14.33203125" style="272" customWidth="1"/>
    <col min="4100" max="4102" width="12.109375" style="272" bestFit="1" customWidth="1"/>
    <col min="4103" max="4103" width="13.109375" style="272" customWidth="1"/>
    <col min="4104" max="4104" width="15.33203125" style="272" customWidth="1"/>
    <col min="4105" max="4105" width="15.77734375" style="272" customWidth="1"/>
    <col min="4106" max="4106" width="36.88671875" style="272" customWidth="1"/>
    <col min="4107" max="4352" width="9" style="272"/>
    <col min="4353" max="4353" width="33.44140625" style="272" customWidth="1"/>
    <col min="4354" max="4354" width="14.6640625" style="272" customWidth="1"/>
    <col min="4355" max="4355" width="14.33203125" style="272" customWidth="1"/>
    <col min="4356" max="4358" width="12.109375" style="272" bestFit="1" customWidth="1"/>
    <col min="4359" max="4359" width="13.109375" style="272" customWidth="1"/>
    <col min="4360" max="4360" width="15.33203125" style="272" customWidth="1"/>
    <col min="4361" max="4361" width="15.77734375" style="272" customWidth="1"/>
    <col min="4362" max="4362" width="36.88671875" style="272" customWidth="1"/>
    <col min="4363" max="4608" width="9" style="272"/>
    <col min="4609" max="4609" width="33.44140625" style="272" customWidth="1"/>
    <col min="4610" max="4610" width="14.6640625" style="272" customWidth="1"/>
    <col min="4611" max="4611" width="14.33203125" style="272" customWidth="1"/>
    <col min="4612" max="4614" width="12.109375" style="272" bestFit="1" customWidth="1"/>
    <col min="4615" max="4615" width="13.109375" style="272" customWidth="1"/>
    <col min="4616" max="4616" width="15.33203125" style="272" customWidth="1"/>
    <col min="4617" max="4617" width="15.77734375" style="272" customWidth="1"/>
    <col min="4618" max="4618" width="36.88671875" style="272" customWidth="1"/>
    <col min="4619" max="4864" width="9" style="272"/>
    <col min="4865" max="4865" width="33.44140625" style="272" customWidth="1"/>
    <col min="4866" max="4866" width="14.6640625" style="272" customWidth="1"/>
    <col min="4867" max="4867" width="14.33203125" style="272" customWidth="1"/>
    <col min="4868" max="4870" width="12.109375" style="272" bestFit="1" customWidth="1"/>
    <col min="4871" max="4871" width="13.109375" style="272" customWidth="1"/>
    <col min="4872" max="4872" width="15.33203125" style="272" customWidth="1"/>
    <col min="4873" max="4873" width="15.77734375" style="272" customWidth="1"/>
    <col min="4874" max="4874" width="36.88671875" style="272" customWidth="1"/>
    <col min="4875" max="5120" width="9" style="272"/>
    <col min="5121" max="5121" width="33.44140625" style="272" customWidth="1"/>
    <col min="5122" max="5122" width="14.6640625" style="272" customWidth="1"/>
    <col min="5123" max="5123" width="14.33203125" style="272" customWidth="1"/>
    <col min="5124" max="5126" width="12.109375" style="272" bestFit="1" customWidth="1"/>
    <col min="5127" max="5127" width="13.109375" style="272" customWidth="1"/>
    <col min="5128" max="5128" width="15.33203125" style="272" customWidth="1"/>
    <col min="5129" max="5129" width="15.77734375" style="272" customWidth="1"/>
    <col min="5130" max="5130" width="36.88671875" style="272" customWidth="1"/>
    <col min="5131" max="5376" width="9" style="272"/>
    <col min="5377" max="5377" width="33.44140625" style="272" customWidth="1"/>
    <col min="5378" max="5378" width="14.6640625" style="272" customWidth="1"/>
    <col min="5379" max="5379" width="14.33203125" style="272" customWidth="1"/>
    <col min="5380" max="5382" width="12.109375" style="272" bestFit="1" customWidth="1"/>
    <col min="5383" max="5383" width="13.109375" style="272" customWidth="1"/>
    <col min="5384" max="5384" width="15.33203125" style="272" customWidth="1"/>
    <col min="5385" max="5385" width="15.77734375" style="272" customWidth="1"/>
    <col min="5386" max="5386" width="36.88671875" style="272" customWidth="1"/>
    <col min="5387" max="5632" width="9" style="272"/>
    <col min="5633" max="5633" width="33.44140625" style="272" customWidth="1"/>
    <col min="5634" max="5634" width="14.6640625" style="272" customWidth="1"/>
    <col min="5635" max="5635" width="14.33203125" style="272" customWidth="1"/>
    <col min="5636" max="5638" width="12.109375" style="272" bestFit="1" customWidth="1"/>
    <col min="5639" max="5639" width="13.109375" style="272" customWidth="1"/>
    <col min="5640" max="5640" width="15.33203125" style="272" customWidth="1"/>
    <col min="5641" max="5641" width="15.77734375" style="272" customWidth="1"/>
    <col min="5642" max="5642" width="36.88671875" style="272" customWidth="1"/>
    <col min="5643" max="5888" width="9" style="272"/>
    <col min="5889" max="5889" width="33.44140625" style="272" customWidth="1"/>
    <col min="5890" max="5890" width="14.6640625" style="272" customWidth="1"/>
    <col min="5891" max="5891" width="14.33203125" style="272" customWidth="1"/>
    <col min="5892" max="5894" width="12.109375" style="272" bestFit="1" customWidth="1"/>
    <col min="5895" max="5895" width="13.109375" style="272" customWidth="1"/>
    <col min="5896" max="5896" width="15.33203125" style="272" customWidth="1"/>
    <col min="5897" max="5897" width="15.77734375" style="272" customWidth="1"/>
    <col min="5898" max="5898" width="36.88671875" style="272" customWidth="1"/>
    <col min="5899" max="6144" width="9" style="272"/>
    <col min="6145" max="6145" width="33.44140625" style="272" customWidth="1"/>
    <col min="6146" max="6146" width="14.6640625" style="272" customWidth="1"/>
    <col min="6147" max="6147" width="14.33203125" style="272" customWidth="1"/>
    <col min="6148" max="6150" width="12.109375" style="272" bestFit="1" customWidth="1"/>
    <col min="6151" max="6151" width="13.109375" style="272" customWidth="1"/>
    <col min="6152" max="6152" width="15.33203125" style="272" customWidth="1"/>
    <col min="6153" max="6153" width="15.77734375" style="272" customWidth="1"/>
    <col min="6154" max="6154" width="36.88671875" style="272" customWidth="1"/>
    <col min="6155" max="6400" width="9" style="272"/>
    <col min="6401" max="6401" width="33.44140625" style="272" customWidth="1"/>
    <col min="6402" max="6402" width="14.6640625" style="272" customWidth="1"/>
    <col min="6403" max="6403" width="14.33203125" style="272" customWidth="1"/>
    <col min="6404" max="6406" width="12.109375" style="272" bestFit="1" customWidth="1"/>
    <col min="6407" max="6407" width="13.109375" style="272" customWidth="1"/>
    <col min="6408" max="6408" width="15.33203125" style="272" customWidth="1"/>
    <col min="6409" max="6409" width="15.77734375" style="272" customWidth="1"/>
    <col min="6410" max="6410" width="36.88671875" style="272" customWidth="1"/>
    <col min="6411" max="6656" width="9" style="272"/>
    <col min="6657" max="6657" width="33.44140625" style="272" customWidth="1"/>
    <col min="6658" max="6658" width="14.6640625" style="272" customWidth="1"/>
    <col min="6659" max="6659" width="14.33203125" style="272" customWidth="1"/>
    <col min="6660" max="6662" width="12.109375" style="272" bestFit="1" customWidth="1"/>
    <col min="6663" max="6663" width="13.109375" style="272" customWidth="1"/>
    <col min="6664" max="6664" width="15.33203125" style="272" customWidth="1"/>
    <col min="6665" max="6665" width="15.77734375" style="272" customWidth="1"/>
    <col min="6666" max="6666" width="36.88671875" style="272" customWidth="1"/>
    <col min="6667" max="6912" width="9" style="272"/>
    <col min="6913" max="6913" width="33.44140625" style="272" customWidth="1"/>
    <col min="6914" max="6914" width="14.6640625" style="272" customWidth="1"/>
    <col min="6915" max="6915" width="14.33203125" style="272" customWidth="1"/>
    <col min="6916" max="6918" width="12.109375" style="272" bestFit="1" customWidth="1"/>
    <col min="6919" max="6919" width="13.109375" style="272" customWidth="1"/>
    <col min="6920" max="6920" width="15.33203125" style="272" customWidth="1"/>
    <col min="6921" max="6921" width="15.77734375" style="272" customWidth="1"/>
    <col min="6922" max="6922" width="36.88671875" style="272" customWidth="1"/>
    <col min="6923" max="7168" width="9" style="272"/>
    <col min="7169" max="7169" width="33.44140625" style="272" customWidth="1"/>
    <col min="7170" max="7170" width="14.6640625" style="272" customWidth="1"/>
    <col min="7171" max="7171" width="14.33203125" style="272" customWidth="1"/>
    <col min="7172" max="7174" width="12.109375" style="272" bestFit="1" customWidth="1"/>
    <col min="7175" max="7175" width="13.109375" style="272" customWidth="1"/>
    <col min="7176" max="7176" width="15.33203125" style="272" customWidth="1"/>
    <col min="7177" max="7177" width="15.77734375" style="272" customWidth="1"/>
    <col min="7178" max="7178" width="36.88671875" style="272" customWidth="1"/>
    <col min="7179" max="7424" width="9" style="272"/>
    <col min="7425" max="7425" width="33.44140625" style="272" customWidth="1"/>
    <col min="7426" max="7426" width="14.6640625" style="272" customWidth="1"/>
    <col min="7427" max="7427" width="14.33203125" style="272" customWidth="1"/>
    <col min="7428" max="7430" width="12.109375" style="272" bestFit="1" customWidth="1"/>
    <col min="7431" max="7431" width="13.109375" style="272" customWidth="1"/>
    <col min="7432" max="7432" width="15.33203125" style="272" customWidth="1"/>
    <col min="7433" max="7433" width="15.77734375" style="272" customWidth="1"/>
    <col min="7434" max="7434" width="36.88671875" style="272" customWidth="1"/>
    <col min="7435" max="7680" width="9" style="272"/>
    <col min="7681" max="7681" width="33.44140625" style="272" customWidth="1"/>
    <col min="7682" max="7682" width="14.6640625" style="272" customWidth="1"/>
    <col min="7683" max="7683" width="14.33203125" style="272" customWidth="1"/>
    <col min="7684" max="7686" width="12.109375" style="272" bestFit="1" customWidth="1"/>
    <col min="7687" max="7687" width="13.109375" style="272" customWidth="1"/>
    <col min="7688" max="7688" width="15.33203125" style="272" customWidth="1"/>
    <col min="7689" max="7689" width="15.77734375" style="272" customWidth="1"/>
    <col min="7690" max="7690" width="36.88671875" style="272" customWidth="1"/>
    <col min="7691" max="7936" width="9" style="272"/>
    <col min="7937" max="7937" width="33.44140625" style="272" customWidth="1"/>
    <col min="7938" max="7938" width="14.6640625" style="272" customWidth="1"/>
    <col min="7939" max="7939" width="14.33203125" style="272" customWidth="1"/>
    <col min="7940" max="7942" width="12.109375" style="272" bestFit="1" customWidth="1"/>
    <col min="7943" max="7943" width="13.109375" style="272" customWidth="1"/>
    <col min="7944" max="7944" width="15.33203125" style="272" customWidth="1"/>
    <col min="7945" max="7945" width="15.77734375" style="272" customWidth="1"/>
    <col min="7946" max="7946" width="36.88671875" style="272" customWidth="1"/>
    <col min="7947" max="8192" width="9" style="272"/>
    <col min="8193" max="8193" width="33.44140625" style="272" customWidth="1"/>
    <col min="8194" max="8194" width="14.6640625" style="272" customWidth="1"/>
    <col min="8195" max="8195" width="14.33203125" style="272" customWidth="1"/>
    <col min="8196" max="8198" width="12.109375" style="272" bestFit="1" customWidth="1"/>
    <col min="8199" max="8199" width="13.109375" style="272" customWidth="1"/>
    <col min="8200" max="8200" width="15.33203125" style="272" customWidth="1"/>
    <col min="8201" max="8201" width="15.77734375" style="272" customWidth="1"/>
    <col min="8202" max="8202" width="36.88671875" style="272" customWidth="1"/>
    <col min="8203" max="8448" width="9" style="272"/>
    <col min="8449" max="8449" width="33.44140625" style="272" customWidth="1"/>
    <col min="8450" max="8450" width="14.6640625" style="272" customWidth="1"/>
    <col min="8451" max="8451" width="14.33203125" style="272" customWidth="1"/>
    <col min="8452" max="8454" width="12.109375" style="272" bestFit="1" customWidth="1"/>
    <col min="8455" max="8455" width="13.109375" style="272" customWidth="1"/>
    <col min="8456" max="8456" width="15.33203125" style="272" customWidth="1"/>
    <col min="8457" max="8457" width="15.77734375" style="272" customWidth="1"/>
    <col min="8458" max="8458" width="36.88671875" style="272" customWidth="1"/>
    <col min="8459" max="8704" width="9" style="272"/>
    <col min="8705" max="8705" width="33.44140625" style="272" customWidth="1"/>
    <col min="8706" max="8706" width="14.6640625" style="272" customWidth="1"/>
    <col min="8707" max="8707" width="14.33203125" style="272" customWidth="1"/>
    <col min="8708" max="8710" width="12.109375" style="272" bestFit="1" customWidth="1"/>
    <col min="8711" max="8711" width="13.109375" style="272" customWidth="1"/>
    <col min="8712" max="8712" width="15.33203125" style="272" customWidth="1"/>
    <col min="8713" max="8713" width="15.77734375" style="272" customWidth="1"/>
    <col min="8714" max="8714" width="36.88671875" style="272" customWidth="1"/>
    <col min="8715" max="8960" width="9" style="272"/>
    <col min="8961" max="8961" width="33.44140625" style="272" customWidth="1"/>
    <col min="8962" max="8962" width="14.6640625" style="272" customWidth="1"/>
    <col min="8963" max="8963" width="14.33203125" style="272" customWidth="1"/>
    <col min="8964" max="8966" width="12.109375" style="272" bestFit="1" customWidth="1"/>
    <col min="8967" max="8967" width="13.109375" style="272" customWidth="1"/>
    <col min="8968" max="8968" width="15.33203125" style="272" customWidth="1"/>
    <col min="8969" max="8969" width="15.77734375" style="272" customWidth="1"/>
    <col min="8970" max="8970" width="36.88671875" style="272" customWidth="1"/>
    <col min="8971" max="9216" width="9" style="272"/>
    <col min="9217" max="9217" width="33.44140625" style="272" customWidth="1"/>
    <col min="9218" max="9218" width="14.6640625" style="272" customWidth="1"/>
    <col min="9219" max="9219" width="14.33203125" style="272" customWidth="1"/>
    <col min="9220" max="9222" width="12.109375" style="272" bestFit="1" customWidth="1"/>
    <col min="9223" max="9223" width="13.109375" style="272" customWidth="1"/>
    <col min="9224" max="9224" width="15.33203125" style="272" customWidth="1"/>
    <col min="9225" max="9225" width="15.77734375" style="272" customWidth="1"/>
    <col min="9226" max="9226" width="36.88671875" style="272" customWidth="1"/>
    <col min="9227" max="9472" width="9" style="272"/>
    <col min="9473" max="9473" width="33.44140625" style="272" customWidth="1"/>
    <col min="9474" max="9474" width="14.6640625" style="272" customWidth="1"/>
    <col min="9475" max="9475" width="14.33203125" style="272" customWidth="1"/>
    <col min="9476" max="9478" width="12.109375" style="272" bestFit="1" customWidth="1"/>
    <col min="9479" max="9479" width="13.109375" style="272" customWidth="1"/>
    <col min="9480" max="9480" width="15.33203125" style="272" customWidth="1"/>
    <col min="9481" max="9481" width="15.77734375" style="272" customWidth="1"/>
    <col min="9482" max="9482" width="36.88671875" style="272" customWidth="1"/>
    <col min="9483" max="9728" width="9" style="272"/>
    <col min="9729" max="9729" width="33.44140625" style="272" customWidth="1"/>
    <col min="9730" max="9730" width="14.6640625" style="272" customWidth="1"/>
    <col min="9731" max="9731" width="14.33203125" style="272" customWidth="1"/>
    <col min="9732" max="9734" width="12.109375" style="272" bestFit="1" customWidth="1"/>
    <col min="9735" max="9735" width="13.109375" style="272" customWidth="1"/>
    <col min="9736" max="9736" width="15.33203125" style="272" customWidth="1"/>
    <col min="9737" max="9737" width="15.77734375" style="272" customWidth="1"/>
    <col min="9738" max="9738" width="36.88671875" style="272" customWidth="1"/>
    <col min="9739" max="9984" width="9" style="272"/>
    <col min="9985" max="9985" width="33.44140625" style="272" customWidth="1"/>
    <col min="9986" max="9986" width="14.6640625" style="272" customWidth="1"/>
    <col min="9987" max="9987" width="14.33203125" style="272" customWidth="1"/>
    <col min="9988" max="9990" width="12.109375" style="272" bestFit="1" customWidth="1"/>
    <col min="9991" max="9991" width="13.109375" style="272" customWidth="1"/>
    <col min="9992" max="9992" width="15.33203125" style="272" customWidth="1"/>
    <col min="9993" max="9993" width="15.77734375" style="272" customWidth="1"/>
    <col min="9994" max="9994" width="36.88671875" style="272" customWidth="1"/>
    <col min="9995" max="10240" width="9" style="272"/>
    <col min="10241" max="10241" width="33.44140625" style="272" customWidth="1"/>
    <col min="10242" max="10242" width="14.6640625" style="272" customWidth="1"/>
    <col min="10243" max="10243" width="14.33203125" style="272" customWidth="1"/>
    <col min="10244" max="10246" width="12.109375" style="272" bestFit="1" customWidth="1"/>
    <col min="10247" max="10247" width="13.109375" style="272" customWidth="1"/>
    <col min="10248" max="10248" width="15.33203125" style="272" customWidth="1"/>
    <col min="10249" max="10249" width="15.77734375" style="272" customWidth="1"/>
    <col min="10250" max="10250" width="36.88671875" style="272" customWidth="1"/>
    <col min="10251" max="10496" width="9" style="272"/>
    <col min="10497" max="10497" width="33.44140625" style="272" customWidth="1"/>
    <col min="10498" max="10498" width="14.6640625" style="272" customWidth="1"/>
    <col min="10499" max="10499" width="14.33203125" style="272" customWidth="1"/>
    <col min="10500" max="10502" width="12.109375" style="272" bestFit="1" customWidth="1"/>
    <col min="10503" max="10503" width="13.109375" style="272" customWidth="1"/>
    <col min="10504" max="10504" width="15.33203125" style="272" customWidth="1"/>
    <col min="10505" max="10505" width="15.77734375" style="272" customWidth="1"/>
    <col min="10506" max="10506" width="36.88671875" style="272" customWidth="1"/>
    <col min="10507" max="10752" width="9" style="272"/>
    <col min="10753" max="10753" width="33.44140625" style="272" customWidth="1"/>
    <col min="10754" max="10754" width="14.6640625" style="272" customWidth="1"/>
    <col min="10755" max="10755" width="14.33203125" style="272" customWidth="1"/>
    <col min="10756" max="10758" width="12.109375" style="272" bestFit="1" customWidth="1"/>
    <col min="10759" max="10759" width="13.109375" style="272" customWidth="1"/>
    <col min="10760" max="10760" width="15.33203125" style="272" customWidth="1"/>
    <col min="10761" max="10761" width="15.77734375" style="272" customWidth="1"/>
    <col min="10762" max="10762" width="36.88671875" style="272" customWidth="1"/>
    <col min="10763" max="11008" width="9" style="272"/>
    <col min="11009" max="11009" width="33.44140625" style="272" customWidth="1"/>
    <col min="11010" max="11010" width="14.6640625" style="272" customWidth="1"/>
    <col min="11011" max="11011" width="14.33203125" style="272" customWidth="1"/>
    <col min="11012" max="11014" width="12.109375" style="272" bestFit="1" customWidth="1"/>
    <col min="11015" max="11015" width="13.109375" style="272" customWidth="1"/>
    <col min="11016" max="11016" width="15.33203125" style="272" customWidth="1"/>
    <col min="11017" max="11017" width="15.77734375" style="272" customWidth="1"/>
    <col min="11018" max="11018" width="36.88671875" style="272" customWidth="1"/>
    <col min="11019" max="11264" width="9" style="272"/>
    <col min="11265" max="11265" width="33.44140625" style="272" customWidth="1"/>
    <col min="11266" max="11266" width="14.6640625" style="272" customWidth="1"/>
    <col min="11267" max="11267" width="14.33203125" style="272" customWidth="1"/>
    <col min="11268" max="11270" width="12.109375" style="272" bestFit="1" customWidth="1"/>
    <col min="11271" max="11271" width="13.109375" style="272" customWidth="1"/>
    <col min="11272" max="11272" width="15.33203125" style="272" customWidth="1"/>
    <col min="11273" max="11273" width="15.77734375" style="272" customWidth="1"/>
    <col min="11274" max="11274" width="36.88671875" style="272" customWidth="1"/>
    <col min="11275" max="11520" width="9" style="272"/>
    <col min="11521" max="11521" width="33.44140625" style="272" customWidth="1"/>
    <col min="11522" max="11522" width="14.6640625" style="272" customWidth="1"/>
    <col min="11523" max="11523" width="14.33203125" style="272" customWidth="1"/>
    <col min="11524" max="11526" width="12.109375" style="272" bestFit="1" customWidth="1"/>
    <col min="11527" max="11527" width="13.109375" style="272" customWidth="1"/>
    <col min="11528" max="11528" width="15.33203125" style="272" customWidth="1"/>
    <col min="11529" max="11529" width="15.77734375" style="272" customWidth="1"/>
    <col min="11530" max="11530" width="36.88671875" style="272" customWidth="1"/>
    <col min="11531" max="11776" width="9" style="272"/>
    <col min="11777" max="11777" width="33.44140625" style="272" customWidth="1"/>
    <col min="11778" max="11778" width="14.6640625" style="272" customWidth="1"/>
    <col min="11779" max="11779" width="14.33203125" style="272" customWidth="1"/>
    <col min="11780" max="11782" width="12.109375" style="272" bestFit="1" customWidth="1"/>
    <col min="11783" max="11783" width="13.109375" style="272" customWidth="1"/>
    <col min="11784" max="11784" width="15.33203125" style="272" customWidth="1"/>
    <col min="11785" max="11785" width="15.77734375" style="272" customWidth="1"/>
    <col min="11786" max="11786" width="36.88671875" style="272" customWidth="1"/>
    <col min="11787" max="12032" width="9" style="272"/>
    <col min="12033" max="12033" width="33.44140625" style="272" customWidth="1"/>
    <col min="12034" max="12034" width="14.6640625" style="272" customWidth="1"/>
    <col min="12035" max="12035" width="14.33203125" style="272" customWidth="1"/>
    <col min="12036" max="12038" width="12.109375" style="272" bestFit="1" customWidth="1"/>
    <col min="12039" max="12039" width="13.109375" style="272" customWidth="1"/>
    <col min="12040" max="12040" width="15.33203125" style="272" customWidth="1"/>
    <col min="12041" max="12041" width="15.77734375" style="272" customWidth="1"/>
    <col min="12042" max="12042" width="36.88671875" style="272" customWidth="1"/>
    <col min="12043" max="12288" width="9" style="272"/>
    <col min="12289" max="12289" width="33.44140625" style="272" customWidth="1"/>
    <col min="12290" max="12290" width="14.6640625" style="272" customWidth="1"/>
    <col min="12291" max="12291" width="14.33203125" style="272" customWidth="1"/>
    <col min="12292" max="12294" width="12.109375" style="272" bestFit="1" customWidth="1"/>
    <col min="12295" max="12295" width="13.109375" style="272" customWidth="1"/>
    <col min="12296" max="12296" width="15.33203125" style="272" customWidth="1"/>
    <col min="12297" max="12297" width="15.77734375" style="272" customWidth="1"/>
    <col min="12298" max="12298" width="36.88671875" style="272" customWidth="1"/>
    <col min="12299" max="12544" width="9" style="272"/>
    <col min="12545" max="12545" width="33.44140625" style="272" customWidth="1"/>
    <col min="12546" max="12546" width="14.6640625" style="272" customWidth="1"/>
    <col min="12547" max="12547" width="14.33203125" style="272" customWidth="1"/>
    <col min="12548" max="12550" width="12.109375" style="272" bestFit="1" customWidth="1"/>
    <col min="12551" max="12551" width="13.109375" style="272" customWidth="1"/>
    <col min="12552" max="12552" width="15.33203125" style="272" customWidth="1"/>
    <col min="12553" max="12553" width="15.77734375" style="272" customWidth="1"/>
    <col min="12554" max="12554" width="36.88671875" style="272" customWidth="1"/>
    <col min="12555" max="12800" width="9" style="272"/>
    <col min="12801" max="12801" width="33.44140625" style="272" customWidth="1"/>
    <col min="12802" max="12802" width="14.6640625" style="272" customWidth="1"/>
    <col min="12803" max="12803" width="14.33203125" style="272" customWidth="1"/>
    <col min="12804" max="12806" width="12.109375" style="272" bestFit="1" customWidth="1"/>
    <col min="12807" max="12807" width="13.109375" style="272" customWidth="1"/>
    <col min="12808" max="12808" width="15.33203125" style="272" customWidth="1"/>
    <col min="12809" max="12809" width="15.77734375" style="272" customWidth="1"/>
    <col min="12810" max="12810" width="36.88671875" style="272" customWidth="1"/>
    <col min="12811" max="13056" width="9" style="272"/>
    <col min="13057" max="13057" width="33.44140625" style="272" customWidth="1"/>
    <col min="13058" max="13058" width="14.6640625" style="272" customWidth="1"/>
    <col min="13059" max="13059" width="14.33203125" style="272" customWidth="1"/>
    <col min="13060" max="13062" width="12.109375" style="272" bestFit="1" customWidth="1"/>
    <col min="13063" max="13063" width="13.109375" style="272" customWidth="1"/>
    <col min="13064" max="13064" width="15.33203125" style="272" customWidth="1"/>
    <col min="13065" max="13065" width="15.77734375" style="272" customWidth="1"/>
    <col min="13066" max="13066" width="36.88671875" style="272" customWidth="1"/>
    <col min="13067" max="13312" width="9" style="272"/>
    <col min="13313" max="13313" width="33.44140625" style="272" customWidth="1"/>
    <col min="13314" max="13314" width="14.6640625" style="272" customWidth="1"/>
    <col min="13315" max="13315" width="14.33203125" style="272" customWidth="1"/>
    <col min="13316" max="13318" width="12.109375" style="272" bestFit="1" customWidth="1"/>
    <col min="13319" max="13319" width="13.109375" style="272" customWidth="1"/>
    <col min="13320" max="13320" width="15.33203125" style="272" customWidth="1"/>
    <col min="13321" max="13321" width="15.77734375" style="272" customWidth="1"/>
    <col min="13322" max="13322" width="36.88671875" style="272" customWidth="1"/>
    <col min="13323" max="13568" width="9" style="272"/>
    <col min="13569" max="13569" width="33.44140625" style="272" customWidth="1"/>
    <col min="13570" max="13570" width="14.6640625" style="272" customWidth="1"/>
    <col min="13571" max="13571" width="14.33203125" style="272" customWidth="1"/>
    <col min="13572" max="13574" width="12.109375" style="272" bestFit="1" customWidth="1"/>
    <col min="13575" max="13575" width="13.109375" style="272" customWidth="1"/>
    <col min="13576" max="13576" width="15.33203125" style="272" customWidth="1"/>
    <col min="13577" max="13577" width="15.77734375" style="272" customWidth="1"/>
    <col min="13578" max="13578" width="36.88671875" style="272" customWidth="1"/>
    <col min="13579" max="13824" width="9" style="272"/>
    <col min="13825" max="13825" width="33.44140625" style="272" customWidth="1"/>
    <col min="13826" max="13826" width="14.6640625" style="272" customWidth="1"/>
    <col min="13827" max="13827" width="14.33203125" style="272" customWidth="1"/>
    <col min="13828" max="13830" width="12.109375" style="272" bestFit="1" customWidth="1"/>
    <col min="13831" max="13831" width="13.109375" style="272" customWidth="1"/>
    <col min="13832" max="13832" width="15.33203125" style="272" customWidth="1"/>
    <col min="13833" max="13833" width="15.77734375" style="272" customWidth="1"/>
    <col min="13834" max="13834" width="36.88671875" style="272" customWidth="1"/>
    <col min="13835" max="14080" width="9" style="272"/>
    <col min="14081" max="14081" width="33.44140625" style="272" customWidth="1"/>
    <col min="14082" max="14082" width="14.6640625" style="272" customWidth="1"/>
    <col min="14083" max="14083" width="14.33203125" style="272" customWidth="1"/>
    <col min="14084" max="14086" width="12.109375" style="272" bestFit="1" customWidth="1"/>
    <col min="14087" max="14087" width="13.109375" style="272" customWidth="1"/>
    <col min="14088" max="14088" width="15.33203125" style="272" customWidth="1"/>
    <col min="14089" max="14089" width="15.77734375" style="272" customWidth="1"/>
    <col min="14090" max="14090" width="36.88671875" style="272" customWidth="1"/>
    <col min="14091" max="14336" width="9" style="272"/>
    <col min="14337" max="14337" width="33.44140625" style="272" customWidth="1"/>
    <col min="14338" max="14338" width="14.6640625" style="272" customWidth="1"/>
    <col min="14339" max="14339" width="14.33203125" style="272" customWidth="1"/>
    <col min="14340" max="14342" width="12.109375" style="272" bestFit="1" customWidth="1"/>
    <col min="14343" max="14343" width="13.109375" style="272" customWidth="1"/>
    <col min="14344" max="14344" width="15.33203125" style="272" customWidth="1"/>
    <col min="14345" max="14345" width="15.77734375" style="272" customWidth="1"/>
    <col min="14346" max="14346" width="36.88671875" style="272" customWidth="1"/>
    <col min="14347" max="14592" width="9" style="272"/>
    <col min="14593" max="14593" width="33.44140625" style="272" customWidth="1"/>
    <col min="14594" max="14594" width="14.6640625" style="272" customWidth="1"/>
    <col min="14595" max="14595" width="14.33203125" style="272" customWidth="1"/>
    <col min="14596" max="14598" width="12.109375" style="272" bestFit="1" customWidth="1"/>
    <col min="14599" max="14599" width="13.109375" style="272" customWidth="1"/>
    <col min="14600" max="14600" width="15.33203125" style="272" customWidth="1"/>
    <col min="14601" max="14601" width="15.77734375" style="272" customWidth="1"/>
    <col min="14602" max="14602" width="36.88671875" style="272" customWidth="1"/>
    <col min="14603" max="14848" width="9" style="272"/>
    <col min="14849" max="14849" width="33.44140625" style="272" customWidth="1"/>
    <col min="14850" max="14850" width="14.6640625" style="272" customWidth="1"/>
    <col min="14851" max="14851" width="14.33203125" style="272" customWidth="1"/>
    <col min="14852" max="14854" width="12.109375" style="272" bestFit="1" customWidth="1"/>
    <col min="14855" max="14855" width="13.109375" style="272" customWidth="1"/>
    <col min="14856" max="14856" width="15.33203125" style="272" customWidth="1"/>
    <col min="14857" max="14857" width="15.77734375" style="272" customWidth="1"/>
    <col min="14858" max="14858" width="36.88671875" style="272" customWidth="1"/>
    <col min="14859" max="15104" width="9" style="272"/>
    <col min="15105" max="15105" width="33.44140625" style="272" customWidth="1"/>
    <col min="15106" max="15106" width="14.6640625" style="272" customWidth="1"/>
    <col min="15107" max="15107" width="14.33203125" style="272" customWidth="1"/>
    <col min="15108" max="15110" width="12.109375" style="272" bestFit="1" customWidth="1"/>
    <col min="15111" max="15111" width="13.109375" style="272" customWidth="1"/>
    <col min="15112" max="15112" width="15.33203125" style="272" customWidth="1"/>
    <col min="15113" max="15113" width="15.77734375" style="272" customWidth="1"/>
    <col min="15114" max="15114" width="36.88671875" style="272" customWidth="1"/>
    <col min="15115" max="15360" width="9" style="272"/>
    <col min="15361" max="15361" width="33.44140625" style="272" customWidth="1"/>
    <col min="15362" max="15362" width="14.6640625" style="272" customWidth="1"/>
    <col min="15363" max="15363" width="14.33203125" style="272" customWidth="1"/>
    <col min="15364" max="15366" width="12.109375" style="272" bestFit="1" customWidth="1"/>
    <col min="15367" max="15367" width="13.109375" style="272" customWidth="1"/>
    <col min="15368" max="15368" width="15.33203125" style="272" customWidth="1"/>
    <col min="15369" max="15369" width="15.77734375" style="272" customWidth="1"/>
    <col min="15370" max="15370" width="36.88671875" style="272" customWidth="1"/>
    <col min="15371" max="15616" width="9" style="272"/>
    <col min="15617" max="15617" width="33.44140625" style="272" customWidth="1"/>
    <col min="15618" max="15618" width="14.6640625" style="272" customWidth="1"/>
    <col min="15619" max="15619" width="14.33203125" style="272" customWidth="1"/>
    <col min="15620" max="15622" width="12.109375" style="272" bestFit="1" customWidth="1"/>
    <col min="15623" max="15623" width="13.109375" style="272" customWidth="1"/>
    <col min="15624" max="15624" width="15.33203125" style="272" customWidth="1"/>
    <col min="15625" max="15625" width="15.77734375" style="272" customWidth="1"/>
    <col min="15626" max="15626" width="36.88671875" style="272" customWidth="1"/>
    <col min="15627" max="15872" width="9" style="272"/>
    <col min="15873" max="15873" width="33.44140625" style="272" customWidth="1"/>
    <col min="15874" max="15874" width="14.6640625" style="272" customWidth="1"/>
    <col min="15875" max="15875" width="14.33203125" style="272" customWidth="1"/>
    <col min="15876" max="15878" width="12.109375" style="272" bestFit="1" customWidth="1"/>
    <col min="15879" max="15879" width="13.109375" style="272" customWidth="1"/>
    <col min="15880" max="15880" width="15.33203125" style="272" customWidth="1"/>
    <col min="15881" max="15881" width="15.77734375" style="272" customWidth="1"/>
    <col min="15882" max="15882" width="36.88671875" style="272" customWidth="1"/>
    <col min="15883" max="16128" width="9" style="272"/>
    <col min="16129" max="16129" width="33.44140625" style="272" customWidth="1"/>
    <col min="16130" max="16130" width="14.6640625" style="272" customWidth="1"/>
    <col min="16131" max="16131" width="14.33203125" style="272" customWidth="1"/>
    <col min="16132" max="16134" width="12.109375" style="272" bestFit="1" customWidth="1"/>
    <col min="16135" max="16135" width="13.109375" style="272" customWidth="1"/>
    <col min="16136" max="16136" width="15.33203125" style="272" customWidth="1"/>
    <col min="16137" max="16137" width="15.77734375" style="272" customWidth="1"/>
    <col min="16138" max="16138" width="36.88671875" style="272" customWidth="1"/>
    <col min="16139" max="16384" width="9" style="272"/>
  </cols>
  <sheetData>
    <row r="1" spans="1:11" ht="20.399999999999999" thickBot="1" x14ac:dyDescent="0.45">
      <c r="A1" s="376" t="s">
        <v>502</v>
      </c>
      <c r="B1" s="89"/>
      <c r="C1" s="89"/>
      <c r="D1" s="89"/>
      <c r="E1" s="89"/>
      <c r="F1" s="89"/>
      <c r="G1" s="89"/>
      <c r="H1" s="89"/>
      <c r="I1" s="376" t="s">
        <v>98</v>
      </c>
      <c r="J1" s="406" t="s">
        <v>145</v>
      </c>
      <c r="K1" s="109" t="s">
        <v>100</v>
      </c>
    </row>
    <row r="2" spans="1:11" ht="20.399999999999999" thickBot="1" x14ac:dyDescent="0.45">
      <c r="A2" s="376" t="s">
        <v>503</v>
      </c>
      <c r="B2" s="378" t="s">
        <v>504</v>
      </c>
      <c r="C2" s="378"/>
      <c r="D2" s="378"/>
      <c r="E2" s="378"/>
      <c r="F2" s="378"/>
      <c r="G2" s="378"/>
      <c r="H2" s="378"/>
      <c r="I2" s="376" t="s">
        <v>236</v>
      </c>
      <c r="J2" s="407" t="s">
        <v>446</v>
      </c>
    </row>
    <row r="3" spans="1:11" ht="42" customHeight="1" x14ac:dyDescent="0.7">
      <c r="A3" s="1767" t="s">
        <v>505</v>
      </c>
      <c r="B3" s="1753"/>
      <c r="C3" s="1753"/>
      <c r="D3" s="1753"/>
      <c r="E3" s="1753"/>
      <c r="F3" s="1753"/>
      <c r="G3" s="1753"/>
      <c r="H3" s="1753"/>
      <c r="I3" s="1753"/>
      <c r="J3" s="1753"/>
    </row>
    <row r="4" spans="1:11" ht="32.25" customHeight="1" thickBot="1" x14ac:dyDescent="0.45">
      <c r="A4" s="408" t="s">
        <v>506</v>
      </c>
      <c r="B4" s="1765" t="s">
        <v>708</v>
      </c>
      <c r="C4" s="1768"/>
      <c r="D4" s="1768"/>
      <c r="E4" s="1768"/>
      <c r="F4" s="1768"/>
      <c r="G4" s="1768"/>
      <c r="H4" s="1769"/>
      <c r="I4" s="409"/>
      <c r="J4" s="410" t="s">
        <v>507</v>
      </c>
      <c r="K4" s="273"/>
    </row>
    <row r="5" spans="1:11" ht="21.9" customHeight="1" x14ac:dyDescent="0.4">
      <c r="A5" s="1741" t="s">
        <v>466</v>
      </c>
      <c r="B5" s="1771" t="s">
        <v>508</v>
      </c>
      <c r="C5" s="1773" t="s">
        <v>509</v>
      </c>
      <c r="D5" s="1774"/>
      <c r="E5" s="1774"/>
      <c r="F5" s="1774"/>
      <c r="G5" s="1774"/>
      <c r="H5" s="1745" t="s">
        <v>510</v>
      </c>
      <c r="I5" s="1775"/>
      <c r="J5" s="1776"/>
    </row>
    <row r="6" spans="1:11" ht="42.9" customHeight="1" thickBot="1" x14ac:dyDescent="0.35">
      <c r="A6" s="1770"/>
      <c r="B6" s="1772"/>
      <c r="C6" s="381" t="s">
        <v>164</v>
      </c>
      <c r="D6" s="381" t="s">
        <v>511</v>
      </c>
      <c r="E6" s="381" t="s">
        <v>512</v>
      </c>
      <c r="F6" s="381" t="s">
        <v>513</v>
      </c>
      <c r="G6" s="411" t="s">
        <v>514</v>
      </c>
      <c r="H6" s="381" t="s">
        <v>164</v>
      </c>
      <c r="I6" s="412" t="s">
        <v>515</v>
      </c>
      <c r="J6" s="413" t="s">
        <v>516</v>
      </c>
    </row>
    <row r="7" spans="1:11" ht="20.399999999999999" customHeight="1" thickBot="1" x14ac:dyDescent="0.35">
      <c r="A7" s="414" t="s">
        <v>481</v>
      </c>
      <c r="B7" s="547">
        <f t="shared" ref="B7:J7" si="0">IF(AND(B8=B23,B23=B26,B26=B8),B8,"F")</f>
        <v>14</v>
      </c>
      <c r="C7" s="547">
        <f>C9+C15+C16+C22</f>
        <v>11</v>
      </c>
      <c r="D7" s="547">
        <f t="shared" si="0"/>
        <v>4</v>
      </c>
      <c r="E7" s="547">
        <f t="shared" si="0"/>
        <v>0</v>
      </c>
      <c r="F7" s="547">
        <f>IF(AND(F8=F23,F23=F26,F26=F8),F8,"F")</f>
        <v>3</v>
      </c>
      <c r="G7" s="547">
        <f>IF(AND(G8=G23,G23=G26,G26=G8),G8,"F")</f>
        <v>4</v>
      </c>
      <c r="H7" s="547">
        <f>H9+H15+H16+H22</f>
        <v>3</v>
      </c>
      <c r="I7" s="547">
        <f t="shared" si="0"/>
        <v>3</v>
      </c>
      <c r="J7" s="548">
        <f t="shared" si="0"/>
        <v>0</v>
      </c>
    </row>
    <row r="8" spans="1:11" ht="20.399999999999999" customHeight="1" thickBot="1" x14ac:dyDescent="0.35">
      <c r="A8" s="402" t="s">
        <v>482</v>
      </c>
      <c r="B8" s="547">
        <f>B9+B15+B16+B22</f>
        <v>14</v>
      </c>
      <c r="C8" s="547">
        <f>SUM(D8:G8)</f>
        <v>11</v>
      </c>
      <c r="D8" s="547">
        <f t="shared" ref="D8:J8" si="1">SUM(D10:D16)+D22</f>
        <v>4</v>
      </c>
      <c r="E8" s="547">
        <f t="shared" si="1"/>
        <v>0</v>
      </c>
      <c r="F8" s="547">
        <f t="shared" si="1"/>
        <v>3</v>
      </c>
      <c r="G8" s="547">
        <f>G9+G15+G16+G22</f>
        <v>4</v>
      </c>
      <c r="H8" s="547">
        <f>SUM(I8:J8)</f>
        <v>3</v>
      </c>
      <c r="I8" s="547">
        <v>3</v>
      </c>
      <c r="J8" s="548">
        <f t="shared" si="1"/>
        <v>0</v>
      </c>
    </row>
    <row r="9" spans="1:11" ht="20.399999999999999" customHeight="1" thickBot="1" x14ac:dyDescent="0.35">
      <c r="A9" s="402" t="s">
        <v>483</v>
      </c>
      <c r="B9" s="547">
        <f>C9+H9</f>
        <v>1</v>
      </c>
      <c r="C9" s="547">
        <f>SUM(D9:G9)</f>
        <v>1</v>
      </c>
      <c r="D9" s="547">
        <f t="shared" ref="D9:J9" si="2">SUM(D10:D14)</f>
        <v>0</v>
      </c>
      <c r="E9" s="547">
        <f t="shared" si="2"/>
        <v>0</v>
      </c>
      <c r="F9" s="547">
        <f t="shared" si="2"/>
        <v>0</v>
      </c>
      <c r="G9" s="547">
        <v>1</v>
      </c>
      <c r="H9" s="547">
        <f t="shared" ref="H9:H32" si="3">SUM(I9:J9)</f>
        <v>0</v>
      </c>
      <c r="I9" s="547">
        <f t="shared" si="2"/>
        <v>0</v>
      </c>
      <c r="J9" s="548">
        <f t="shared" si="2"/>
        <v>0</v>
      </c>
    </row>
    <row r="10" spans="1:11" ht="20.399999999999999" customHeight="1" thickBot="1" x14ac:dyDescent="0.35">
      <c r="A10" s="402" t="s">
        <v>484</v>
      </c>
      <c r="B10" s="547">
        <f t="shared" ref="B10:B32" si="4">C10+H10</f>
        <v>0</v>
      </c>
      <c r="C10" s="547">
        <f t="shared" ref="C10:C32" si="5">SUM(D10:G10)</f>
        <v>0</v>
      </c>
      <c r="D10" s="549">
        <v>0</v>
      </c>
      <c r="E10" s="549">
        <v>0</v>
      </c>
      <c r="F10" s="549">
        <v>0</v>
      </c>
      <c r="G10" s="549">
        <v>0</v>
      </c>
      <c r="H10" s="547">
        <f t="shared" si="3"/>
        <v>0</v>
      </c>
      <c r="I10" s="549">
        <v>0</v>
      </c>
      <c r="J10" s="550">
        <v>0</v>
      </c>
    </row>
    <row r="11" spans="1:11" ht="20.399999999999999" customHeight="1" thickBot="1" x14ac:dyDescent="0.35">
      <c r="A11" s="402" t="s">
        <v>485</v>
      </c>
      <c r="B11" s="547">
        <f t="shared" si="4"/>
        <v>0</v>
      </c>
      <c r="C11" s="547">
        <f t="shared" si="5"/>
        <v>0</v>
      </c>
      <c r="D11" s="551">
        <v>0</v>
      </c>
      <c r="E11" s="551">
        <v>0</v>
      </c>
      <c r="F11" s="551">
        <v>0</v>
      </c>
      <c r="G11" s="551">
        <v>0</v>
      </c>
      <c r="H11" s="547">
        <f t="shared" si="3"/>
        <v>0</v>
      </c>
      <c r="I11" s="551">
        <v>0</v>
      </c>
      <c r="J11" s="550">
        <v>0</v>
      </c>
    </row>
    <row r="12" spans="1:11" ht="20.399999999999999" customHeight="1" thickBot="1" x14ac:dyDescent="0.35">
      <c r="A12" s="402" t="s">
        <v>486</v>
      </c>
      <c r="B12" s="547">
        <f t="shared" si="4"/>
        <v>0</v>
      </c>
      <c r="C12" s="547">
        <f>SUM(D12:G12)</f>
        <v>0</v>
      </c>
      <c r="D12" s="549">
        <v>0</v>
      </c>
      <c r="E12" s="549">
        <v>0</v>
      </c>
      <c r="F12" s="549">
        <v>0</v>
      </c>
      <c r="G12" s="549">
        <v>0</v>
      </c>
      <c r="H12" s="547">
        <f t="shared" si="3"/>
        <v>0</v>
      </c>
      <c r="I12" s="549">
        <v>0</v>
      </c>
      <c r="J12" s="550">
        <v>0</v>
      </c>
    </row>
    <row r="13" spans="1:11" ht="20.399999999999999" customHeight="1" thickBot="1" x14ac:dyDescent="0.35">
      <c r="A13" s="402" t="s">
        <v>487</v>
      </c>
      <c r="B13" s="547">
        <f t="shared" si="4"/>
        <v>1</v>
      </c>
      <c r="C13" s="547">
        <f t="shared" si="5"/>
        <v>1</v>
      </c>
      <c r="D13" s="549">
        <v>0</v>
      </c>
      <c r="E13" s="549">
        <v>0</v>
      </c>
      <c r="F13" s="549">
        <v>0</v>
      </c>
      <c r="G13" s="549">
        <v>1</v>
      </c>
      <c r="H13" s="547">
        <f t="shared" si="3"/>
        <v>0</v>
      </c>
      <c r="I13" s="549">
        <v>0</v>
      </c>
      <c r="J13" s="550">
        <v>0</v>
      </c>
    </row>
    <row r="14" spans="1:11" ht="20.399999999999999" customHeight="1" thickBot="1" x14ac:dyDescent="0.35">
      <c r="A14" s="402" t="s">
        <v>488</v>
      </c>
      <c r="B14" s="547">
        <f t="shared" si="4"/>
        <v>0</v>
      </c>
      <c r="C14" s="547">
        <f t="shared" si="5"/>
        <v>0</v>
      </c>
      <c r="D14" s="549">
        <v>0</v>
      </c>
      <c r="E14" s="549">
        <v>0</v>
      </c>
      <c r="F14" s="549">
        <v>0</v>
      </c>
      <c r="G14" s="549">
        <v>0</v>
      </c>
      <c r="H14" s="547">
        <f t="shared" si="3"/>
        <v>0</v>
      </c>
      <c r="I14" s="549">
        <v>0</v>
      </c>
      <c r="J14" s="550">
        <v>0</v>
      </c>
    </row>
    <row r="15" spans="1:11" ht="20.399999999999999" customHeight="1" thickBot="1" x14ac:dyDescent="0.35">
      <c r="A15" s="402" t="s">
        <v>489</v>
      </c>
      <c r="B15" s="547">
        <f t="shared" si="4"/>
        <v>0</v>
      </c>
      <c r="C15" s="547">
        <f t="shared" si="5"/>
        <v>0</v>
      </c>
      <c r="D15" s="549">
        <v>0</v>
      </c>
      <c r="E15" s="549">
        <v>0</v>
      </c>
      <c r="F15" s="549">
        <v>0</v>
      </c>
      <c r="G15" s="549">
        <v>0</v>
      </c>
      <c r="H15" s="547">
        <f t="shared" si="3"/>
        <v>0</v>
      </c>
      <c r="I15" s="549">
        <v>0</v>
      </c>
      <c r="J15" s="550">
        <v>0</v>
      </c>
    </row>
    <row r="16" spans="1:11" ht="20.399999999999999" customHeight="1" thickBot="1" x14ac:dyDescent="0.45">
      <c r="A16" s="415" t="s">
        <v>490</v>
      </c>
      <c r="B16" s="547">
        <f t="shared" si="4"/>
        <v>13</v>
      </c>
      <c r="C16" s="547">
        <f t="shared" si="5"/>
        <v>10</v>
      </c>
      <c r="D16" s="547">
        <f t="shared" ref="D16:J16" si="6">SUM(D17:D21)</f>
        <v>4</v>
      </c>
      <c r="E16" s="547">
        <f t="shared" si="6"/>
        <v>0</v>
      </c>
      <c r="F16" s="547">
        <f t="shared" si="6"/>
        <v>3</v>
      </c>
      <c r="G16" s="547">
        <f t="shared" si="6"/>
        <v>3</v>
      </c>
      <c r="H16" s="547">
        <f t="shared" si="3"/>
        <v>3</v>
      </c>
      <c r="I16" s="547">
        <f t="shared" si="6"/>
        <v>3</v>
      </c>
      <c r="J16" s="548">
        <f t="shared" si="6"/>
        <v>0</v>
      </c>
    </row>
    <row r="17" spans="1:10" ht="20.399999999999999" customHeight="1" thickBot="1" x14ac:dyDescent="0.35">
      <c r="A17" s="402" t="s">
        <v>517</v>
      </c>
      <c r="B17" s="547">
        <f t="shared" si="4"/>
        <v>9</v>
      </c>
      <c r="C17" s="547">
        <f t="shared" si="5"/>
        <v>6</v>
      </c>
      <c r="D17" s="549">
        <v>2</v>
      </c>
      <c r="E17" s="549">
        <v>0</v>
      </c>
      <c r="F17" s="549">
        <v>1</v>
      </c>
      <c r="G17" s="549">
        <v>3</v>
      </c>
      <c r="H17" s="547">
        <f t="shared" si="3"/>
        <v>3</v>
      </c>
      <c r="I17" s="549">
        <v>3</v>
      </c>
      <c r="J17" s="550">
        <v>0</v>
      </c>
    </row>
    <row r="18" spans="1:10" ht="20.399999999999999" customHeight="1" thickBot="1" x14ac:dyDescent="0.35">
      <c r="A18" s="402" t="s">
        <v>518</v>
      </c>
      <c r="B18" s="547">
        <f t="shared" si="4"/>
        <v>4</v>
      </c>
      <c r="C18" s="547">
        <f t="shared" si="5"/>
        <v>4</v>
      </c>
      <c r="D18" s="549">
        <v>2</v>
      </c>
      <c r="E18" s="549">
        <v>0</v>
      </c>
      <c r="F18" s="549">
        <v>2</v>
      </c>
      <c r="G18" s="549">
        <v>0</v>
      </c>
      <c r="H18" s="547">
        <f t="shared" si="3"/>
        <v>0</v>
      </c>
      <c r="I18" s="549">
        <v>0</v>
      </c>
      <c r="J18" s="550">
        <v>0</v>
      </c>
    </row>
    <row r="19" spans="1:10" ht="20.399999999999999" customHeight="1" thickBot="1" x14ac:dyDescent="0.35">
      <c r="A19" s="402" t="s">
        <v>519</v>
      </c>
      <c r="B19" s="547">
        <f t="shared" si="4"/>
        <v>0</v>
      </c>
      <c r="C19" s="547">
        <f t="shared" si="5"/>
        <v>0</v>
      </c>
      <c r="D19" s="549">
        <v>0</v>
      </c>
      <c r="E19" s="549">
        <v>0</v>
      </c>
      <c r="F19" s="549">
        <v>0</v>
      </c>
      <c r="G19" s="549">
        <v>0</v>
      </c>
      <c r="H19" s="547">
        <f t="shared" si="3"/>
        <v>0</v>
      </c>
      <c r="I19" s="549">
        <v>0</v>
      </c>
      <c r="J19" s="550">
        <v>0</v>
      </c>
    </row>
    <row r="20" spans="1:10" ht="20.399999999999999" customHeight="1" thickBot="1" x14ac:dyDescent="0.35">
      <c r="A20" s="402" t="s">
        <v>520</v>
      </c>
      <c r="B20" s="547">
        <f t="shared" si="4"/>
        <v>0</v>
      </c>
      <c r="C20" s="547">
        <f t="shared" si="5"/>
        <v>0</v>
      </c>
      <c r="D20" s="549">
        <v>0</v>
      </c>
      <c r="E20" s="549">
        <v>0</v>
      </c>
      <c r="F20" s="549">
        <v>0</v>
      </c>
      <c r="G20" s="549">
        <v>0</v>
      </c>
      <c r="H20" s="547">
        <f t="shared" si="3"/>
        <v>0</v>
      </c>
      <c r="I20" s="549">
        <v>0</v>
      </c>
      <c r="J20" s="550">
        <v>0</v>
      </c>
    </row>
    <row r="21" spans="1:10" ht="20.399999999999999" customHeight="1" thickBot="1" x14ac:dyDescent="0.35">
      <c r="A21" s="402" t="s">
        <v>521</v>
      </c>
      <c r="B21" s="547">
        <f t="shared" si="4"/>
        <v>0</v>
      </c>
      <c r="C21" s="547">
        <f t="shared" si="5"/>
        <v>0</v>
      </c>
      <c r="D21" s="549">
        <v>0</v>
      </c>
      <c r="E21" s="549">
        <v>0</v>
      </c>
      <c r="F21" s="549">
        <v>0</v>
      </c>
      <c r="G21" s="549">
        <v>0</v>
      </c>
      <c r="H21" s="547">
        <f t="shared" si="3"/>
        <v>0</v>
      </c>
      <c r="I21" s="549">
        <v>0</v>
      </c>
      <c r="J21" s="550">
        <v>0</v>
      </c>
    </row>
    <row r="22" spans="1:10" ht="20.399999999999999" customHeight="1" thickBot="1" x14ac:dyDescent="0.35">
      <c r="A22" s="416" t="s">
        <v>491</v>
      </c>
      <c r="B22" s="547">
        <f t="shared" si="4"/>
        <v>0</v>
      </c>
      <c r="C22" s="547">
        <f t="shared" si="5"/>
        <v>0</v>
      </c>
      <c r="D22" s="549">
        <v>0</v>
      </c>
      <c r="E22" s="549">
        <v>0</v>
      </c>
      <c r="F22" s="549">
        <v>0</v>
      </c>
      <c r="G22" s="549">
        <v>0</v>
      </c>
      <c r="H22" s="547">
        <f t="shared" si="3"/>
        <v>0</v>
      </c>
      <c r="I22" s="549">
        <v>0</v>
      </c>
      <c r="J22" s="550">
        <v>0</v>
      </c>
    </row>
    <row r="23" spans="1:10" ht="20.399999999999999" customHeight="1" thickBot="1" x14ac:dyDescent="0.35">
      <c r="A23" s="402" t="s">
        <v>492</v>
      </c>
      <c r="B23" s="547">
        <f t="shared" si="4"/>
        <v>14</v>
      </c>
      <c r="C23" s="547">
        <f t="shared" si="5"/>
        <v>11</v>
      </c>
      <c r="D23" s="547">
        <f t="shared" ref="D23:J23" si="7">SUM(D24:D25)</f>
        <v>4</v>
      </c>
      <c r="E23" s="547">
        <f t="shared" si="7"/>
        <v>0</v>
      </c>
      <c r="F23" s="547">
        <f t="shared" si="7"/>
        <v>3</v>
      </c>
      <c r="G23" s="547">
        <f t="shared" si="7"/>
        <v>4</v>
      </c>
      <c r="H23" s="547">
        <f t="shared" si="3"/>
        <v>3</v>
      </c>
      <c r="I23" s="547">
        <f t="shared" si="7"/>
        <v>3</v>
      </c>
      <c r="J23" s="548">
        <f t="shared" si="7"/>
        <v>0</v>
      </c>
    </row>
    <row r="24" spans="1:10" ht="20.399999999999999" customHeight="1" thickBot="1" x14ac:dyDescent="0.35">
      <c r="A24" s="402" t="s">
        <v>493</v>
      </c>
      <c r="B24" s="547">
        <f t="shared" si="4"/>
        <v>14</v>
      </c>
      <c r="C24" s="547">
        <f t="shared" si="5"/>
        <v>11</v>
      </c>
      <c r="D24" s="549">
        <v>4</v>
      </c>
      <c r="E24" s="549">
        <v>0</v>
      </c>
      <c r="F24" s="549">
        <v>3</v>
      </c>
      <c r="G24" s="549">
        <v>4</v>
      </c>
      <c r="H24" s="547">
        <f t="shared" si="3"/>
        <v>3</v>
      </c>
      <c r="I24" s="549">
        <v>3</v>
      </c>
      <c r="J24" s="550">
        <v>0</v>
      </c>
    </row>
    <row r="25" spans="1:10" ht="20.399999999999999" customHeight="1" thickBot="1" x14ac:dyDescent="0.35">
      <c r="A25" s="402" t="s">
        <v>494</v>
      </c>
      <c r="B25" s="547">
        <f t="shared" si="4"/>
        <v>0</v>
      </c>
      <c r="C25" s="547">
        <f t="shared" si="5"/>
        <v>0</v>
      </c>
      <c r="D25" s="549">
        <v>0</v>
      </c>
      <c r="E25" s="549">
        <v>0</v>
      </c>
      <c r="F25" s="549">
        <v>0</v>
      </c>
      <c r="G25" s="549">
        <v>0</v>
      </c>
      <c r="H25" s="547">
        <f t="shared" si="3"/>
        <v>0</v>
      </c>
      <c r="I25" s="549">
        <v>0</v>
      </c>
      <c r="J25" s="550">
        <v>0</v>
      </c>
    </row>
    <row r="26" spans="1:10" ht="20.399999999999999" customHeight="1" thickBot="1" x14ac:dyDescent="0.35">
      <c r="A26" s="404" t="s">
        <v>495</v>
      </c>
      <c r="B26" s="547">
        <f t="shared" si="4"/>
        <v>14</v>
      </c>
      <c r="C26" s="547">
        <f t="shared" si="5"/>
        <v>11</v>
      </c>
      <c r="D26" s="547">
        <f t="shared" ref="D26:J26" si="8">SUM(D27:D32)</f>
        <v>4</v>
      </c>
      <c r="E26" s="547">
        <f t="shared" si="8"/>
        <v>0</v>
      </c>
      <c r="F26" s="547">
        <f t="shared" si="8"/>
        <v>3</v>
      </c>
      <c r="G26" s="547">
        <f t="shared" si="8"/>
        <v>4</v>
      </c>
      <c r="H26" s="547">
        <f t="shared" si="3"/>
        <v>3</v>
      </c>
      <c r="I26" s="547">
        <f t="shared" si="8"/>
        <v>3</v>
      </c>
      <c r="J26" s="548">
        <f t="shared" si="8"/>
        <v>0</v>
      </c>
    </row>
    <row r="27" spans="1:10" ht="20.399999999999999" customHeight="1" thickBot="1" x14ac:dyDescent="0.35">
      <c r="A27" s="402" t="s">
        <v>496</v>
      </c>
      <c r="B27" s="547">
        <f t="shared" si="4"/>
        <v>0</v>
      </c>
      <c r="C27" s="547">
        <f t="shared" si="5"/>
        <v>0</v>
      </c>
      <c r="D27" s="549">
        <v>0</v>
      </c>
      <c r="E27" s="549">
        <v>0</v>
      </c>
      <c r="F27" s="549">
        <v>0</v>
      </c>
      <c r="G27" s="549">
        <v>0</v>
      </c>
      <c r="H27" s="547">
        <f t="shared" si="3"/>
        <v>0</v>
      </c>
      <c r="I27" s="549">
        <v>0</v>
      </c>
      <c r="J27" s="550">
        <v>0</v>
      </c>
    </row>
    <row r="28" spans="1:10" ht="20.399999999999999" customHeight="1" thickBot="1" x14ac:dyDescent="0.35">
      <c r="A28" s="402" t="s">
        <v>497</v>
      </c>
      <c r="B28" s="547">
        <f t="shared" si="4"/>
        <v>3</v>
      </c>
      <c r="C28" s="547">
        <f t="shared" si="5"/>
        <v>3</v>
      </c>
      <c r="D28" s="549">
        <v>0</v>
      </c>
      <c r="E28" s="549">
        <v>0</v>
      </c>
      <c r="F28" s="549">
        <v>1</v>
      </c>
      <c r="G28" s="549">
        <v>2</v>
      </c>
      <c r="H28" s="547">
        <f t="shared" si="3"/>
        <v>0</v>
      </c>
      <c r="I28" s="549">
        <v>0</v>
      </c>
      <c r="J28" s="550">
        <v>0</v>
      </c>
    </row>
    <row r="29" spans="1:10" ht="20.399999999999999" customHeight="1" thickBot="1" x14ac:dyDescent="0.35">
      <c r="A29" s="402" t="s">
        <v>498</v>
      </c>
      <c r="B29" s="547">
        <f t="shared" si="4"/>
        <v>6</v>
      </c>
      <c r="C29" s="547">
        <f t="shared" si="5"/>
        <v>6</v>
      </c>
      <c r="D29" s="549">
        <v>3</v>
      </c>
      <c r="E29" s="549">
        <v>0</v>
      </c>
      <c r="F29" s="549">
        <v>1</v>
      </c>
      <c r="G29" s="549">
        <v>2</v>
      </c>
      <c r="H29" s="547">
        <f t="shared" si="3"/>
        <v>0</v>
      </c>
      <c r="I29" s="549">
        <v>0</v>
      </c>
      <c r="J29" s="550">
        <v>0</v>
      </c>
    </row>
    <row r="30" spans="1:10" ht="20.399999999999999" customHeight="1" thickBot="1" x14ac:dyDescent="0.35">
      <c r="A30" s="402" t="s">
        <v>499</v>
      </c>
      <c r="B30" s="547">
        <f t="shared" si="4"/>
        <v>1</v>
      </c>
      <c r="C30" s="547">
        <f t="shared" si="5"/>
        <v>1</v>
      </c>
      <c r="D30" s="549">
        <v>0</v>
      </c>
      <c r="E30" s="549">
        <v>0</v>
      </c>
      <c r="F30" s="549">
        <v>1</v>
      </c>
      <c r="G30" s="549">
        <v>0</v>
      </c>
      <c r="H30" s="547">
        <f t="shared" si="3"/>
        <v>0</v>
      </c>
      <c r="I30" s="549">
        <v>0</v>
      </c>
      <c r="J30" s="550">
        <v>0</v>
      </c>
    </row>
    <row r="31" spans="1:10" ht="20.399999999999999" customHeight="1" thickBot="1" x14ac:dyDescent="0.35">
      <c r="A31" s="402" t="s">
        <v>500</v>
      </c>
      <c r="B31" s="547">
        <f t="shared" si="4"/>
        <v>4</v>
      </c>
      <c r="C31" s="547">
        <f t="shared" si="5"/>
        <v>1</v>
      </c>
      <c r="D31" s="549">
        <v>1</v>
      </c>
      <c r="E31" s="549">
        <v>0</v>
      </c>
      <c r="F31" s="549">
        <v>0</v>
      </c>
      <c r="G31" s="549">
        <v>0</v>
      </c>
      <c r="H31" s="547">
        <f t="shared" si="3"/>
        <v>3</v>
      </c>
      <c r="I31" s="549">
        <v>3</v>
      </c>
      <c r="J31" s="550">
        <v>0</v>
      </c>
    </row>
    <row r="32" spans="1:10" ht="20.399999999999999" customHeight="1" thickBot="1" x14ac:dyDescent="0.35">
      <c r="A32" s="405" t="s">
        <v>501</v>
      </c>
      <c r="B32" s="547">
        <f t="shared" si="4"/>
        <v>0</v>
      </c>
      <c r="C32" s="547">
        <f t="shared" si="5"/>
        <v>0</v>
      </c>
      <c r="D32" s="549">
        <v>0</v>
      </c>
      <c r="E32" s="549">
        <v>0</v>
      </c>
      <c r="F32" s="549">
        <v>0</v>
      </c>
      <c r="G32" s="549">
        <v>0</v>
      </c>
      <c r="H32" s="547">
        <f t="shared" si="3"/>
        <v>0</v>
      </c>
      <c r="I32" s="549">
        <v>0</v>
      </c>
      <c r="J32" s="550">
        <v>0</v>
      </c>
    </row>
    <row r="33" spans="1:10" x14ac:dyDescent="0.3">
      <c r="A33" s="89" t="s">
        <v>136</v>
      </c>
      <c r="B33" s="89" t="s">
        <v>137</v>
      </c>
      <c r="C33" s="89"/>
      <c r="D33" s="89" t="s">
        <v>138</v>
      </c>
      <c r="E33" s="89"/>
      <c r="F33" s="89"/>
      <c r="G33" s="89" t="s">
        <v>139</v>
      </c>
      <c r="H33" s="89"/>
      <c r="I33" s="1470" t="s">
        <v>711</v>
      </c>
      <c r="J33" s="1766"/>
    </row>
    <row r="34" spans="1:10" x14ac:dyDescent="0.3">
      <c r="A34" s="89"/>
      <c r="B34" s="89"/>
      <c r="C34" s="89"/>
      <c r="D34" s="89" t="s">
        <v>140</v>
      </c>
      <c r="E34" s="89"/>
      <c r="F34" s="89"/>
      <c r="G34" s="89"/>
      <c r="H34" s="89"/>
      <c r="I34" s="89"/>
      <c r="J34" s="89"/>
    </row>
    <row r="35" spans="1:10" x14ac:dyDescent="0.3">
      <c r="A35" s="89"/>
      <c r="B35" s="89"/>
      <c r="C35" s="89"/>
      <c r="D35" s="89"/>
      <c r="E35" s="89"/>
      <c r="F35" s="89"/>
      <c r="G35" s="89"/>
      <c r="H35" s="89"/>
      <c r="I35" s="89"/>
      <c r="J35" s="89"/>
    </row>
    <row r="36" spans="1:10" x14ac:dyDescent="0.3">
      <c r="A36" s="89" t="s">
        <v>522</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5" customWidth="1"/>
    <col min="2" max="3" width="11.88671875" style="425" customWidth="1"/>
    <col min="4" max="4" width="8.44140625" style="425" customWidth="1"/>
    <col min="5" max="5" width="23.88671875" style="425" customWidth="1"/>
    <col min="6" max="7" width="10.77734375" style="425" customWidth="1"/>
    <col min="8" max="8" width="17.77734375" style="425" customWidth="1"/>
    <col min="9" max="9" width="5.44140625" style="425" customWidth="1"/>
    <col min="10" max="15" width="9" style="425" customWidth="1"/>
    <col min="16" max="20" width="8.77734375" style="425" customWidth="1"/>
    <col min="21" max="256" width="9" style="425"/>
    <col min="257" max="257" width="13" style="425" customWidth="1"/>
    <col min="258" max="259" width="11.88671875" style="425" customWidth="1"/>
    <col min="260" max="260" width="8.44140625" style="425" customWidth="1"/>
    <col min="261" max="261" width="23.88671875" style="425" customWidth="1"/>
    <col min="262" max="263" width="10.77734375" style="425" customWidth="1"/>
    <col min="264" max="264" width="17.77734375" style="425" customWidth="1"/>
    <col min="265" max="265" width="5.44140625" style="425" customWidth="1"/>
    <col min="266" max="271" width="9" style="425"/>
    <col min="272" max="276" width="8.77734375" style="425" customWidth="1"/>
    <col min="277" max="512" width="9" style="425"/>
    <col min="513" max="513" width="13" style="425" customWidth="1"/>
    <col min="514" max="515" width="11.88671875" style="425" customWidth="1"/>
    <col min="516" max="516" width="8.44140625" style="425" customWidth="1"/>
    <col min="517" max="517" width="23.88671875" style="425" customWidth="1"/>
    <col min="518" max="519" width="10.77734375" style="425" customWidth="1"/>
    <col min="520" max="520" width="17.77734375" style="425" customWidth="1"/>
    <col min="521" max="521" width="5.44140625" style="425" customWidth="1"/>
    <col min="522" max="527" width="9" style="425"/>
    <col min="528" max="532" width="8.77734375" style="425" customWidth="1"/>
    <col min="533" max="768" width="9" style="425"/>
    <col min="769" max="769" width="13" style="425" customWidth="1"/>
    <col min="770" max="771" width="11.88671875" style="425" customWidth="1"/>
    <col min="772" max="772" width="8.44140625" style="425" customWidth="1"/>
    <col min="773" max="773" width="23.88671875" style="425" customWidth="1"/>
    <col min="774" max="775" width="10.77734375" style="425" customWidth="1"/>
    <col min="776" max="776" width="17.77734375" style="425" customWidth="1"/>
    <col min="777" max="777" width="5.44140625" style="425" customWidth="1"/>
    <col min="778" max="783" width="9" style="425"/>
    <col min="784" max="788" width="8.77734375" style="425" customWidth="1"/>
    <col min="789" max="1024" width="9" style="425"/>
    <col min="1025" max="1025" width="13" style="425" customWidth="1"/>
    <col min="1026" max="1027" width="11.88671875" style="425" customWidth="1"/>
    <col min="1028" max="1028" width="8.44140625" style="425" customWidth="1"/>
    <col min="1029" max="1029" width="23.88671875" style="425" customWidth="1"/>
    <col min="1030" max="1031" width="10.77734375" style="425" customWidth="1"/>
    <col min="1032" max="1032" width="17.77734375" style="425" customWidth="1"/>
    <col min="1033" max="1033" width="5.44140625" style="425" customWidth="1"/>
    <col min="1034" max="1039" width="9" style="425"/>
    <col min="1040" max="1044" width="8.77734375" style="425" customWidth="1"/>
    <col min="1045" max="1280" width="9" style="425"/>
    <col min="1281" max="1281" width="13" style="425" customWidth="1"/>
    <col min="1282" max="1283" width="11.88671875" style="425" customWidth="1"/>
    <col min="1284" max="1284" width="8.44140625" style="425" customWidth="1"/>
    <col min="1285" max="1285" width="23.88671875" style="425" customWidth="1"/>
    <col min="1286" max="1287" width="10.77734375" style="425" customWidth="1"/>
    <col min="1288" max="1288" width="17.77734375" style="425" customWidth="1"/>
    <col min="1289" max="1289" width="5.44140625" style="425" customWidth="1"/>
    <col min="1290" max="1295" width="9" style="425"/>
    <col min="1296" max="1300" width="8.77734375" style="425" customWidth="1"/>
    <col min="1301" max="1536" width="9" style="425"/>
    <col min="1537" max="1537" width="13" style="425" customWidth="1"/>
    <col min="1538" max="1539" width="11.88671875" style="425" customWidth="1"/>
    <col min="1540" max="1540" width="8.44140625" style="425" customWidth="1"/>
    <col min="1541" max="1541" width="23.88671875" style="425" customWidth="1"/>
    <col min="1542" max="1543" width="10.77734375" style="425" customWidth="1"/>
    <col min="1544" max="1544" width="17.77734375" style="425" customWidth="1"/>
    <col min="1545" max="1545" width="5.44140625" style="425" customWidth="1"/>
    <col min="1546" max="1551" width="9" style="425"/>
    <col min="1552" max="1556" width="8.77734375" style="425" customWidth="1"/>
    <col min="1557" max="1792" width="9" style="425"/>
    <col min="1793" max="1793" width="13" style="425" customWidth="1"/>
    <col min="1794" max="1795" width="11.88671875" style="425" customWidth="1"/>
    <col min="1796" max="1796" width="8.44140625" style="425" customWidth="1"/>
    <col min="1797" max="1797" width="23.88671875" style="425" customWidth="1"/>
    <col min="1798" max="1799" width="10.77734375" style="425" customWidth="1"/>
    <col min="1800" max="1800" width="17.77734375" style="425" customWidth="1"/>
    <col min="1801" max="1801" width="5.44140625" style="425" customWidth="1"/>
    <col min="1802" max="1807" width="9" style="425"/>
    <col min="1808" max="1812" width="8.77734375" style="425" customWidth="1"/>
    <col min="1813" max="2048" width="9" style="425"/>
    <col min="2049" max="2049" width="13" style="425" customWidth="1"/>
    <col min="2050" max="2051" width="11.88671875" style="425" customWidth="1"/>
    <col min="2052" max="2052" width="8.44140625" style="425" customWidth="1"/>
    <col min="2053" max="2053" width="23.88671875" style="425" customWidth="1"/>
    <col min="2054" max="2055" width="10.77734375" style="425" customWidth="1"/>
    <col min="2056" max="2056" width="17.77734375" style="425" customWidth="1"/>
    <col min="2057" max="2057" width="5.44140625" style="425" customWidth="1"/>
    <col min="2058" max="2063" width="9" style="425"/>
    <col min="2064" max="2068" width="8.77734375" style="425" customWidth="1"/>
    <col min="2069" max="2304" width="9" style="425"/>
    <col min="2305" max="2305" width="13" style="425" customWidth="1"/>
    <col min="2306" max="2307" width="11.88671875" style="425" customWidth="1"/>
    <col min="2308" max="2308" width="8.44140625" style="425" customWidth="1"/>
    <col min="2309" max="2309" width="23.88671875" style="425" customWidth="1"/>
    <col min="2310" max="2311" width="10.77734375" style="425" customWidth="1"/>
    <col min="2312" max="2312" width="17.77734375" style="425" customWidth="1"/>
    <col min="2313" max="2313" width="5.44140625" style="425" customWidth="1"/>
    <col min="2314" max="2319" width="9" style="425"/>
    <col min="2320" max="2324" width="8.77734375" style="425" customWidth="1"/>
    <col min="2325" max="2560" width="9" style="425"/>
    <col min="2561" max="2561" width="13" style="425" customWidth="1"/>
    <col min="2562" max="2563" width="11.88671875" style="425" customWidth="1"/>
    <col min="2564" max="2564" width="8.44140625" style="425" customWidth="1"/>
    <col min="2565" max="2565" width="23.88671875" style="425" customWidth="1"/>
    <col min="2566" max="2567" width="10.77734375" style="425" customWidth="1"/>
    <col min="2568" max="2568" width="17.77734375" style="425" customWidth="1"/>
    <col min="2569" max="2569" width="5.44140625" style="425" customWidth="1"/>
    <col min="2570" max="2575" width="9" style="425"/>
    <col min="2576" max="2580" width="8.77734375" style="425" customWidth="1"/>
    <col min="2581" max="2816" width="9" style="425"/>
    <col min="2817" max="2817" width="13" style="425" customWidth="1"/>
    <col min="2818" max="2819" width="11.88671875" style="425" customWidth="1"/>
    <col min="2820" max="2820" width="8.44140625" style="425" customWidth="1"/>
    <col min="2821" max="2821" width="23.88671875" style="425" customWidth="1"/>
    <col min="2822" max="2823" width="10.77734375" style="425" customWidth="1"/>
    <col min="2824" max="2824" width="17.77734375" style="425" customWidth="1"/>
    <col min="2825" max="2825" width="5.44140625" style="425" customWidth="1"/>
    <col min="2826" max="2831" width="9" style="425"/>
    <col min="2832" max="2836" width="8.77734375" style="425" customWidth="1"/>
    <col min="2837" max="3072" width="9" style="425"/>
    <col min="3073" max="3073" width="13" style="425" customWidth="1"/>
    <col min="3074" max="3075" width="11.88671875" style="425" customWidth="1"/>
    <col min="3076" max="3076" width="8.44140625" style="425" customWidth="1"/>
    <col min="3077" max="3077" width="23.88671875" style="425" customWidth="1"/>
    <col min="3078" max="3079" width="10.77734375" style="425" customWidth="1"/>
    <col min="3080" max="3080" width="17.77734375" style="425" customWidth="1"/>
    <col min="3081" max="3081" width="5.44140625" style="425" customWidth="1"/>
    <col min="3082" max="3087" width="9" style="425"/>
    <col min="3088" max="3092" width="8.77734375" style="425" customWidth="1"/>
    <col min="3093" max="3328" width="9" style="425"/>
    <col min="3329" max="3329" width="13" style="425" customWidth="1"/>
    <col min="3330" max="3331" width="11.88671875" style="425" customWidth="1"/>
    <col min="3332" max="3332" width="8.44140625" style="425" customWidth="1"/>
    <col min="3333" max="3333" width="23.88671875" style="425" customWidth="1"/>
    <col min="3334" max="3335" width="10.77734375" style="425" customWidth="1"/>
    <col min="3336" max="3336" width="17.77734375" style="425" customWidth="1"/>
    <col min="3337" max="3337" width="5.44140625" style="425" customWidth="1"/>
    <col min="3338" max="3343" width="9" style="425"/>
    <col min="3344" max="3348" width="8.77734375" style="425" customWidth="1"/>
    <col min="3349" max="3584" width="9" style="425"/>
    <col min="3585" max="3585" width="13" style="425" customWidth="1"/>
    <col min="3586" max="3587" width="11.88671875" style="425" customWidth="1"/>
    <col min="3588" max="3588" width="8.44140625" style="425" customWidth="1"/>
    <col min="3589" max="3589" width="23.88671875" style="425" customWidth="1"/>
    <col min="3590" max="3591" width="10.77734375" style="425" customWidth="1"/>
    <col min="3592" max="3592" width="17.77734375" style="425" customWidth="1"/>
    <col min="3593" max="3593" width="5.44140625" style="425" customWidth="1"/>
    <col min="3594" max="3599" width="9" style="425"/>
    <col min="3600" max="3604" width="8.77734375" style="425" customWidth="1"/>
    <col min="3605" max="3840" width="9" style="425"/>
    <col min="3841" max="3841" width="13" style="425" customWidth="1"/>
    <col min="3842" max="3843" width="11.88671875" style="425" customWidth="1"/>
    <col min="3844" max="3844" width="8.44140625" style="425" customWidth="1"/>
    <col min="3845" max="3845" width="23.88671875" style="425" customWidth="1"/>
    <col min="3846" max="3847" width="10.77734375" style="425" customWidth="1"/>
    <col min="3848" max="3848" width="17.77734375" style="425" customWidth="1"/>
    <col min="3849" max="3849" width="5.44140625" style="425" customWidth="1"/>
    <col min="3850" max="3855" width="9" style="425"/>
    <col min="3856" max="3860" width="8.77734375" style="425" customWidth="1"/>
    <col min="3861" max="4096" width="9" style="425"/>
    <col min="4097" max="4097" width="13" style="425" customWidth="1"/>
    <col min="4098" max="4099" width="11.88671875" style="425" customWidth="1"/>
    <col min="4100" max="4100" width="8.44140625" style="425" customWidth="1"/>
    <col min="4101" max="4101" width="23.88671875" style="425" customWidth="1"/>
    <col min="4102" max="4103" width="10.77734375" style="425" customWidth="1"/>
    <col min="4104" max="4104" width="17.77734375" style="425" customWidth="1"/>
    <col min="4105" max="4105" width="5.44140625" style="425" customWidth="1"/>
    <col min="4106" max="4111" width="9" style="425"/>
    <col min="4112" max="4116" width="8.77734375" style="425" customWidth="1"/>
    <col min="4117" max="4352" width="9" style="425"/>
    <col min="4353" max="4353" width="13" style="425" customWidth="1"/>
    <col min="4354" max="4355" width="11.88671875" style="425" customWidth="1"/>
    <col min="4356" max="4356" width="8.44140625" style="425" customWidth="1"/>
    <col min="4357" max="4357" width="23.88671875" style="425" customWidth="1"/>
    <col min="4358" max="4359" width="10.77734375" style="425" customWidth="1"/>
    <col min="4360" max="4360" width="17.77734375" style="425" customWidth="1"/>
    <col min="4361" max="4361" width="5.44140625" style="425" customWidth="1"/>
    <col min="4362" max="4367" width="9" style="425"/>
    <col min="4368" max="4372" width="8.77734375" style="425" customWidth="1"/>
    <col min="4373" max="4608" width="9" style="425"/>
    <col min="4609" max="4609" width="13" style="425" customWidth="1"/>
    <col min="4610" max="4611" width="11.88671875" style="425" customWidth="1"/>
    <col min="4612" max="4612" width="8.44140625" style="425" customWidth="1"/>
    <col min="4613" max="4613" width="23.88671875" style="425" customWidth="1"/>
    <col min="4614" max="4615" width="10.77734375" style="425" customWidth="1"/>
    <col min="4616" max="4616" width="17.77734375" style="425" customWidth="1"/>
    <col min="4617" max="4617" width="5.44140625" style="425" customWidth="1"/>
    <col min="4618" max="4623" width="9" style="425"/>
    <col min="4624" max="4628" width="8.77734375" style="425" customWidth="1"/>
    <col min="4629" max="4864" width="9" style="425"/>
    <col min="4865" max="4865" width="13" style="425" customWidth="1"/>
    <col min="4866" max="4867" width="11.88671875" style="425" customWidth="1"/>
    <col min="4868" max="4868" width="8.44140625" style="425" customWidth="1"/>
    <col min="4869" max="4869" width="23.88671875" style="425" customWidth="1"/>
    <col min="4870" max="4871" width="10.77734375" style="425" customWidth="1"/>
    <col min="4872" max="4872" width="17.77734375" style="425" customWidth="1"/>
    <col min="4873" max="4873" width="5.44140625" style="425" customWidth="1"/>
    <col min="4874" max="4879" width="9" style="425"/>
    <col min="4880" max="4884" width="8.77734375" style="425" customWidth="1"/>
    <col min="4885" max="5120" width="9" style="425"/>
    <col min="5121" max="5121" width="13" style="425" customWidth="1"/>
    <col min="5122" max="5123" width="11.88671875" style="425" customWidth="1"/>
    <col min="5124" max="5124" width="8.44140625" style="425" customWidth="1"/>
    <col min="5125" max="5125" width="23.88671875" style="425" customWidth="1"/>
    <col min="5126" max="5127" width="10.77734375" style="425" customWidth="1"/>
    <col min="5128" max="5128" width="17.77734375" style="425" customWidth="1"/>
    <col min="5129" max="5129" width="5.44140625" style="425" customWidth="1"/>
    <col min="5130" max="5135" width="9" style="425"/>
    <col min="5136" max="5140" width="8.77734375" style="425" customWidth="1"/>
    <col min="5141" max="5376" width="9" style="425"/>
    <col min="5377" max="5377" width="13" style="425" customWidth="1"/>
    <col min="5378" max="5379" width="11.88671875" style="425" customWidth="1"/>
    <col min="5380" max="5380" width="8.44140625" style="425" customWidth="1"/>
    <col min="5381" max="5381" width="23.88671875" style="425" customWidth="1"/>
    <col min="5382" max="5383" width="10.77734375" style="425" customWidth="1"/>
    <col min="5384" max="5384" width="17.77734375" style="425" customWidth="1"/>
    <col min="5385" max="5385" width="5.44140625" style="425" customWidth="1"/>
    <col min="5386" max="5391" width="9" style="425"/>
    <col min="5392" max="5396" width="8.77734375" style="425" customWidth="1"/>
    <col min="5397" max="5632" width="9" style="425"/>
    <col min="5633" max="5633" width="13" style="425" customWidth="1"/>
    <col min="5634" max="5635" width="11.88671875" style="425" customWidth="1"/>
    <col min="5636" max="5636" width="8.44140625" style="425" customWidth="1"/>
    <col min="5637" max="5637" width="23.88671875" style="425" customWidth="1"/>
    <col min="5638" max="5639" width="10.77734375" style="425" customWidth="1"/>
    <col min="5640" max="5640" width="17.77734375" style="425" customWidth="1"/>
    <col min="5641" max="5641" width="5.44140625" style="425" customWidth="1"/>
    <col min="5642" max="5647" width="9" style="425"/>
    <col min="5648" max="5652" width="8.77734375" style="425" customWidth="1"/>
    <col min="5653" max="5888" width="9" style="425"/>
    <col min="5889" max="5889" width="13" style="425" customWidth="1"/>
    <col min="5890" max="5891" width="11.88671875" style="425" customWidth="1"/>
    <col min="5892" max="5892" width="8.44140625" style="425" customWidth="1"/>
    <col min="5893" max="5893" width="23.88671875" style="425" customWidth="1"/>
    <col min="5894" max="5895" width="10.77734375" style="425" customWidth="1"/>
    <col min="5896" max="5896" width="17.77734375" style="425" customWidth="1"/>
    <col min="5897" max="5897" width="5.44140625" style="425" customWidth="1"/>
    <col min="5898" max="5903" width="9" style="425"/>
    <col min="5904" max="5908" width="8.77734375" style="425" customWidth="1"/>
    <col min="5909" max="6144" width="9" style="425"/>
    <col min="6145" max="6145" width="13" style="425" customWidth="1"/>
    <col min="6146" max="6147" width="11.88671875" style="425" customWidth="1"/>
    <col min="6148" max="6148" width="8.44140625" style="425" customWidth="1"/>
    <col min="6149" max="6149" width="23.88671875" style="425" customWidth="1"/>
    <col min="6150" max="6151" width="10.77734375" style="425" customWidth="1"/>
    <col min="6152" max="6152" width="17.77734375" style="425" customWidth="1"/>
    <col min="6153" max="6153" width="5.44140625" style="425" customWidth="1"/>
    <col min="6154" max="6159" width="9" style="425"/>
    <col min="6160" max="6164" width="8.77734375" style="425" customWidth="1"/>
    <col min="6165" max="6400" width="9" style="425"/>
    <col min="6401" max="6401" width="13" style="425" customWidth="1"/>
    <col min="6402" max="6403" width="11.88671875" style="425" customWidth="1"/>
    <col min="6404" max="6404" width="8.44140625" style="425" customWidth="1"/>
    <col min="6405" max="6405" width="23.88671875" style="425" customWidth="1"/>
    <col min="6406" max="6407" width="10.77734375" style="425" customWidth="1"/>
    <col min="6408" max="6408" width="17.77734375" style="425" customWidth="1"/>
    <col min="6409" max="6409" width="5.44140625" style="425" customWidth="1"/>
    <col min="6410" max="6415" width="9" style="425"/>
    <col min="6416" max="6420" width="8.77734375" style="425" customWidth="1"/>
    <col min="6421" max="6656" width="9" style="425"/>
    <col min="6657" max="6657" width="13" style="425" customWidth="1"/>
    <col min="6658" max="6659" width="11.88671875" style="425" customWidth="1"/>
    <col min="6660" max="6660" width="8.44140625" style="425" customWidth="1"/>
    <col min="6661" max="6661" width="23.88671875" style="425" customWidth="1"/>
    <col min="6662" max="6663" width="10.77734375" style="425" customWidth="1"/>
    <col min="6664" max="6664" width="17.77734375" style="425" customWidth="1"/>
    <col min="6665" max="6665" width="5.44140625" style="425" customWidth="1"/>
    <col min="6666" max="6671" width="9" style="425"/>
    <col min="6672" max="6676" width="8.77734375" style="425" customWidth="1"/>
    <col min="6677" max="6912" width="9" style="425"/>
    <col min="6913" max="6913" width="13" style="425" customWidth="1"/>
    <col min="6914" max="6915" width="11.88671875" style="425" customWidth="1"/>
    <col min="6916" max="6916" width="8.44140625" style="425" customWidth="1"/>
    <col min="6917" max="6917" width="23.88671875" style="425" customWidth="1"/>
    <col min="6918" max="6919" width="10.77734375" style="425" customWidth="1"/>
    <col min="6920" max="6920" width="17.77734375" style="425" customWidth="1"/>
    <col min="6921" max="6921" width="5.44140625" style="425" customWidth="1"/>
    <col min="6922" max="6927" width="9" style="425"/>
    <col min="6928" max="6932" width="8.77734375" style="425" customWidth="1"/>
    <col min="6933" max="7168" width="9" style="425"/>
    <col min="7169" max="7169" width="13" style="425" customWidth="1"/>
    <col min="7170" max="7171" width="11.88671875" style="425" customWidth="1"/>
    <col min="7172" max="7172" width="8.44140625" style="425" customWidth="1"/>
    <col min="7173" max="7173" width="23.88671875" style="425" customWidth="1"/>
    <col min="7174" max="7175" width="10.77734375" style="425" customWidth="1"/>
    <col min="7176" max="7176" width="17.77734375" style="425" customWidth="1"/>
    <col min="7177" max="7177" width="5.44140625" style="425" customWidth="1"/>
    <col min="7178" max="7183" width="9" style="425"/>
    <col min="7184" max="7188" width="8.77734375" style="425" customWidth="1"/>
    <col min="7189" max="7424" width="9" style="425"/>
    <col min="7425" max="7425" width="13" style="425" customWidth="1"/>
    <col min="7426" max="7427" width="11.88671875" style="425" customWidth="1"/>
    <col min="7428" max="7428" width="8.44140625" style="425" customWidth="1"/>
    <col min="7429" max="7429" width="23.88671875" style="425" customWidth="1"/>
    <col min="7430" max="7431" width="10.77734375" style="425" customWidth="1"/>
    <col min="7432" max="7432" width="17.77734375" style="425" customWidth="1"/>
    <col min="7433" max="7433" width="5.44140625" style="425" customWidth="1"/>
    <col min="7434" max="7439" width="9" style="425"/>
    <col min="7440" max="7444" width="8.77734375" style="425" customWidth="1"/>
    <col min="7445" max="7680" width="9" style="425"/>
    <col min="7681" max="7681" width="13" style="425" customWidth="1"/>
    <col min="7682" max="7683" width="11.88671875" style="425" customWidth="1"/>
    <col min="7684" max="7684" width="8.44140625" style="425" customWidth="1"/>
    <col min="7685" max="7685" width="23.88671875" style="425" customWidth="1"/>
    <col min="7686" max="7687" width="10.77734375" style="425" customWidth="1"/>
    <col min="7688" max="7688" width="17.77734375" style="425" customWidth="1"/>
    <col min="7689" max="7689" width="5.44140625" style="425" customWidth="1"/>
    <col min="7690" max="7695" width="9" style="425"/>
    <col min="7696" max="7700" width="8.77734375" style="425" customWidth="1"/>
    <col min="7701" max="7936" width="9" style="425"/>
    <col min="7937" max="7937" width="13" style="425" customWidth="1"/>
    <col min="7938" max="7939" width="11.88671875" style="425" customWidth="1"/>
    <col min="7940" max="7940" width="8.44140625" style="425" customWidth="1"/>
    <col min="7941" max="7941" width="23.88671875" style="425" customWidth="1"/>
    <col min="7942" max="7943" width="10.77734375" style="425" customWidth="1"/>
    <col min="7944" max="7944" width="17.77734375" style="425" customWidth="1"/>
    <col min="7945" max="7945" width="5.44140625" style="425" customWidth="1"/>
    <col min="7946" max="7951" width="9" style="425"/>
    <col min="7952" max="7956" width="8.77734375" style="425" customWidth="1"/>
    <col min="7957" max="8192" width="9" style="425"/>
    <col min="8193" max="8193" width="13" style="425" customWidth="1"/>
    <col min="8194" max="8195" width="11.88671875" style="425" customWidth="1"/>
    <col min="8196" max="8196" width="8.44140625" style="425" customWidth="1"/>
    <col min="8197" max="8197" width="23.88671875" style="425" customWidth="1"/>
    <col min="8198" max="8199" width="10.77734375" style="425" customWidth="1"/>
    <col min="8200" max="8200" width="17.77734375" style="425" customWidth="1"/>
    <col min="8201" max="8201" width="5.44140625" style="425" customWidth="1"/>
    <col min="8202" max="8207" width="9" style="425"/>
    <col min="8208" max="8212" width="8.77734375" style="425" customWidth="1"/>
    <col min="8213" max="8448" width="9" style="425"/>
    <col min="8449" max="8449" width="13" style="425" customWidth="1"/>
    <col min="8450" max="8451" width="11.88671875" style="425" customWidth="1"/>
    <col min="8452" max="8452" width="8.44140625" style="425" customWidth="1"/>
    <col min="8453" max="8453" width="23.88671875" style="425" customWidth="1"/>
    <col min="8454" max="8455" width="10.77734375" style="425" customWidth="1"/>
    <col min="8456" max="8456" width="17.77734375" style="425" customWidth="1"/>
    <col min="8457" max="8457" width="5.44140625" style="425" customWidth="1"/>
    <col min="8458" max="8463" width="9" style="425"/>
    <col min="8464" max="8468" width="8.77734375" style="425" customWidth="1"/>
    <col min="8469" max="8704" width="9" style="425"/>
    <col min="8705" max="8705" width="13" style="425" customWidth="1"/>
    <col min="8706" max="8707" width="11.88671875" style="425" customWidth="1"/>
    <col min="8708" max="8708" width="8.44140625" style="425" customWidth="1"/>
    <col min="8709" max="8709" width="23.88671875" style="425" customWidth="1"/>
    <col min="8710" max="8711" width="10.77734375" style="425" customWidth="1"/>
    <col min="8712" max="8712" width="17.77734375" style="425" customWidth="1"/>
    <col min="8713" max="8713" width="5.44140625" style="425" customWidth="1"/>
    <col min="8714" max="8719" width="9" style="425"/>
    <col min="8720" max="8724" width="8.77734375" style="425" customWidth="1"/>
    <col min="8725" max="8960" width="9" style="425"/>
    <col min="8961" max="8961" width="13" style="425" customWidth="1"/>
    <col min="8962" max="8963" width="11.88671875" style="425" customWidth="1"/>
    <col min="8964" max="8964" width="8.44140625" style="425" customWidth="1"/>
    <col min="8965" max="8965" width="23.88671875" style="425" customWidth="1"/>
    <col min="8966" max="8967" width="10.77734375" style="425" customWidth="1"/>
    <col min="8968" max="8968" width="17.77734375" style="425" customWidth="1"/>
    <col min="8969" max="8969" width="5.44140625" style="425" customWidth="1"/>
    <col min="8970" max="8975" width="9" style="425"/>
    <col min="8976" max="8980" width="8.77734375" style="425" customWidth="1"/>
    <col min="8981" max="9216" width="9" style="425"/>
    <col min="9217" max="9217" width="13" style="425" customWidth="1"/>
    <col min="9218" max="9219" width="11.88671875" style="425" customWidth="1"/>
    <col min="9220" max="9220" width="8.44140625" style="425" customWidth="1"/>
    <col min="9221" max="9221" width="23.88671875" style="425" customWidth="1"/>
    <col min="9222" max="9223" width="10.77734375" style="425" customWidth="1"/>
    <col min="9224" max="9224" width="17.77734375" style="425" customWidth="1"/>
    <col min="9225" max="9225" width="5.44140625" style="425" customWidth="1"/>
    <col min="9226" max="9231" width="9" style="425"/>
    <col min="9232" max="9236" width="8.77734375" style="425" customWidth="1"/>
    <col min="9237" max="9472" width="9" style="425"/>
    <col min="9473" max="9473" width="13" style="425" customWidth="1"/>
    <col min="9474" max="9475" width="11.88671875" style="425" customWidth="1"/>
    <col min="9476" max="9476" width="8.44140625" style="425" customWidth="1"/>
    <col min="9477" max="9477" width="23.88671875" style="425" customWidth="1"/>
    <col min="9478" max="9479" width="10.77734375" style="425" customWidth="1"/>
    <col min="9480" max="9480" width="17.77734375" style="425" customWidth="1"/>
    <col min="9481" max="9481" width="5.44140625" style="425" customWidth="1"/>
    <col min="9482" max="9487" width="9" style="425"/>
    <col min="9488" max="9492" width="8.77734375" style="425" customWidth="1"/>
    <col min="9493" max="9728" width="9" style="425"/>
    <col min="9729" max="9729" width="13" style="425" customWidth="1"/>
    <col min="9730" max="9731" width="11.88671875" style="425" customWidth="1"/>
    <col min="9732" max="9732" width="8.44140625" style="425" customWidth="1"/>
    <col min="9733" max="9733" width="23.88671875" style="425" customWidth="1"/>
    <col min="9734" max="9735" width="10.77734375" style="425" customWidth="1"/>
    <col min="9736" max="9736" width="17.77734375" style="425" customWidth="1"/>
    <col min="9737" max="9737" width="5.44140625" style="425" customWidth="1"/>
    <col min="9738" max="9743" width="9" style="425"/>
    <col min="9744" max="9748" width="8.77734375" style="425" customWidth="1"/>
    <col min="9749" max="9984" width="9" style="425"/>
    <col min="9985" max="9985" width="13" style="425" customWidth="1"/>
    <col min="9986" max="9987" width="11.88671875" style="425" customWidth="1"/>
    <col min="9988" max="9988" width="8.44140625" style="425" customWidth="1"/>
    <col min="9989" max="9989" width="23.88671875" style="425" customWidth="1"/>
    <col min="9990" max="9991" width="10.77734375" style="425" customWidth="1"/>
    <col min="9992" max="9992" width="17.77734375" style="425" customWidth="1"/>
    <col min="9993" max="9993" width="5.44140625" style="425" customWidth="1"/>
    <col min="9994" max="9999" width="9" style="425"/>
    <col min="10000" max="10004" width="8.77734375" style="425" customWidth="1"/>
    <col min="10005" max="10240" width="9" style="425"/>
    <col min="10241" max="10241" width="13" style="425" customWidth="1"/>
    <col min="10242" max="10243" width="11.88671875" style="425" customWidth="1"/>
    <col min="10244" max="10244" width="8.44140625" style="425" customWidth="1"/>
    <col min="10245" max="10245" width="23.88671875" style="425" customWidth="1"/>
    <col min="10246" max="10247" width="10.77734375" style="425" customWidth="1"/>
    <col min="10248" max="10248" width="17.77734375" style="425" customWidth="1"/>
    <col min="10249" max="10249" width="5.44140625" style="425" customWidth="1"/>
    <col min="10250" max="10255" width="9" style="425"/>
    <col min="10256" max="10260" width="8.77734375" style="425" customWidth="1"/>
    <col min="10261" max="10496" width="9" style="425"/>
    <col min="10497" max="10497" width="13" style="425" customWidth="1"/>
    <col min="10498" max="10499" width="11.88671875" style="425" customWidth="1"/>
    <col min="10500" max="10500" width="8.44140625" style="425" customWidth="1"/>
    <col min="10501" max="10501" width="23.88671875" style="425" customWidth="1"/>
    <col min="10502" max="10503" width="10.77734375" style="425" customWidth="1"/>
    <col min="10504" max="10504" width="17.77734375" style="425" customWidth="1"/>
    <col min="10505" max="10505" width="5.44140625" style="425" customWidth="1"/>
    <col min="10506" max="10511" width="9" style="425"/>
    <col min="10512" max="10516" width="8.77734375" style="425" customWidth="1"/>
    <col min="10517" max="10752" width="9" style="425"/>
    <col min="10753" max="10753" width="13" style="425" customWidth="1"/>
    <col min="10754" max="10755" width="11.88671875" style="425" customWidth="1"/>
    <col min="10756" max="10756" width="8.44140625" style="425" customWidth="1"/>
    <col min="10757" max="10757" width="23.88671875" style="425" customWidth="1"/>
    <col min="10758" max="10759" width="10.77734375" style="425" customWidth="1"/>
    <col min="10760" max="10760" width="17.77734375" style="425" customWidth="1"/>
    <col min="10761" max="10761" width="5.44140625" style="425" customWidth="1"/>
    <col min="10762" max="10767" width="9" style="425"/>
    <col min="10768" max="10772" width="8.77734375" style="425" customWidth="1"/>
    <col min="10773" max="11008" width="9" style="425"/>
    <col min="11009" max="11009" width="13" style="425" customWidth="1"/>
    <col min="11010" max="11011" width="11.88671875" style="425" customWidth="1"/>
    <col min="11012" max="11012" width="8.44140625" style="425" customWidth="1"/>
    <col min="11013" max="11013" width="23.88671875" style="425" customWidth="1"/>
    <col min="11014" max="11015" width="10.77734375" style="425" customWidth="1"/>
    <col min="11016" max="11016" width="17.77734375" style="425" customWidth="1"/>
    <col min="11017" max="11017" width="5.44140625" style="425" customWidth="1"/>
    <col min="11018" max="11023" width="9" style="425"/>
    <col min="11024" max="11028" width="8.77734375" style="425" customWidth="1"/>
    <col min="11029" max="11264" width="9" style="425"/>
    <col min="11265" max="11265" width="13" style="425" customWidth="1"/>
    <col min="11266" max="11267" width="11.88671875" style="425" customWidth="1"/>
    <col min="11268" max="11268" width="8.44140625" style="425" customWidth="1"/>
    <col min="11269" max="11269" width="23.88671875" style="425" customWidth="1"/>
    <col min="11270" max="11271" width="10.77734375" style="425" customWidth="1"/>
    <col min="11272" max="11272" width="17.77734375" style="425" customWidth="1"/>
    <col min="11273" max="11273" width="5.44140625" style="425" customWidth="1"/>
    <col min="11274" max="11279" width="9" style="425"/>
    <col min="11280" max="11284" width="8.77734375" style="425" customWidth="1"/>
    <col min="11285" max="11520" width="9" style="425"/>
    <col min="11521" max="11521" width="13" style="425" customWidth="1"/>
    <col min="11522" max="11523" width="11.88671875" style="425" customWidth="1"/>
    <col min="11524" max="11524" width="8.44140625" style="425" customWidth="1"/>
    <col min="11525" max="11525" width="23.88671875" style="425" customWidth="1"/>
    <col min="11526" max="11527" width="10.77734375" style="425" customWidth="1"/>
    <col min="11528" max="11528" width="17.77734375" style="425" customWidth="1"/>
    <col min="11529" max="11529" width="5.44140625" style="425" customWidth="1"/>
    <col min="11530" max="11535" width="9" style="425"/>
    <col min="11536" max="11540" width="8.77734375" style="425" customWidth="1"/>
    <col min="11541" max="11776" width="9" style="425"/>
    <col min="11777" max="11777" width="13" style="425" customWidth="1"/>
    <col min="11778" max="11779" width="11.88671875" style="425" customWidth="1"/>
    <col min="11780" max="11780" width="8.44140625" style="425" customWidth="1"/>
    <col min="11781" max="11781" width="23.88671875" style="425" customWidth="1"/>
    <col min="11782" max="11783" width="10.77734375" style="425" customWidth="1"/>
    <col min="11784" max="11784" width="17.77734375" style="425" customWidth="1"/>
    <col min="11785" max="11785" width="5.44140625" style="425" customWidth="1"/>
    <col min="11786" max="11791" width="9" style="425"/>
    <col min="11792" max="11796" width="8.77734375" style="425" customWidth="1"/>
    <col min="11797" max="12032" width="9" style="425"/>
    <col min="12033" max="12033" width="13" style="425" customWidth="1"/>
    <col min="12034" max="12035" width="11.88671875" style="425" customWidth="1"/>
    <col min="12036" max="12036" width="8.44140625" style="425" customWidth="1"/>
    <col min="12037" max="12037" width="23.88671875" style="425" customWidth="1"/>
    <col min="12038" max="12039" width="10.77734375" style="425" customWidth="1"/>
    <col min="12040" max="12040" width="17.77734375" style="425" customWidth="1"/>
    <col min="12041" max="12041" width="5.44140625" style="425" customWidth="1"/>
    <col min="12042" max="12047" width="9" style="425"/>
    <col min="12048" max="12052" width="8.77734375" style="425" customWidth="1"/>
    <col min="12053" max="12288" width="9" style="425"/>
    <col min="12289" max="12289" width="13" style="425" customWidth="1"/>
    <col min="12290" max="12291" width="11.88671875" style="425" customWidth="1"/>
    <col min="12292" max="12292" width="8.44140625" style="425" customWidth="1"/>
    <col min="12293" max="12293" width="23.88671875" style="425" customWidth="1"/>
    <col min="12294" max="12295" width="10.77734375" style="425" customWidth="1"/>
    <col min="12296" max="12296" width="17.77734375" style="425" customWidth="1"/>
    <col min="12297" max="12297" width="5.44140625" style="425" customWidth="1"/>
    <col min="12298" max="12303" width="9" style="425"/>
    <col min="12304" max="12308" width="8.77734375" style="425" customWidth="1"/>
    <col min="12309" max="12544" width="9" style="425"/>
    <col min="12545" max="12545" width="13" style="425" customWidth="1"/>
    <col min="12546" max="12547" width="11.88671875" style="425" customWidth="1"/>
    <col min="12548" max="12548" width="8.44140625" style="425" customWidth="1"/>
    <col min="12549" max="12549" width="23.88671875" style="425" customWidth="1"/>
    <col min="12550" max="12551" width="10.77734375" style="425" customWidth="1"/>
    <col min="12552" max="12552" width="17.77734375" style="425" customWidth="1"/>
    <col min="12553" max="12553" width="5.44140625" style="425" customWidth="1"/>
    <col min="12554" max="12559" width="9" style="425"/>
    <col min="12560" max="12564" width="8.77734375" style="425" customWidth="1"/>
    <col min="12565" max="12800" width="9" style="425"/>
    <col min="12801" max="12801" width="13" style="425" customWidth="1"/>
    <col min="12802" max="12803" width="11.88671875" style="425" customWidth="1"/>
    <col min="12804" max="12804" width="8.44140625" style="425" customWidth="1"/>
    <col min="12805" max="12805" width="23.88671875" style="425" customWidth="1"/>
    <col min="12806" max="12807" width="10.77734375" style="425" customWidth="1"/>
    <col min="12808" max="12808" width="17.77734375" style="425" customWidth="1"/>
    <col min="12809" max="12809" width="5.44140625" style="425" customWidth="1"/>
    <col min="12810" max="12815" width="9" style="425"/>
    <col min="12816" max="12820" width="8.77734375" style="425" customWidth="1"/>
    <col min="12821" max="13056" width="9" style="425"/>
    <col min="13057" max="13057" width="13" style="425" customWidth="1"/>
    <col min="13058" max="13059" width="11.88671875" style="425" customWidth="1"/>
    <col min="13060" max="13060" width="8.44140625" style="425" customWidth="1"/>
    <col min="13061" max="13061" width="23.88671875" style="425" customWidth="1"/>
    <col min="13062" max="13063" width="10.77734375" style="425" customWidth="1"/>
    <col min="13064" max="13064" width="17.77734375" style="425" customWidth="1"/>
    <col min="13065" max="13065" width="5.44140625" style="425" customWidth="1"/>
    <col min="13066" max="13071" width="9" style="425"/>
    <col min="13072" max="13076" width="8.77734375" style="425" customWidth="1"/>
    <col min="13077" max="13312" width="9" style="425"/>
    <col min="13313" max="13313" width="13" style="425" customWidth="1"/>
    <col min="13314" max="13315" width="11.88671875" style="425" customWidth="1"/>
    <col min="13316" max="13316" width="8.44140625" style="425" customWidth="1"/>
    <col min="13317" max="13317" width="23.88671875" style="425" customWidth="1"/>
    <col min="13318" max="13319" width="10.77734375" style="425" customWidth="1"/>
    <col min="13320" max="13320" width="17.77734375" style="425" customWidth="1"/>
    <col min="13321" max="13321" width="5.44140625" style="425" customWidth="1"/>
    <col min="13322" max="13327" width="9" style="425"/>
    <col min="13328" max="13332" width="8.77734375" style="425" customWidth="1"/>
    <col min="13333" max="13568" width="9" style="425"/>
    <col min="13569" max="13569" width="13" style="425" customWidth="1"/>
    <col min="13570" max="13571" width="11.88671875" style="425" customWidth="1"/>
    <col min="13572" max="13572" width="8.44140625" style="425" customWidth="1"/>
    <col min="13573" max="13573" width="23.88671875" style="425" customWidth="1"/>
    <col min="13574" max="13575" width="10.77734375" style="425" customWidth="1"/>
    <col min="13576" max="13576" width="17.77734375" style="425" customWidth="1"/>
    <col min="13577" max="13577" width="5.44140625" style="425" customWidth="1"/>
    <col min="13578" max="13583" width="9" style="425"/>
    <col min="13584" max="13588" width="8.77734375" style="425" customWidth="1"/>
    <col min="13589" max="13824" width="9" style="425"/>
    <col min="13825" max="13825" width="13" style="425" customWidth="1"/>
    <col min="13826" max="13827" width="11.88671875" style="425" customWidth="1"/>
    <col min="13828" max="13828" width="8.44140625" style="425" customWidth="1"/>
    <col min="13829" max="13829" width="23.88671875" style="425" customWidth="1"/>
    <col min="13830" max="13831" width="10.77734375" style="425" customWidth="1"/>
    <col min="13832" max="13832" width="17.77734375" style="425" customWidth="1"/>
    <col min="13833" max="13833" width="5.44140625" style="425" customWidth="1"/>
    <col min="13834" max="13839" width="9" style="425"/>
    <col min="13840" max="13844" width="8.77734375" style="425" customWidth="1"/>
    <col min="13845" max="14080" width="9" style="425"/>
    <col min="14081" max="14081" width="13" style="425" customWidth="1"/>
    <col min="14082" max="14083" width="11.88671875" style="425" customWidth="1"/>
    <col min="14084" max="14084" width="8.44140625" style="425" customWidth="1"/>
    <col min="14085" max="14085" width="23.88671875" style="425" customWidth="1"/>
    <col min="14086" max="14087" width="10.77734375" style="425" customWidth="1"/>
    <col min="14088" max="14088" width="17.77734375" style="425" customWidth="1"/>
    <col min="14089" max="14089" width="5.44140625" style="425" customWidth="1"/>
    <col min="14090" max="14095" width="9" style="425"/>
    <col min="14096" max="14100" width="8.77734375" style="425" customWidth="1"/>
    <col min="14101" max="14336" width="9" style="425"/>
    <col min="14337" max="14337" width="13" style="425" customWidth="1"/>
    <col min="14338" max="14339" width="11.88671875" style="425" customWidth="1"/>
    <col min="14340" max="14340" width="8.44140625" style="425" customWidth="1"/>
    <col min="14341" max="14341" width="23.88671875" style="425" customWidth="1"/>
    <col min="14342" max="14343" width="10.77734375" style="425" customWidth="1"/>
    <col min="14344" max="14344" width="17.77734375" style="425" customWidth="1"/>
    <col min="14345" max="14345" width="5.44140625" style="425" customWidth="1"/>
    <col min="14346" max="14351" width="9" style="425"/>
    <col min="14352" max="14356" width="8.77734375" style="425" customWidth="1"/>
    <col min="14357" max="14592" width="9" style="425"/>
    <col min="14593" max="14593" width="13" style="425" customWidth="1"/>
    <col min="14594" max="14595" width="11.88671875" style="425" customWidth="1"/>
    <col min="14596" max="14596" width="8.44140625" style="425" customWidth="1"/>
    <col min="14597" max="14597" width="23.88671875" style="425" customWidth="1"/>
    <col min="14598" max="14599" width="10.77734375" style="425" customWidth="1"/>
    <col min="14600" max="14600" width="17.77734375" style="425" customWidth="1"/>
    <col min="14601" max="14601" width="5.44140625" style="425" customWidth="1"/>
    <col min="14602" max="14607" width="9" style="425"/>
    <col min="14608" max="14612" width="8.77734375" style="425" customWidth="1"/>
    <col min="14613" max="14848" width="9" style="425"/>
    <col min="14849" max="14849" width="13" style="425" customWidth="1"/>
    <col min="14850" max="14851" width="11.88671875" style="425" customWidth="1"/>
    <col min="14852" max="14852" width="8.44140625" style="425" customWidth="1"/>
    <col min="14853" max="14853" width="23.88671875" style="425" customWidth="1"/>
    <col min="14854" max="14855" width="10.77734375" style="425" customWidth="1"/>
    <col min="14856" max="14856" width="17.77734375" style="425" customWidth="1"/>
    <col min="14857" max="14857" width="5.44140625" style="425" customWidth="1"/>
    <col min="14858" max="14863" width="9" style="425"/>
    <col min="14864" max="14868" width="8.77734375" style="425" customWidth="1"/>
    <col min="14869" max="15104" width="9" style="425"/>
    <col min="15105" max="15105" width="13" style="425" customWidth="1"/>
    <col min="15106" max="15107" width="11.88671875" style="425" customWidth="1"/>
    <col min="15108" max="15108" width="8.44140625" style="425" customWidth="1"/>
    <col min="15109" max="15109" width="23.88671875" style="425" customWidth="1"/>
    <col min="15110" max="15111" width="10.77734375" style="425" customWidth="1"/>
    <col min="15112" max="15112" width="17.77734375" style="425" customWidth="1"/>
    <col min="15113" max="15113" width="5.44140625" style="425" customWidth="1"/>
    <col min="15114" max="15119" width="9" style="425"/>
    <col min="15120" max="15124" width="8.77734375" style="425" customWidth="1"/>
    <col min="15125" max="15360" width="9" style="425"/>
    <col min="15361" max="15361" width="13" style="425" customWidth="1"/>
    <col min="15362" max="15363" width="11.88671875" style="425" customWidth="1"/>
    <col min="15364" max="15364" width="8.44140625" style="425" customWidth="1"/>
    <col min="15365" max="15365" width="23.88671875" style="425" customWidth="1"/>
    <col min="15366" max="15367" width="10.77734375" style="425" customWidth="1"/>
    <col min="15368" max="15368" width="17.77734375" style="425" customWidth="1"/>
    <col min="15369" max="15369" width="5.44140625" style="425" customWidth="1"/>
    <col min="15370" max="15375" width="9" style="425"/>
    <col min="15376" max="15380" width="8.77734375" style="425" customWidth="1"/>
    <col min="15381" max="15616" width="9" style="425"/>
    <col min="15617" max="15617" width="13" style="425" customWidth="1"/>
    <col min="15618" max="15619" width="11.88671875" style="425" customWidth="1"/>
    <col min="15620" max="15620" width="8.44140625" style="425" customWidth="1"/>
    <col min="15621" max="15621" width="23.88671875" style="425" customWidth="1"/>
    <col min="15622" max="15623" width="10.77734375" style="425" customWidth="1"/>
    <col min="15624" max="15624" width="17.77734375" style="425" customWidth="1"/>
    <col min="15625" max="15625" width="5.44140625" style="425" customWidth="1"/>
    <col min="15626" max="15631" width="9" style="425"/>
    <col min="15632" max="15636" width="8.77734375" style="425" customWidth="1"/>
    <col min="15637" max="15872" width="9" style="425"/>
    <col min="15873" max="15873" width="13" style="425" customWidth="1"/>
    <col min="15874" max="15875" width="11.88671875" style="425" customWidth="1"/>
    <col min="15876" max="15876" width="8.44140625" style="425" customWidth="1"/>
    <col min="15877" max="15877" width="23.88671875" style="425" customWidth="1"/>
    <col min="15878" max="15879" width="10.77734375" style="425" customWidth="1"/>
    <col min="15880" max="15880" width="17.77734375" style="425" customWidth="1"/>
    <col min="15881" max="15881" width="5.44140625" style="425" customWidth="1"/>
    <col min="15882" max="15887" width="9" style="425"/>
    <col min="15888" max="15892" width="8.77734375" style="425" customWidth="1"/>
    <col min="15893" max="16128" width="9" style="425"/>
    <col min="16129" max="16129" width="13" style="425" customWidth="1"/>
    <col min="16130" max="16131" width="11.88671875" style="425" customWidth="1"/>
    <col min="16132" max="16132" width="8.44140625" style="425" customWidth="1"/>
    <col min="16133" max="16133" width="23.88671875" style="425" customWidth="1"/>
    <col min="16134" max="16135" width="10.77734375" style="425" customWidth="1"/>
    <col min="16136" max="16136" width="17.77734375" style="425" customWidth="1"/>
    <col min="16137" max="16137" width="5.44140625" style="425" customWidth="1"/>
    <col min="16138" max="16143" width="9" style="425"/>
    <col min="16144" max="16148" width="8.77734375" style="425" customWidth="1"/>
    <col min="16149" max="16384" width="9" style="425"/>
  </cols>
  <sheetData>
    <row r="1" spans="1:9" s="38" customFormat="1" ht="20.100000000000001" customHeight="1" thickBot="1" x14ac:dyDescent="0.35">
      <c r="A1" s="417" t="s">
        <v>523</v>
      </c>
      <c r="B1" s="418"/>
      <c r="C1" s="419"/>
      <c r="F1" s="420" t="s">
        <v>524</v>
      </c>
      <c r="G1" s="1795" t="s">
        <v>525</v>
      </c>
      <c r="H1" s="1796"/>
      <c r="I1" s="109" t="s">
        <v>100</v>
      </c>
    </row>
    <row r="2" spans="1:9" s="38" customFormat="1" ht="20.100000000000001" customHeight="1" thickBot="1" x14ac:dyDescent="0.35">
      <c r="A2" s="417" t="s">
        <v>526</v>
      </c>
      <c r="B2" s="421" t="s">
        <v>527</v>
      </c>
      <c r="C2" s="422"/>
      <c r="D2" s="422"/>
      <c r="E2" s="35"/>
      <c r="F2" s="420" t="s">
        <v>528</v>
      </c>
      <c r="G2" s="1797" t="s">
        <v>529</v>
      </c>
      <c r="H2" s="1798"/>
    </row>
    <row r="3" spans="1:9" s="423" customFormat="1" ht="60" customHeight="1" x14ac:dyDescent="0.3">
      <c r="A3" s="1799" t="s">
        <v>530</v>
      </c>
      <c r="B3" s="1800"/>
      <c r="C3" s="1800"/>
      <c r="D3" s="1800"/>
      <c r="E3" s="1800"/>
      <c r="F3" s="1800"/>
      <c r="G3" s="1800"/>
      <c r="H3" s="1800"/>
    </row>
    <row r="4" spans="1:9" s="424" customFormat="1" ht="25.2" thickBot="1" x14ac:dyDescent="0.35">
      <c r="A4" s="1801" t="s">
        <v>709</v>
      </c>
      <c r="B4" s="1801"/>
      <c r="C4" s="1801"/>
      <c r="D4" s="1801"/>
      <c r="E4" s="1801"/>
      <c r="F4" s="1801"/>
      <c r="G4" s="1801"/>
      <c r="H4" s="1801"/>
    </row>
    <row r="5" spans="1:9" s="38" customFormat="1" ht="19.95" customHeight="1" x14ac:dyDescent="0.3">
      <c r="A5" s="1802" t="s">
        <v>531</v>
      </c>
      <c r="B5" s="1802"/>
      <c r="C5" s="1802"/>
      <c r="D5" s="1802"/>
      <c r="E5" s="1802"/>
      <c r="F5" s="1804" t="s">
        <v>532</v>
      </c>
      <c r="G5" s="1805"/>
      <c r="H5" s="1805"/>
    </row>
    <row r="6" spans="1:9" s="38" customFormat="1" ht="19.95" customHeight="1" thickBot="1" x14ac:dyDescent="0.35">
      <c r="A6" s="1803"/>
      <c r="B6" s="1803"/>
      <c r="C6" s="1803"/>
      <c r="D6" s="1803"/>
      <c r="E6" s="1803"/>
      <c r="F6" s="1806"/>
      <c r="G6" s="1807"/>
      <c r="H6" s="1807"/>
    </row>
    <row r="7" spans="1:9" s="38" customFormat="1" ht="36" customHeight="1" x14ac:dyDescent="0.3">
      <c r="A7" s="1790" t="s">
        <v>533</v>
      </c>
      <c r="B7" s="38" t="s">
        <v>534</v>
      </c>
      <c r="C7" s="425"/>
      <c r="D7" s="425"/>
      <c r="E7" s="426"/>
      <c r="F7" s="1793">
        <f>F8+F9+F10+F11</f>
        <v>1</v>
      </c>
      <c r="G7" s="1794"/>
      <c r="H7" s="1794"/>
    </row>
    <row r="8" spans="1:9" s="38" customFormat="1" ht="36" customHeight="1" x14ac:dyDescent="0.3">
      <c r="A8" s="1791"/>
      <c r="B8" s="427" t="s">
        <v>535</v>
      </c>
      <c r="C8" s="428"/>
      <c r="D8" s="429"/>
      <c r="E8" s="429"/>
      <c r="F8" s="1777">
        <v>0</v>
      </c>
      <c r="G8" s="1778"/>
      <c r="H8" s="1779"/>
    </row>
    <row r="9" spans="1:9" s="38" customFormat="1" ht="36" customHeight="1" x14ac:dyDescent="0.3">
      <c r="A9" s="1791"/>
      <c r="B9" s="430" t="s">
        <v>536</v>
      </c>
      <c r="C9" s="431"/>
      <c r="D9" s="426"/>
      <c r="E9" s="426"/>
      <c r="F9" s="1777">
        <v>1</v>
      </c>
      <c r="G9" s="1778"/>
      <c r="H9" s="1779"/>
    </row>
    <row r="10" spans="1:9" s="38" customFormat="1" ht="36" customHeight="1" x14ac:dyDescent="0.3">
      <c r="A10" s="1791"/>
      <c r="B10" s="432" t="s">
        <v>537</v>
      </c>
      <c r="C10" s="428"/>
      <c r="D10" s="428"/>
      <c r="E10" s="433"/>
      <c r="F10" s="1777">
        <v>0</v>
      </c>
      <c r="G10" s="1778"/>
      <c r="H10" s="1779"/>
    </row>
    <row r="11" spans="1:9" s="38" customFormat="1" ht="36" customHeight="1" x14ac:dyDescent="0.3">
      <c r="A11" s="1792"/>
      <c r="B11" s="432" t="s">
        <v>538</v>
      </c>
      <c r="C11" s="428"/>
      <c r="D11" s="428"/>
      <c r="E11" s="426"/>
      <c r="F11" s="1777">
        <v>0</v>
      </c>
      <c r="G11" s="1778"/>
      <c r="H11" s="1779"/>
    </row>
    <row r="12" spans="1:9" s="38" customFormat="1" ht="35.1" customHeight="1" x14ac:dyDescent="0.3">
      <c r="A12" s="1783" t="s">
        <v>539</v>
      </c>
      <c r="B12" s="434" t="s">
        <v>534</v>
      </c>
      <c r="C12" s="435"/>
      <c r="D12" s="435"/>
      <c r="E12" s="425"/>
      <c r="F12" s="1777">
        <f>F13+F14+F15+F18+F19+F20</f>
        <v>11</v>
      </c>
      <c r="G12" s="1778"/>
      <c r="H12" s="1779"/>
    </row>
    <row r="13" spans="1:9" s="38" customFormat="1" ht="35.1" customHeight="1" x14ac:dyDescent="0.3">
      <c r="A13" s="1784"/>
      <c r="B13" s="436" t="s">
        <v>540</v>
      </c>
      <c r="C13" s="437"/>
      <c r="D13" s="438"/>
      <c r="E13" s="433"/>
      <c r="F13" s="1777">
        <v>0</v>
      </c>
      <c r="G13" s="1778"/>
      <c r="H13" s="1779"/>
    </row>
    <row r="14" spans="1:9" s="38" customFormat="1" ht="35.1" customHeight="1" x14ac:dyDescent="0.3">
      <c r="A14" s="1784"/>
      <c r="B14" s="436" t="s">
        <v>541</v>
      </c>
      <c r="C14" s="437"/>
      <c r="D14" s="438"/>
      <c r="E14" s="433"/>
      <c r="F14" s="1777">
        <v>6</v>
      </c>
      <c r="G14" s="1778"/>
      <c r="H14" s="1779"/>
    </row>
    <row r="15" spans="1:9" s="38" customFormat="1" ht="35.1" customHeight="1" x14ac:dyDescent="0.3">
      <c r="A15" s="1784"/>
      <c r="B15" s="1415" t="s">
        <v>542</v>
      </c>
      <c r="C15" s="439" t="s">
        <v>543</v>
      </c>
      <c r="D15" s="439"/>
      <c r="E15" s="439"/>
      <c r="F15" s="1777">
        <f>F16+F17</f>
        <v>5</v>
      </c>
      <c r="G15" s="1778"/>
      <c r="H15" s="1779"/>
    </row>
    <row r="16" spans="1:9" s="38" customFormat="1" ht="35.1" customHeight="1" x14ac:dyDescent="0.3">
      <c r="A16" s="1784"/>
      <c r="B16" s="1786"/>
      <c r="C16" s="1788" t="s">
        <v>544</v>
      </c>
      <c r="D16" s="1789"/>
      <c r="E16" s="1789"/>
      <c r="F16" s="1777">
        <v>5</v>
      </c>
      <c r="G16" s="1778"/>
      <c r="H16" s="1779"/>
    </row>
    <row r="17" spans="1:8" s="38" customFormat="1" ht="35.1" customHeight="1" x14ac:dyDescent="0.3">
      <c r="A17" s="1784"/>
      <c r="B17" s="1787"/>
      <c r="C17" s="439" t="s">
        <v>545</v>
      </c>
      <c r="D17" s="439"/>
      <c r="E17" s="439"/>
      <c r="F17" s="1777">
        <v>0</v>
      </c>
      <c r="G17" s="1778"/>
      <c r="H17" s="1779"/>
    </row>
    <row r="18" spans="1:8" s="38" customFormat="1" ht="35.1" customHeight="1" x14ac:dyDescent="0.3">
      <c r="A18" s="1784"/>
      <c r="B18" s="436" t="s">
        <v>546</v>
      </c>
      <c r="C18" s="437"/>
      <c r="D18" s="433"/>
      <c r="E18" s="433"/>
      <c r="F18" s="1777">
        <v>0</v>
      </c>
      <c r="G18" s="1778"/>
      <c r="H18" s="1779"/>
    </row>
    <row r="19" spans="1:8" s="38" customFormat="1" ht="35.1" customHeight="1" x14ac:dyDescent="0.3">
      <c r="A19" s="1784"/>
      <c r="B19" s="440" t="s">
        <v>547</v>
      </c>
      <c r="C19" s="426"/>
      <c r="D19" s="426"/>
      <c r="E19" s="433"/>
      <c r="F19" s="1777">
        <v>0</v>
      </c>
      <c r="G19" s="1778"/>
      <c r="H19" s="1779"/>
    </row>
    <row r="20" spans="1:8" s="38" customFormat="1" ht="35.1" customHeight="1" thickBot="1" x14ac:dyDescent="0.35">
      <c r="A20" s="1785"/>
      <c r="B20" s="441" t="s">
        <v>548</v>
      </c>
      <c r="C20" s="442"/>
      <c r="D20" s="443"/>
      <c r="E20" s="443"/>
      <c r="F20" s="1780">
        <v>0</v>
      </c>
      <c r="G20" s="1781"/>
      <c r="H20" s="1781"/>
    </row>
    <row r="21" spans="1:8" s="38" customFormat="1" ht="24.9" customHeight="1" x14ac:dyDescent="0.3">
      <c r="A21" s="444" t="s">
        <v>549</v>
      </c>
      <c r="B21" s="445" t="s">
        <v>550</v>
      </c>
      <c r="C21" s="445"/>
      <c r="D21" s="446" t="s">
        <v>551</v>
      </c>
      <c r="E21" s="446"/>
      <c r="F21" s="444" t="s">
        <v>552</v>
      </c>
      <c r="G21" s="444"/>
      <c r="H21" s="447"/>
    </row>
    <row r="22" spans="1:8" s="38" customFormat="1" ht="24.75" customHeight="1" x14ac:dyDescent="0.3">
      <c r="A22" s="448"/>
      <c r="B22" s="448"/>
      <c r="C22" s="448"/>
      <c r="D22" s="449" t="s">
        <v>553</v>
      </c>
      <c r="E22" s="449"/>
      <c r="F22" s="450" t="s">
        <v>710</v>
      </c>
      <c r="G22" s="448"/>
      <c r="H22" s="451"/>
    </row>
    <row r="23" spans="1:8" s="38" customFormat="1" ht="24.9" customHeight="1" x14ac:dyDescent="0.3">
      <c r="A23" s="444"/>
      <c r="B23" s="444"/>
      <c r="C23" s="444"/>
      <c r="D23" s="452"/>
      <c r="E23" s="452"/>
      <c r="F23" s="446"/>
      <c r="G23" s="448"/>
      <c r="H23" s="447"/>
    </row>
    <row r="24" spans="1:8" s="38" customFormat="1" ht="24.9" customHeight="1" x14ac:dyDescent="0.3">
      <c r="A24" s="1782" t="s">
        <v>554</v>
      </c>
      <c r="B24" s="1782"/>
      <c r="C24" s="1782"/>
      <c r="D24" s="1782"/>
      <c r="E24" s="1782"/>
      <c r="F24" s="1782"/>
      <c r="G24" s="1782"/>
      <c r="H24" s="1782"/>
    </row>
    <row r="25" spans="1:8" s="38" customFormat="1" ht="24.9" customHeight="1" x14ac:dyDescent="0.3">
      <c r="A25" s="453" t="s">
        <v>555</v>
      </c>
      <c r="H25" s="454"/>
    </row>
    <row r="26" spans="1:8" s="38" customFormat="1" ht="17.25" customHeight="1" x14ac:dyDescent="0.3">
      <c r="A26" s="455"/>
      <c r="H26" s="454"/>
    </row>
    <row r="28" spans="1:8" x14ac:dyDescent="0.3">
      <c r="E28" s="456"/>
    </row>
    <row r="29" spans="1:8" x14ac:dyDescent="0.3">
      <c r="E29" s="456"/>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sqref="A1:B1"/>
    </sheetView>
  </sheetViews>
  <sheetFormatPr defaultColWidth="8.88671875" defaultRowHeight="16.2" x14ac:dyDescent="0.3"/>
  <cols>
    <col min="1" max="1" width="7.33203125" style="1107" customWidth="1"/>
    <col min="2" max="2" width="9" style="1107" customWidth="1"/>
    <col min="3" max="3" width="23" style="1107" customWidth="1"/>
    <col min="4" max="4" width="16.21875" style="1107" customWidth="1"/>
    <col min="5" max="10" width="14.21875" style="1107" customWidth="1"/>
    <col min="11" max="11" width="15.88671875" style="1107" customWidth="1"/>
    <col min="12" max="14" width="14.21875" style="1107" customWidth="1"/>
    <col min="15" max="16384" width="8.88671875" style="89"/>
  </cols>
  <sheetData>
    <row r="1" spans="1:14" s="415" customFormat="1" ht="19.8" x14ac:dyDescent="0.4">
      <c r="A1" s="1810" t="s">
        <v>1154</v>
      </c>
      <c r="B1" s="1473"/>
      <c r="D1" s="81"/>
      <c r="E1" s="81"/>
      <c r="F1" s="81"/>
      <c r="G1" s="1100"/>
      <c r="H1" s="80" t="s">
        <v>98</v>
      </c>
      <c r="I1" s="1808" t="s">
        <v>1155</v>
      </c>
      <c r="J1" s="1809"/>
      <c r="K1" s="109" t="s">
        <v>100</v>
      </c>
    </row>
    <row r="2" spans="1:14" s="415" customFormat="1" ht="19.8" x14ac:dyDescent="0.4">
      <c r="A2" s="1810" t="s">
        <v>1156</v>
      </c>
      <c r="B2" s="1473"/>
      <c r="C2" s="1101" t="s">
        <v>1157</v>
      </c>
      <c r="D2" s="85"/>
      <c r="E2" s="85"/>
      <c r="F2" s="85"/>
      <c r="G2" s="1102"/>
      <c r="H2" s="80" t="s">
        <v>1158</v>
      </c>
      <c r="I2" s="1811" t="s">
        <v>1159</v>
      </c>
      <c r="J2" s="1811"/>
      <c r="K2" s="1103"/>
    </row>
    <row r="3" spans="1:14" ht="32.25" customHeight="1" x14ac:dyDescent="0.3">
      <c r="A3" s="1812" t="s">
        <v>1185</v>
      </c>
      <c r="B3" s="1812"/>
      <c r="C3" s="1812"/>
      <c r="D3" s="1812"/>
      <c r="E3" s="1812"/>
      <c r="F3" s="1812"/>
      <c r="G3" s="1812"/>
      <c r="H3" s="1812"/>
      <c r="I3" s="1812"/>
      <c r="J3" s="1812"/>
      <c r="K3" s="1104"/>
      <c r="L3" s="1104"/>
      <c r="M3" s="1104"/>
      <c r="N3" s="1104"/>
    </row>
    <row r="4" spans="1:14" ht="20.25" customHeight="1" x14ac:dyDescent="0.3">
      <c r="A4" s="1596" t="s">
        <v>1186</v>
      </c>
      <c r="B4" s="1596"/>
      <c r="C4" s="1596"/>
      <c r="D4" s="1596"/>
      <c r="E4" s="1596"/>
      <c r="F4" s="1596"/>
      <c r="G4" s="1596"/>
      <c r="H4" s="1596"/>
      <c r="I4" s="1596"/>
      <c r="J4" s="1596"/>
      <c r="K4" s="82"/>
      <c r="L4" s="82"/>
      <c r="M4" s="82"/>
      <c r="N4" s="82"/>
    </row>
    <row r="5" spans="1:14" ht="19.8" x14ac:dyDescent="0.4">
      <c r="A5" s="1101" t="s">
        <v>1160</v>
      </c>
      <c r="B5" s="1101"/>
      <c r="C5" s="1101"/>
      <c r="D5" s="85"/>
      <c r="E5" s="85"/>
      <c r="F5" s="85"/>
      <c r="G5" s="85"/>
      <c r="H5" s="85"/>
      <c r="I5" s="1101"/>
      <c r="J5" s="1105" t="s">
        <v>1161</v>
      </c>
      <c r="K5" s="1106"/>
      <c r="L5" s="1106"/>
      <c r="M5" s="1106"/>
      <c r="N5" s="1106"/>
    </row>
    <row r="6" spans="1:14" ht="22.5" customHeight="1" x14ac:dyDescent="0.3">
      <c r="A6" s="1823" t="s">
        <v>1162</v>
      </c>
      <c r="B6" s="1823"/>
      <c r="C6" s="1824"/>
      <c r="D6" s="1810" t="s">
        <v>1163</v>
      </c>
      <c r="E6" s="1828"/>
      <c r="F6" s="1828"/>
      <c r="G6" s="1828"/>
      <c r="H6" s="1829"/>
      <c r="I6" s="1830" t="s">
        <v>1164</v>
      </c>
      <c r="J6" s="1828"/>
      <c r="K6" s="89"/>
      <c r="L6" s="89"/>
      <c r="M6" s="89"/>
      <c r="N6" s="89"/>
    </row>
    <row r="7" spans="1:14" ht="19.5" customHeight="1" x14ac:dyDescent="0.3">
      <c r="A7" s="1596"/>
      <c r="B7" s="1596"/>
      <c r="C7" s="1825"/>
      <c r="D7" s="1831" t="s">
        <v>1165</v>
      </c>
      <c r="E7" s="1832"/>
      <c r="F7" s="1832"/>
      <c r="G7" s="1832"/>
      <c r="H7" s="1833"/>
      <c r="I7" s="1834" t="s">
        <v>1166</v>
      </c>
      <c r="J7" s="1840" t="s">
        <v>1167</v>
      </c>
      <c r="K7" s="89"/>
      <c r="L7" s="89"/>
      <c r="M7" s="89"/>
      <c r="N7" s="89"/>
    </row>
    <row r="8" spans="1:14" ht="16.5" customHeight="1" x14ac:dyDescent="0.3">
      <c r="A8" s="1596"/>
      <c r="B8" s="1596"/>
      <c r="C8" s="1825"/>
      <c r="D8" s="1471" t="s">
        <v>1168</v>
      </c>
      <c r="E8" s="1813" t="s">
        <v>1169</v>
      </c>
      <c r="F8" s="1815" t="s">
        <v>1170</v>
      </c>
      <c r="G8" s="1817" t="s">
        <v>1171</v>
      </c>
      <c r="H8" s="1819" t="s">
        <v>1172</v>
      </c>
      <c r="I8" s="1835"/>
      <c r="J8" s="1841"/>
      <c r="K8" s="89"/>
      <c r="L8" s="89"/>
      <c r="M8" s="89"/>
      <c r="N8" s="89"/>
    </row>
    <row r="9" spans="1:14" ht="81.75" customHeight="1" x14ac:dyDescent="0.3">
      <c r="A9" s="1826"/>
      <c r="B9" s="1826"/>
      <c r="C9" s="1827"/>
      <c r="D9" s="1471"/>
      <c r="E9" s="1814"/>
      <c r="F9" s="1816"/>
      <c r="G9" s="1818"/>
      <c r="H9" s="1820"/>
      <c r="I9" s="1836"/>
      <c r="J9" s="1842"/>
      <c r="K9" s="89"/>
      <c r="L9" s="89"/>
      <c r="M9" s="89"/>
      <c r="N9" s="89"/>
    </row>
    <row r="10" spans="1:14" ht="41.25" customHeight="1" x14ac:dyDescent="0.4">
      <c r="A10" s="1821" t="s">
        <v>1173</v>
      </c>
      <c r="B10" s="1821"/>
      <c r="C10" s="1822"/>
      <c r="D10" s="1109">
        <f>SUM(E10:H10)</f>
        <v>19154</v>
      </c>
      <c r="E10" s="1110">
        <f>E16</f>
        <v>12559</v>
      </c>
      <c r="F10" s="1111">
        <f>F16</f>
        <v>680</v>
      </c>
      <c r="G10" s="1112">
        <f>G16+E22</f>
        <v>0</v>
      </c>
      <c r="H10" s="1117">
        <f>H16+G22</f>
        <v>5915</v>
      </c>
      <c r="I10" s="1113"/>
      <c r="J10" s="1118"/>
      <c r="K10" s="89"/>
      <c r="L10" s="89"/>
      <c r="M10" s="89"/>
      <c r="N10" s="89"/>
    </row>
    <row r="11" spans="1:14" ht="19.8" x14ac:dyDescent="0.4">
      <c r="A11" s="1101" t="s">
        <v>1174</v>
      </c>
      <c r="B11" s="1101"/>
      <c r="C11" s="1101"/>
      <c r="D11" s="85"/>
      <c r="E11" s="85"/>
      <c r="F11" s="85"/>
      <c r="G11" s="85"/>
      <c r="H11" s="1101"/>
      <c r="I11" s="1101"/>
      <c r="J11" s="1105"/>
      <c r="K11" s="1106"/>
      <c r="L11" s="1106"/>
      <c r="M11" s="1106"/>
    </row>
    <row r="12" spans="1:14" ht="19.8" x14ac:dyDescent="0.3">
      <c r="A12" s="1823" t="s">
        <v>1162</v>
      </c>
      <c r="B12" s="1823"/>
      <c r="C12" s="1824"/>
      <c r="D12" s="1810" t="s">
        <v>1175</v>
      </c>
      <c r="E12" s="1828"/>
      <c r="F12" s="1828"/>
      <c r="G12" s="1828"/>
      <c r="H12" s="1829"/>
      <c r="I12" s="1830" t="s">
        <v>1176</v>
      </c>
      <c r="J12" s="1828"/>
      <c r="L12" s="89"/>
      <c r="M12" s="89"/>
      <c r="N12" s="89"/>
    </row>
    <row r="13" spans="1:14" ht="19.8" x14ac:dyDescent="0.3">
      <c r="A13" s="1596"/>
      <c r="B13" s="1596"/>
      <c r="C13" s="1825"/>
      <c r="D13" s="1831" t="s">
        <v>1165</v>
      </c>
      <c r="E13" s="1832"/>
      <c r="F13" s="1832"/>
      <c r="G13" s="1832"/>
      <c r="H13" s="1833"/>
      <c r="I13" s="1834" t="s">
        <v>1166</v>
      </c>
      <c r="J13" s="1837" t="s">
        <v>1167</v>
      </c>
      <c r="L13" s="89"/>
      <c r="M13" s="89"/>
      <c r="N13" s="89"/>
    </row>
    <row r="14" spans="1:14" ht="16.5" customHeight="1" x14ac:dyDescent="0.3">
      <c r="A14" s="1596"/>
      <c r="B14" s="1596"/>
      <c r="C14" s="1825"/>
      <c r="D14" s="1813" t="s">
        <v>1168</v>
      </c>
      <c r="E14" s="1813" t="s">
        <v>1169</v>
      </c>
      <c r="F14" s="1815" t="s">
        <v>1170</v>
      </c>
      <c r="G14" s="1817" t="s">
        <v>1171</v>
      </c>
      <c r="H14" s="1819" t="s">
        <v>1177</v>
      </c>
      <c r="I14" s="1835"/>
      <c r="J14" s="1838"/>
      <c r="L14" s="89"/>
      <c r="M14" s="89"/>
      <c r="N14" s="89"/>
    </row>
    <row r="15" spans="1:14" ht="17.25" customHeight="1" x14ac:dyDescent="0.3">
      <c r="A15" s="1826"/>
      <c r="B15" s="1826"/>
      <c r="C15" s="1827"/>
      <c r="D15" s="1814"/>
      <c r="E15" s="1814"/>
      <c r="F15" s="1816"/>
      <c r="G15" s="1818"/>
      <c r="H15" s="1820"/>
      <c r="I15" s="1836"/>
      <c r="J15" s="1839"/>
      <c r="L15" s="89"/>
      <c r="M15" s="89"/>
      <c r="N15" s="89"/>
    </row>
    <row r="16" spans="1:14" ht="41.25" customHeight="1" x14ac:dyDescent="0.4">
      <c r="A16" s="1821" t="s">
        <v>1173</v>
      </c>
      <c r="B16" s="1821"/>
      <c r="C16" s="1822"/>
      <c r="D16" s="1114">
        <f>SUM(E16:H16)</f>
        <v>18754</v>
      </c>
      <c r="E16" s="1110">
        <v>12559</v>
      </c>
      <c r="F16" s="1115">
        <v>680</v>
      </c>
      <c r="G16" s="1116">
        <v>0</v>
      </c>
      <c r="H16" s="1119">
        <v>5515</v>
      </c>
      <c r="I16" s="1113"/>
      <c r="J16" s="1120"/>
      <c r="L16" s="89"/>
      <c r="M16" s="89"/>
      <c r="N16" s="89"/>
    </row>
    <row r="17" spans="1:10" s="415" customFormat="1" ht="19.8" x14ac:dyDescent="0.4">
      <c r="A17" s="415" t="s">
        <v>1178</v>
      </c>
      <c r="D17" s="81"/>
      <c r="E17" s="81"/>
      <c r="F17" s="81"/>
      <c r="G17" s="1106"/>
      <c r="I17" s="1106"/>
      <c r="J17" s="1106"/>
    </row>
    <row r="18" spans="1:10" s="415" customFormat="1" ht="22.5" customHeight="1" x14ac:dyDescent="0.4">
      <c r="A18" s="1823" t="s">
        <v>1162</v>
      </c>
      <c r="B18" s="1823"/>
      <c r="C18" s="1824"/>
      <c r="D18" s="1810" t="s">
        <v>1175</v>
      </c>
      <c r="E18" s="1828"/>
      <c r="F18" s="1828"/>
      <c r="G18" s="1828"/>
      <c r="H18" s="1829"/>
      <c r="I18" s="1847"/>
      <c r="J18" s="1848"/>
    </row>
    <row r="19" spans="1:10" s="415" customFormat="1" ht="19.8" x14ac:dyDescent="0.4">
      <c r="A19" s="1596"/>
      <c r="B19" s="1596"/>
      <c r="C19" s="1825"/>
      <c r="D19" s="1831" t="s">
        <v>1165</v>
      </c>
      <c r="E19" s="1832"/>
      <c r="F19" s="1832"/>
      <c r="G19" s="1832"/>
      <c r="H19" s="1833"/>
      <c r="I19" s="1849"/>
      <c r="J19" s="1850"/>
    </row>
    <row r="20" spans="1:10" s="415" customFormat="1" ht="16.5" customHeight="1" x14ac:dyDescent="0.4">
      <c r="A20" s="1596"/>
      <c r="B20" s="1596"/>
      <c r="C20" s="1825"/>
      <c r="D20" s="1814" t="s">
        <v>1168</v>
      </c>
      <c r="E20" s="1853" t="s">
        <v>1171</v>
      </c>
      <c r="F20" s="1824"/>
      <c r="G20" s="1855" t="s">
        <v>1179</v>
      </c>
      <c r="H20" s="1856"/>
      <c r="I20" s="1849"/>
      <c r="J20" s="1850"/>
    </row>
    <row r="21" spans="1:10" s="415" customFormat="1" ht="81.75" customHeight="1" x14ac:dyDescent="0.4">
      <c r="A21" s="1826"/>
      <c r="B21" s="1826"/>
      <c r="C21" s="1827"/>
      <c r="D21" s="1471"/>
      <c r="E21" s="1854"/>
      <c r="F21" s="1827"/>
      <c r="G21" s="1839"/>
      <c r="H21" s="1857"/>
      <c r="I21" s="1849"/>
      <c r="J21" s="1850"/>
    </row>
    <row r="22" spans="1:10" s="415" customFormat="1" ht="41.25" customHeight="1" x14ac:dyDescent="0.4">
      <c r="A22" s="1821" t="s">
        <v>1173</v>
      </c>
      <c r="B22" s="1821"/>
      <c r="C22" s="1822"/>
      <c r="D22" s="1114">
        <f>SUM(E22:H22)</f>
        <v>400</v>
      </c>
      <c r="E22" s="1843">
        <v>0</v>
      </c>
      <c r="F22" s="1844"/>
      <c r="G22" s="1845">
        <v>400</v>
      </c>
      <c r="H22" s="1846"/>
      <c r="I22" s="1851"/>
      <c r="J22" s="1852"/>
    </row>
    <row r="23" spans="1:10" x14ac:dyDescent="0.3">
      <c r="A23" s="118" t="s">
        <v>1180</v>
      </c>
      <c r="C23" s="118" t="s">
        <v>1181</v>
      </c>
      <c r="D23" s="203" t="s">
        <v>633</v>
      </c>
      <c r="E23" s="118"/>
      <c r="F23" s="203" t="s">
        <v>1182</v>
      </c>
      <c r="I23" s="203"/>
    </row>
    <row r="24" spans="1:10" x14ac:dyDescent="0.3">
      <c r="A24" s="1108"/>
      <c r="C24" s="1108"/>
      <c r="D24" s="203" t="s">
        <v>319</v>
      </c>
      <c r="E24" s="118"/>
      <c r="F24" s="203"/>
      <c r="G24" s="203"/>
      <c r="H24" s="203"/>
      <c r="J24" s="203" t="s">
        <v>1187</v>
      </c>
    </row>
    <row r="25" spans="1:10" ht="19.8" x14ac:dyDescent="0.4">
      <c r="A25" s="1108" t="s">
        <v>1183</v>
      </c>
      <c r="B25" s="1108"/>
      <c r="C25" s="415"/>
      <c r="D25" s="415"/>
      <c r="E25" s="82"/>
      <c r="F25" s="82"/>
      <c r="G25" s="82"/>
    </row>
    <row r="26" spans="1:10" ht="19.8" x14ac:dyDescent="0.4">
      <c r="A26" s="1108" t="s">
        <v>1184</v>
      </c>
      <c r="B26" s="1108"/>
      <c r="C26" s="415"/>
      <c r="D26" s="415"/>
      <c r="E26" s="82"/>
      <c r="F26" s="82"/>
      <c r="G26" s="82"/>
    </row>
    <row r="27" spans="1:10" ht="19.8" x14ac:dyDescent="0.4">
      <c r="A27" s="1108"/>
      <c r="B27" s="1108"/>
      <c r="C27" s="415"/>
      <c r="D27" s="415"/>
      <c r="E27" s="82"/>
      <c r="F27" s="82"/>
      <c r="G27" s="82"/>
    </row>
  </sheetData>
  <mergeCells count="40">
    <mergeCell ref="I18:J22"/>
    <mergeCell ref="D19:H19"/>
    <mergeCell ref="D20:D21"/>
    <mergeCell ref="E20:F21"/>
    <mergeCell ref="G20:H21"/>
    <mergeCell ref="A22:C22"/>
    <mergeCell ref="E22:F22"/>
    <mergeCell ref="G22:H22"/>
    <mergeCell ref="F14:F15"/>
    <mergeCell ref="G14:G15"/>
    <mergeCell ref="H14:H15"/>
    <mergeCell ref="A16:C16"/>
    <mergeCell ref="A18:C21"/>
    <mergeCell ref="D18:H18"/>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D8:D9"/>
    <mergeCell ref="E8:E9"/>
    <mergeCell ref="F8:F9"/>
    <mergeCell ref="G8:G9"/>
    <mergeCell ref="A1:B1"/>
    <mergeCell ref="I1:J1"/>
    <mergeCell ref="A2:B2"/>
    <mergeCell ref="I2:J2"/>
    <mergeCell ref="A3:J3"/>
    <mergeCell ref="A4:J4"/>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13" customWidth="1"/>
    <col min="2" max="2" width="7.88671875" style="1313" customWidth="1"/>
    <col min="3" max="3" width="33.6640625" style="1313" customWidth="1"/>
    <col min="4" max="10" width="14.6640625" style="1313" customWidth="1"/>
    <col min="11" max="11" width="16.44140625" style="1313" customWidth="1"/>
    <col min="12" max="12" width="14.6640625" style="1313" customWidth="1"/>
    <col min="13" max="13" width="13.109375" style="1313" customWidth="1"/>
    <col min="14" max="15" width="14.109375" style="1313" customWidth="1"/>
    <col min="16" max="16384" width="9" style="1313"/>
  </cols>
  <sheetData>
    <row r="1" spans="1:15" ht="19.8" x14ac:dyDescent="0.4">
      <c r="A1" s="1866" t="s">
        <v>322</v>
      </c>
      <c r="B1" s="1918"/>
      <c r="C1" s="1308"/>
      <c r="D1" s="1309"/>
      <c r="E1" s="1309"/>
      <c r="F1" s="1309"/>
      <c r="G1" s="1310"/>
      <c r="H1" s="1310"/>
      <c r="I1" s="1311" t="s">
        <v>98</v>
      </c>
      <c r="J1" s="1919" t="s">
        <v>1445</v>
      </c>
      <c r="K1" s="1920"/>
      <c r="L1" s="1312"/>
    </row>
    <row r="2" spans="1:15" ht="19.8" x14ac:dyDescent="0.4">
      <c r="A2" s="1866" t="s">
        <v>1434</v>
      </c>
      <c r="B2" s="1918"/>
      <c r="C2" s="1314" t="s">
        <v>1435</v>
      </c>
      <c r="D2" s="1315"/>
      <c r="E2" s="1315"/>
      <c r="F2" s="1315"/>
      <c r="G2" s="1316"/>
      <c r="H2" s="1316"/>
      <c r="I2" s="1311" t="s">
        <v>1158</v>
      </c>
      <c r="J2" s="1921" t="s">
        <v>1436</v>
      </c>
      <c r="K2" s="1922"/>
      <c r="L2" s="1312"/>
    </row>
    <row r="3" spans="1:15" ht="33" x14ac:dyDescent="0.3">
      <c r="A3" s="1923" t="s">
        <v>1446</v>
      </c>
      <c r="B3" s="1923"/>
      <c r="C3" s="1923"/>
      <c r="D3" s="1923"/>
      <c r="E3" s="1923"/>
      <c r="F3" s="1923"/>
      <c r="G3" s="1923"/>
      <c r="H3" s="1923"/>
      <c r="I3" s="1923"/>
      <c r="J3" s="1923"/>
      <c r="K3" s="1923"/>
      <c r="L3" s="1317"/>
      <c r="M3" s="1317"/>
      <c r="N3" s="1317"/>
      <c r="O3" s="1317"/>
    </row>
    <row r="4" spans="1:15" ht="20.25" customHeight="1" x14ac:dyDescent="0.3">
      <c r="A4" s="1862" t="s">
        <v>1447</v>
      </c>
      <c r="B4" s="1862"/>
      <c r="C4" s="1862"/>
      <c r="D4" s="1862"/>
      <c r="E4" s="1862"/>
      <c r="F4" s="1862"/>
      <c r="G4" s="1862"/>
      <c r="H4" s="1862"/>
      <c r="I4" s="1862"/>
      <c r="J4" s="1862"/>
      <c r="K4" s="1862"/>
      <c r="L4" s="1318"/>
      <c r="M4" s="1318"/>
      <c r="N4" s="1318"/>
      <c r="O4" s="1318"/>
    </row>
    <row r="5" spans="1:15" ht="22.5" customHeight="1" x14ac:dyDescent="0.4">
      <c r="A5" s="1308" t="s">
        <v>1160</v>
      </c>
      <c r="B5" s="1308"/>
      <c r="C5" s="1308"/>
      <c r="D5" s="1315"/>
      <c r="E5" s="1315"/>
      <c r="F5" s="1315"/>
      <c r="G5" s="1315"/>
      <c r="H5" s="1319"/>
      <c r="I5" s="1319"/>
      <c r="J5" s="1320"/>
      <c r="K5" s="1319" t="s">
        <v>1161</v>
      </c>
    </row>
    <row r="6" spans="1:15" ht="22.5" customHeight="1" x14ac:dyDescent="0.3">
      <c r="A6" s="1860" t="s">
        <v>1162</v>
      </c>
      <c r="B6" s="1860"/>
      <c r="C6" s="1860"/>
      <c r="D6" s="1866" t="s">
        <v>1175</v>
      </c>
      <c r="E6" s="1867"/>
      <c r="F6" s="1867"/>
      <c r="G6" s="1867"/>
      <c r="H6" s="1867"/>
      <c r="I6" s="1868"/>
      <c r="J6" s="1911" t="s">
        <v>1176</v>
      </c>
      <c r="K6" s="1912"/>
    </row>
    <row r="7" spans="1:15" ht="19.5" customHeight="1" x14ac:dyDescent="0.3">
      <c r="A7" s="1862"/>
      <c r="B7" s="1862"/>
      <c r="C7" s="1862"/>
      <c r="D7" s="1875" t="s">
        <v>1437</v>
      </c>
      <c r="E7" s="1876"/>
      <c r="F7" s="1876"/>
      <c r="G7" s="1876"/>
      <c r="H7" s="1877"/>
      <c r="I7" s="1901" t="s">
        <v>1438</v>
      </c>
      <c r="J7" s="1904" t="s">
        <v>1166</v>
      </c>
      <c r="K7" s="1915" t="s">
        <v>1167</v>
      </c>
    </row>
    <row r="8" spans="1:15" ht="16.5" customHeight="1" x14ac:dyDescent="0.3">
      <c r="A8" s="1862"/>
      <c r="B8" s="1862"/>
      <c r="C8" s="1862"/>
      <c r="D8" s="1910" t="s">
        <v>1168</v>
      </c>
      <c r="E8" s="1883" t="s">
        <v>1169</v>
      </c>
      <c r="F8" s="1898" t="s">
        <v>1170</v>
      </c>
      <c r="G8" s="1894" t="s">
        <v>1171</v>
      </c>
      <c r="H8" s="1898" t="s">
        <v>1172</v>
      </c>
      <c r="I8" s="1913"/>
      <c r="J8" s="1905"/>
      <c r="K8" s="1916"/>
    </row>
    <row r="9" spans="1:15" ht="66.75" customHeight="1" x14ac:dyDescent="0.3">
      <c r="A9" s="1864"/>
      <c r="B9" s="1864"/>
      <c r="C9" s="1864"/>
      <c r="D9" s="1882"/>
      <c r="E9" s="1883"/>
      <c r="F9" s="1899"/>
      <c r="G9" s="1885"/>
      <c r="H9" s="1899"/>
      <c r="I9" s="1914"/>
      <c r="J9" s="1906"/>
      <c r="K9" s="1917"/>
    </row>
    <row r="10" spans="1:15" ht="39.75" customHeight="1" x14ac:dyDescent="0.4">
      <c r="A10" s="1890" t="s">
        <v>1448</v>
      </c>
      <c r="B10" s="1890"/>
      <c r="C10" s="1891"/>
      <c r="D10" s="1322"/>
      <c r="E10" s="1323"/>
      <c r="F10" s="1324"/>
      <c r="G10" s="1324"/>
      <c r="H10" s="1325"/>
      <c r="I10" s="1326"/>
      <c r="J10" s="1327"/>
      <c r="K10" s="1328"/>
    </row>
    <row r="11" spans="1:15" ht="22.5" customHeight="1" x14ac:dyDescent="0.4">
      <c r="A11" s="1314" t="s">
        <v>1174</v>
      </c>
      <c r="B11" s="1314"/>
      <c r="C11" s="1314"/>
      <c r="D11" s="1315"/>
      <c r="E11" s="1315"/>
      <c r="F11" s="1315"/>
      <c r="G11" s="1315"/>
      <c r="H11" s="1314"/>
      <c r="I11" s="1314"/>
      <c r="J11" s="1319"/>
      <c r="K11" s="1319"/>
      <c r="L11" s="1329"/>
      <c r="M11" s="1329"/>
    </row>
    <row r="12" spans="1:15" ht="22.5" customHeight="1" x14ac:dyDescent="0.3">
      <c r="A12" s="1860" t="s">
        <v>1162</v>
      </c>
      <c r="B12" s="1860"/>
      <c r="C12" s="1861"/>
      <c r="D12" s="1900" t="s">
        <v>1175</v>
      </c>
      <c r="E12" s="1860"/>
      <c r="F12" s="1860"/>
      <c r="G12" s="1860"/>
      <c r="H12" s="1860"/>
      <c r="I12" s="1901"/>
      <c r="J12" s="1902" t="s">
        <v>1176</v>
      </c>
      <c r="K12" s="1867"/>
    </row>
    <row r="13" spans="1:15" ht="19.5" customHeight="1" x14ac:dyDescent="0.3">
      <c r="A13" s="1862"/>
      <c r="B13" s="1862"/>
      <c r="C13" s="1863"/>
      <c r="D13" s="1875" t="s">
        <v>1440</v>
      </c>
      <c r="E13" s="1876"/>
      <c r="F13" s="1876"/>
      <c r="G13" s="1876"/>
      <c r="H13" s="1876"/>
      <c r="I13" s="1903"/>
      <c r="J13" s="1904" t="s">
        <v>1166</v>
      </c>
      <c r="K13" s="1907" t="s">
        <v>1167</v>
      </c>
    </row>
    <row r="14" spans="1:15" ht="16.5" customHeight="1" x14ac:dyDescent="0.3">
      <c r="A14" s="1862"/>
      <c r="B14" s="1862"/>
      <c r="C14" s="1863"/>
      <c r="D14" s="1910" t="s">
        <v>1168</v>
      </c>
      <c r="E14" s="1883" t="s">
        <v>1169</v>
      </c>
      <c r="F14" s="1892" t="s">
        <v>1170</v>
      </c>
      <c r="G14" s="1894" t="s">
        <v>1171</v>
      </c>
      <c r="H14" s="1886" t="s">
        <v>1177</v>
      </c>
      <c r="I14" s="1895"/>
      <c r="J14" s="1905"/>
      <c r="K14" s="1908"/>
    </row>
    <row r="15" spans="1:15" ht="88.5" customHeight="1" x14ac:dyDescent="0.3">
      <c r="A15" s="1864"/>
      <c r="B15" s="1864"/>
      <c r="C15" s="1865"/>
      <c r="D15" s="1882"/>
      <c r="E15" s="1883"/>
      <c r="F15" s="1893"/>
      <c r="G15" s="1885"/>
      <c r="H15" s="1888"/>
      <c r="I15" s="1896"/>
      <c r="J15" s="1906"/>
      <c r="K15" s="1909"/>
    </row>
    <row r="16" spans="1:15" ht="39.75" customHeight="1" x14ac:dyDescent="0.4">
      <c r="A16" s="1890" t="s">
        <v>1439</v>
      </c>
      <c r="B16" s="1890"/>
      <c r="C16" s="1891"/>
      <c r="D16" s="1330"/>
      <c r="E16" s="1331"/>
      <c r="F16" s="1332"/>
      <c r="G16" s="1321"/>
      <c r="H16" s="1858"/>
      <c r="I16" s="1897"/>
      <c r="J16" s="1333"/>
      <c r="K16" s="1320"/>
    </row>
    <row r="17" spans="1:11" ht="22.5" customHeight="1" x14ac:dyDescent="0.4">
      <c r="A17" s="1314" t="s">
        <v>1178</v>
      </c>
      <c r="B17" s="1314"/>
      <c r="C17" s="1314"/>
      <c r="D17" s="1315"/>
      <c r="E17" s="1315"/>
      <c r="F17" s="1315"/>
      <c r="G17" s="1319"/>
      <c r="H17" s="1314"/>
      <c r="I17" s="1334"/>
      <c r="J17" s="1320"/>
      <c r="K17" s="1319"/>
    </row>
    <row r="18" spans="1:11" ht="22.5" customHeight="1" x14ac:dyDescent="0.3">
      <c r="A18" s="1860" t="s">
        <v>1162</v>
      </c>
      <c r="B18" s="1860"/>
      <c r="C18" s="1861"/>
      <c r="D18" s="1866" t="s">
        <v>1175</v>
      </c>
      <c r="E18" s="1867"/>
      <c r="F18" s="1867"/>
      <c r="G18" s="1867"/>
      <c r="H18" s="1867"/>
      <c r="I18" s="1868"/>
      <c r="J18" s="1869"/>
      <c r="K18" s="1870"/>
    </row>
    <row r="19" spans="1:11" ht="19.5" customHeight="1" x14ac:dyDescent="0.3">
      <c r="A19" s="1862"/>
      <c r="B19" s="1862"/>
      <c r="C19" s="1863"/>
      <c r="D19" s="1875" t="s">
        <v>1440</v>
      </c>
      <c r="E19" s="1876"/>
      <c r="F19" s="1876"/>
      <c r="G19" s="1876"/>
      <c r="H19" s="1877"/>
      <c r="I19" s="1878" t="s">
        <v>1438</v>
      </c>
      <c r="J19" s="1871"/>
      <c r="K19" s="1872"/>
    </row>
    <row r="20" spans="1:11" ht="16.5" customHeight="1" x14ac:dyDescent="0.3">
      <c r="A20" s="1862"/>
      <c r="B20" s="1862"/>
      <c r="C20" s="1863"/>
      <c r="D20" s="1881" t="s">
        <v>1168</v>
      </c>
      <c r="E20" s="1882" t="s">
        <v>1171</v>
      </c>
      <c r="F20" s="1884" t="s">
        <v>1441</v>
      </c>
      <c r="G20" s="1886" t="s">
        <v>1179</v>
      </c>
      <c r="H20" s="1887"/>
      <c r="I20" s="1879"/>
      <c r="J20" s="1871"/>
      <c r="K20" s="1872"/>
    </row>
    <row r="21" spans="1:11" ht="75.75" customHeight="1" x14ac:dyDescent="0.3">
      <c r="A21" s="1864"/>
      <c r="B21" s="1864"/>
      <c r="C21" s="1865"/>
      <c r="D21" s="1882"/>
      <c r="E21" s="1883"/>
      <c r="F21" s="1885"/>
      <c r="G21" s="1888"/>
      <c r="H21" s="1889"/>
      <c r="I21" s="1880"/>
      <c r="J21" s="1871"/>
      <c r="K21" s="1872"/>
    </row>
    <row r="22" spans="1:11" ht="39.75" customHeight="1" x14ac:dyDescent="0.4">
      <c r="A22" s="1890" t="s">
        <v>1439</v>
      </c>
      <c r="B22" s="1890"/>
      <c r="C22" s="1891"/>
      <c r="D22" s="1330"/>
      <c r="E22" s="1331"/>
      <c r="F22" s="1321"/>
      <c r="G22" s="1858"/>
      <c r="H22" s="1859"/>
      <c r="I22" s="1335"/>
      <c r="J22" s="1873"/>
      <c r="K22" s="1874"/>
    </row>
    <row r="23" spans="1:11" x14ac:dyDescent="0.3">
      <c r="A23" s="1336" t="s">
        <v>1180</v>
      </c>
      <c r="C23" s="1337" t="s">
        <v>1181</v>
      </c>
      <c r="E23" s="1338" t="s">
        <v>633</v>
      </c>
      <c r="G23" s="1338" t="s">
        <v>1182</v>
      </c>
      <c r="K23" s="1338" t="s">
        <v>1442</v>
      </c>
    </row>
    <row r="24" spans="1:11" x14ac:dyDescent="0.3">
      <c r="A24" s="1339"/>
      <c r="C24" s="1339"/>
      <c r="E24" s="1338" t="s">
        <v>319</v>
      </c>
      <c r="F24" s="1338"/>
      <c r="G24" s="1338"/>
      <c r="H24" s="1338"/>
    </row>
    <row r="25" spans="1:11" ht="19.8" x14ac:dyDescent="0.4">
      <c r="A25" s="1339" t="s">
        <v>1443</v>
      </c>
      <c r="B25" s="1339"/>
      <c r="C25" s="1308"/>
      <c r="D25" s="1308"/>
      <c r="E25" s="1318"/>
      <c r="F25" s="1318"/>
      <c r="G25" s="1318"/>
    </row>
    <row r="26" spans="1:11" ht="19.8" x14ac:dyDescent="0.4">
      <c r="A26" s="1339" t="s">
        <v>1444</v>
      </c>
      <c r="B26" s="1339"/>
      <c r="C26" s="1308"/>
      <c r="D26" s="1308"/>
      <c r="E26" s="1318"/>
      <c r="F26" s="1318"/>
      <c r="G26" s="1318"/>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J12:K12"/>
    <mergeCell ref="D13:I13"/>
    <mergeCell ref="J13:J15"/>
    <mergeCell ref="K13:K15"/>
    <mergeCell ref="D14:D15"/>
    <mergeCell ref="G8:G9"/>
    <mergeCell ref="H8:H9"/>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J18:K22"/>
    <mergeCell ref="D19:H19"/>
    <mergeCell ref="I19:I21"/>
    <mergeCell ref="D20:D21"/>
    <mergeCell ref="E20:E21"/>
    <mergeCell ref="F20:F21"/>
    <mergeCell ref="G20:H21"/>
    <mergeCell ref="A22:C22"/>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3" customWidth="1"/>
    <col min="2" max="2" width="19.33203125" style="743" customWidth="1"/>
    <col min="3" max="3" width="20" style="743" customWidth="1"/>
    <col min="4" max="4" width="21.44140625" style="743" customWidth="1"/>
    <col min="5" max="5" width="19.77734375" style="743" customWidth="1"/>
    <col min="6" max="6" width="18.88671875" style="743" customWidth="1"/>
    <col min="7" max="7" width="20" style="743" customWidth="1"/>
    <col min="8" max="8" width="20.88671875" style="743" customWidth="1"/>
    <col min="9" max="9" width="19.77734375" style="743" customWidth="1"/>
    <col min="10" max="1015" width="15.44140625" style="743" customWidth="1"/>
    <col min="1016" max="1016" width="11.5546875" style="743"/>
    <col min="1017" max="1021" width="14.6640625" style="743" customWidth="1"/>
    <col min="1022" max="1023" width="11.5546875" style="743"/>
    <col min="1024" max="1025" width="14.44140625" style="743" customWidth="1"/>
    <col min="1026" max="16384" width="11.5546875" style="743"/>
  </cols>
  <sheetData>
    <row r="1" spans="1:10" ht="16.8" thickBot="1" x14ac:dyDescent="0.35">
      <c r="A1" s="740" t="s">
        <v>97</v>
      </c>
      <c r="B1" s="741"/>
      <c r="C1" s="741"/>
      <c r="D1" s="741"/>
      <c r="E1" s="741"/>
      <c r="F1" s="741"/>
      <c r="G1" s="742" t="s">
        <v>592</v>
      </c>
      <c r="H1" s="1924" t="s">
        <v>856</v>
      </c>
      <c r="I1" s="1924"/>
      <c r="J1" s="109" t="s">
        <v>100</v>
      </c>
    </row>
    <row r="2" spans="1:10" ht="16.8" thickBot="1" x14ac:dyDescent="0.35">
      <c r="A2" s="744" t="s">
        <v>857</v>
      </c>
      <c r="B2" s="745" t="s">
        <v>858</v>
      </c>
      <c r="C2" s="746"/>
      <c r="D2" s="746"/>
      <c r="E2" s="746"/>
      <c r="F2" s="746"/>
      <c r="G2" s="742" t="s">
        <v>859</v>
      </c>
      <c r="H2" s="1925" t="s">
        <v>860</v>
      </c>
      <c r="I2" s="1925"/>
    </row>
    <row r="3" spans="1:10" ht="17.100000000000001" customHeight="1" x14ac:dyDescent="0.3">
      <c r="A3" s="741"/>
      <c r="B3" s="741"/>
      <c r="C3" s="741"/>
      <c r="D3" s="741"/>
      <c r="E3" s="741"/>
      <c r="F3" s="741"/>
      <c r="G3" s="741"/>
      <c r="H3" s="741"/>
      <c r="I3" s="741"/>
    </row>
    <row r="4" spans="1:10" ht="20.100000000000001" customHeight="1" x14ac:dyDescent="0.4">
      <c r="A4" s="1926" t="s">
        <v>861</v>
      </c>
      <c r="B4" s="1926"/>
      <c r="C4" s="1926"/>
      <c r="D4" s="1926"/>
      <c r="E4" s="1926"/>
      <c r="F4" s="1926"/>
      <c r="G4" s="1926"/>
      <c r="H4" s="1926"/>
      <c r="I4" s="1926"/>
    </row>
    <row r="5" spans="1:10" ht="17.100000000000001" customHeight="1" x14ac:dyDescent="0.3">
      <c r="A5" s="741"/>
      <c r="B5" s="741"/>
      <c r="C5" s="741"/>
      <c r="D5" s="741"/>
      <c r="E5" s="741"/>
      <c r="F5" s="741"/>
      <c r="G5" s="747"/>
      <c r="H5" s="741"/>
      <c r="I5" s="741"/>
    </row>
    <row r="6" spans="1:10" ht="17.100000000000001" customHeight="1" thickBot="1" x14ac:dyDescent="0.35">
      <c r="A6" s="741"/>
      <c r="B6" s="1927" t="s">
        <v>862</v>
      </c>
      <c r="C6" s="1927"/>
      <c r="D6" s="1927"/>
      <c r="E6" s="1927"/>
      <c r="F6" s="1927"/>
      <c r="G6" s="1927"/>
      <c r="I6" s="747" t="s">
        <v>863</v>
      </c>
    </row>
    <row r="7" spans="1:10" x14ac:dyDescent="0.3">
      <c r="A7" s="748" t="s">
        <v>864</v>
      </c>
      <c r="B7" s="749" t="s">
        <v>865</v>
      </c>
      <c r="C7" s="1928" t="s">
        <v>866</v>
      </c>
      <c r="D7" s="1928"/>
      <c r="E7" s="1928"/>
      <c r="F7" s="1928"/>
      <c r="G7" s="1929" t="s">
        <v>867</v>
      </c>
      <c r="H7" s="1929"/>
      <c r="I7" s="1929"/>
    </row>
    <row r="8" spans="1:10" ht="16.8" thickBot="1" x14ac:dyDescent="0.35">
      <c r="A8" s="746"/>
      <c r="B8" s="750" t="s">
        <v>868</v>
      </c>
      <c r="C8" s="751" t="s">
        <v>869</v>
      </c>
      <c r="D8" s="751" t="s">
        <v>870</v>
      </c>
      <c r="E8" s="751" t="s">
        <v>871</v>
      </c>
      <c r="F8" s="751" t="s">
        <v>872</v>
      </c>
      <c r="G8" s="751" t="s">
        <v>873</v>
      </c>
      <c r="H8" s="751" t="s">
        <v>874</v>
      </c>
      <c r="I8" s="751" t="s">
        <v>875</v>
      </c>
    </row>
    <row r="9" spans="1:10" x14ac:dyDescent="0.3">
      <c r="A9" s="752" t="s">
        <v>876</v>
      </c>
      <c r="B9" s="753"/>
      <c r="C9" s="754"/>
      <c r="D9" s="755"/>
      <c r="E9" s="755"/>
      <c r="F9" s="756"/>
      <c r="G9" s="757"/>
      <c r="H9" s="757"/>
      <c r="I9" s="757"/>
    </row>
    <row r="10" spans="1:10" x14ac:dyDescent="0.3">
      <c r="A10" s="752" t="s">
        <v>877</v>
      </c>
      <c r="B10" s="758"/>
      <c r="C10" s="759"/>
      <c r="D10" s="760"/>
      <c r="E10" s="760"/>
      <c r="F10" s="760"/>
      <c r="G10" s="741"/>
      <c r="H10" s="741"/>
      <c r="I10" s="741"/>
    </row>
    <row r="11" spans="1:10" x14ac:dyDescent="0.3">
      <c r="A11" s="761"/>
      <c r="B11" s="753"/>
      <c r="C11" s="762"/>
      <c r="D11" s="763"/>
      <c r="E11" s="763"/>
      <c r="F11" s="741"/>
      <c r="G11" s="741"/>
      <c r="H11" s="741"/>
      <c r="I11" s="741"/>
    </row>
    <row r="12" spans="1:10" x14ac:dyDescent="0.3">
      <c r="A12" s="752"/>
      <c r="B12" s="764"/>
      <c r="C12" s="765"/>
      <c r="D12" s="766"/>
      <c r="E12" s="766"/>
      <c r="F12" s="766"/>
      <c r="G12" s="741"/>
      <c r="H12" s="741"/>
      <c r="I12" s="741"/>
    </row>
    <row r="13" spans="1:10" x14ac:dyDescent="0.3">
      <c r="A13" s="752"/>
      <c r="B13" s="764"/>
      <c r="C13" s="765"/>
      <c r="D13" s="766"/>
      <c r="E13" s="766"/>
      <c r="F13" s="766"/>
      <c r="G13" s="741"/>
      <c r="H13" s="741"/>
      <c r="I13" s="741"/>
    </row>
    <row r="14" spans="1:10" x14ac:dyDescent="0.3">
      <c r="A14" s="752"/>
      <c r="B14" s="764"/>
      <c r="C14" s="765"/>
      <c r="D14" s="766"/>
      <c r="E14" s="766"/>
      <c r="F14" s="766"/>
      <c r="G14" s="741"/>
      <c r="H14" s="741"/>
      <c r="I14" s="741"/>
    </row>
    <row r="15" spans="1:10" x14ac:dyDescent="0.3">
      <c r="A15" s="752"/>
      <c r="B15" s="764"/>
      <c r="C15" s="765"/>
      <c r="D15" s="766"/>
      <c r="E15" s="766"/>
      <c r="F15" s="766"/>
      <c r="G15" s="741"/>
      <c r="H15" s="741"/>
      <c r="I15" s="741"/>
    </row>
    <row r="16" spans="1:10" x14ac:dyDescent="0.3">
      <c r="A16" s="752"/>
      <c r="B16" s="764"/>
      <c r="C16" s="765"/>
      <c r="D16" s="766"/>
      <c r="E16" s="766"/>
      <c r="F16" s="766"/>
      <c r="G16" s="741"/>
      <c r="H16" s="741"/>
      <c r="I16" s="741"/>
    </row>
    <row r="17" spans="1:9" x14ac:dyDescent="0.3">
      <c r="A17" s="752"/>
      <c r="B17" s="758"/>
      <c r="C17" s="759"/>
      <c r="D17" s="760"/>
      <c r="E17" s="760"/>
      <c r="F17" s="760"/>
      <c r="G17" s="741"/>
      <c r="H17" s="741"/>
      <c r="I17" s="741"/>
    </row>
    <row r="18" spans="1:9" x14ac:dyDescent="0.3">
      <c r="A18" s="761"/>
      <c r="B18" s="753"/>
      <c r="C18" s="762"/>
      <c r="D18" s="763"/>
      <c r="E18" s="763"/>
      <c r="F18" s="741"/>
      <c r="G18" s="741"/>
      <c r="H18" s="741"/>
      <c r="I18" s="741"/>
    </row>
    <row r="19" spans="1:9" x14ac:dyDescent="0.3">
      <c r="A19" s="752"/>
      <c r="B19" s="764"/>
      <c r="C19" s="765"/>
      <c r="D19" s="766"/>
      <c r="E19" s="766"/>
      <c r="F19" s="766"/>
      <c r="G19" s="741"/>
      <c r="H19" s="741"/>
      <c r="I19" s="741"/>
    </row>
    <row r="20" spans="1:9" x14ac:dyDescent="0.3">
      <c r="A20" s="752"/>
      <c r="B20" s="764"/>
      <c r="C20" s="765"/>
      <c r="D20" s="766"/>
      <c r="E20" s="766"/>
      <c r="F20" s="766"/>
      <c r="G20" s="741"/>
      <c r="H20" s="741"/>
      <c r="I20" s="741"/>
    </row>
    <row r="21" spans="1:9" x14ac:dyDescent="0.3">
      <c r="A21" s="752"/>
      <c r="B21" s="764"/>
      <c r="C21" s="765"/>
      <c r="D21" s="766"/>
      <c r="E21" s="766"/>
      <c r="F21" s="766"/>
      <c r="G21" s="741"/>
      <c r="H21" s="741"/>
      <c r="I21" s="741"/>
    </row>
    <row r="22" spans="1:9" x14ac:dyDescent="0.3">
      <c r="A22" s="752"/>
      <c r="B22" s="764"/>
      <c r="C22" s="765"/>
      <c r="D22" s="766"/>
      <c r="E22" s="766"/>
      <c r="F22" s="766"/>
      <c r="G22" s="741"/>
      <c r="H22" s="741"/>
      <c r="I22" s="741"/>
    </row>
    <row r="23" spans="1:9" x14ac:dyDescent="0.3">
      <c r="A23" s="752"/>
      <c r="B23" s="764"/>
      <c r="C23" s="765"/>
      <c r="D23" s="766"/>
      <c r="E23" s="766"/>
      <c r="F23" s="766"/>
      <c r="G23" s="741"/>
      <c r="H23" s="741"/>
      <c r="I23" s="741"/>
    </row>
    <row r="24" spans="1:9" x14ac:dyDescent="0.3">
      <c r="A24" s="761"/>
      <c r="B24" s="764"/>
      <c r="C24" s="765"/>
      <c r="D24" s="766"/>
      <c r="E24" s="766"/>
      <c r="F24" s="766"/>
      <c r="G24" s="741"/>
      <c r="H24" s="741"/>
      <c r="I24" s="741"/>
    </row>
    <row r="25" spans="1:9" ht="16.8" thickBot="1" x14ac:dyDescent="0.35">
      <c r="A25" s="751"/>
      <c r="B25" s="767"/>
      <c r="C25" s="768"/>
      <c r="D25" s="769"/>
      <c r="E25" s="769"/>
      <c r="F25" s="769"/>
      <c r="G25" s="746"/>
      <c r="H25" s="746"/>
      <c r="I25" s="746"/>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41" customWidth="1"/>
    <col min="2" max="2" width="20" style="741" customWidth="1"/>
    <col min="3" max="3" width="16.6640625" style="741" customWidth="1"/>
    <col min="4" max="4" width="14.88671875" style="741" customWidth="1"/>
    <col min="5" max="5" width="20.44140625" style="741" customWidth="1"/>
    <col min="6" max="6" width="23.109375" style="741" customWidth="1"/>
    <col min="7" max="7" width="21.5546875" style="741" customWidth="1"/>
    <col min="8" max="8" width="18" style="741" customWidth="1"/>
    <col min="9" max="9" width="16.21875" style="741" customWidth="1"/>
    <col min="10" max="10" width="7.21875" style="741" customWidth="1"/>
    <col min="11" max="11" width="24.44140625" style="741" customWidth="1"/>
    <col min="12" max="12" width="15.5546875" style="741" customWidth="1"/>
    <col min="13" max="1019" width="22.88671875" style="741" customWidth="1"/>
    <col min="1020" max="1020" width="11.5546875" style="741"/>
    <col min="1021" max="1023" width="14.6640625" style="743" customWidth="1"/>
    <col min="1024" max="1025" width="14.44140625" style="743" customWidth="1"/>
    <col min="1026" max="16384" width="11.5546875" style="743"/>
  </cols>
  <sheetData>
    <row r="1" spans="1:12" ht="16.5" customHeight="1" thickBot="1" x14ac:dyDescent="0.35">
      <c r="A1" s="740" t="s">
        <v>97</v>
      </c>
      <c r="I1" s="742" t="s">
        <v>592</v>
      </c>
      <c r="J1" s="1924" t="s">
        <v>878</v>
      </c>
      <c r="K1" s="1924"/>
    </row>
    <row r="2" spans="1:12" ht="18" customHeight="1" thickBot="1" x14ac:dyDescent="0.35">
      <c r="A2" s="770" t="s">
        <v>857</v>
      </c>
      <c r="B2" s="745" t="s">
        <v>858</v>
      </c>
      <c r="C2" s="746"/>
      <c r="D2" s="746"/>
      <c r="E2" s="746"/>
      <c r="F2" s="746"/>
      <c r="G2" s="746"/>
      <c r="H2" s="746"/>
      <c r="I2" s="742" t="s">
        <v>859</v>
      </c>
      <c r="J2" s="1925" t="s">
        <v>860</v>
      </c>
      <c r="K2" s="1925"/>
    </row>
    <row r="3" spans="1:12" ht="17.100000000000001" customHeight="1" x14ac:dyDescent="0.3"/>
    <row r="4" spans="1:12" ht="20.100000000000001" customHeight="1" x14ac:dyDescent="0.4">
      <c r="A4" s="1926" t="s">
        <v>879</v>
      </c>
      <c r="B4" s="1926"/>
      <c r="C4" s="1926"/>
      <c r="D4" s="1926"/>
      <c r="E4" s="1926"/>
      <c r="F4" s="1926"/>
      <c r="G4" s="1926"/>
      <c r="H4" s="1926"/>
      <c r="I4" s="1926"/>
      <c r="J4" s="1926"/>
      <c r="K4" s="1926"/>
      <c r="L4" s="109" t="s">
        <v>100</v>
      </c>
    </row>
    <row r="5" spans="1:12" ht="17.100000000000001" customHeight="1" x14ac:dyDescent="0.3">
      <c r="J5" s="747" t="s">
        <v>632</v>
      </c>
      <c r="K5" s="747"/>
    </row>
    <row r="6" spans="1:12" ht="17.100000000000001" customHeight="1" thickBot="1" x14ac:dyDescent="0.35">
      <c r="A6" s="1927" t="s">
        <v>880</v>
      </c>
      <c r="B6" s="1927"/>
      <c r="C6" s="1927"/>
      <c r="D6" s="1927"/>
      <c r="E6" s="1927"/>
      <c r="F6" s="1927"/>
      <c r="G6" s="1927"/>
      <c r="H6" s="1927"/>
      <c r="I6" s="1927"/>
      <c r="J6" s="1927"/>
      <c r="K6" s="1927"/>
    </row>
    <row r="7" spans="1:12" ht="17.100000000000001" customHeight="1" x14ac:dyDescent="0.3">
      <c r="A7" s="748" t="s">
        <v>864</v>
      </c>
      <c r="B7" s="749" t="s">
        <v>865</v>
      </c>
      <c r="C7" s="1931" t="s">
        <v>867</v>
      </c>
      <c r="D7" s="1931"/>
      <c r="E7" s="1931"/>
      <c r="F7" s="1931"/>
      <c r="G7" s="1931"/>
      <c r="H7" s="1931"/>
      <c r="I7" s="1931"/>
      <c r="J7" s="1931"/>
      <c r="K7" s="1931"/>
    </row>
    <row r="8" spans="1:12" ht="33" customHeight="1" thickBot="1" x14ac:dyDescent="0.35">
      <c r="A8" s="746"/>
      <c r="B8" s="771" t="s">
        <v>868</v>
      </c>
      <c r="C8" s="772" t="s">
        <v>881</v>
      </c>
      <c r="D8" s="751" t="s">
        <v>882</v>
      </c>
      <c r="E8" s="751" t="s">
        <v>883</v>
      </c>
      <c r="F8" s="751" t="s">
        <v>884</v>
      </c>
      <c r="G8" s="773" t="s">
        <v>885</v>
      </c>
      <c r="H8" s="774" t="s">
        <v>886</v>
      </c>
      <c r="I8" s="1932" t="s">
        <v>887</v>
      </c>
      <c r="J8" s="1932"/>
      <c r="K8" s="1932"/>
    </row>
    <row r="9" spans="1:12" ht="21" customHeight="1" x14ac:dyDescent="0.3">
      <c r="A9" s="752" t="s">
        <v>876</v>
      </c>
      <c r="B9" s="753"/>
      <c r="C9" s="754"/>
      <c r="D9" s="755"/>
      <c r="E9" s="755"/>
      <c r="F9" s="756"/>
      <c r="G9" s="775"/>
      <c r="H9" s="775"/>
      <c r="I9" s="1933"/>
      <c r="J9" s="1933"/>
      <c r="K9" s="1933"/>
    </row>
    <row r="10" spans="1:12" ht="23.7" customHeight="1" x14ac:dyDescent="0.3">
      <c r="A10" s="752" t="s">
        <v>877</v>
      </c>
      <c r="B10" s="758"/>
      <c r="C10" s="759"/>
      <c r="D10" s="760"/>
      <c r="E10" s="760"/>
      <c r="F10" s="760"/>
      <c r="G10" s="776"/>
      <c r="H10" s="776"/>
      <c r="I10" s="1930"/>
      <c r="J10" s="1930"/>
      <c r="K10" s="1930"/>
    </row>
    <row r="11" spans="1:12" ht="23.7" customHeight="1" x14ac:dyDescent="0.3">
      <c r="A11" s="752"/>
      <c r="B11" s="758"/>
      <c r="C11" s="759"/>
      <c r="D11" s="760"/>
      <c r="E11" s="760"/>
      <c r="F11" s="760"/>
      <c r="G11" s="776"/>
      <c r="H11" s="776"/>
      <c r="I11" s="1930"/>
      <c r="J11" s="1930"/>
      <c r="K11" s="1930"/>
    </row>
    <row r="12" spans="1:12" ht="23.7" customHeight="1" x14ac:dyDescent="0.3">
      <c r="A12" s="752"/>
      <c r="B12" s="758"/>
      <c r="C12" s="759"/>
      <c r="D12" s="760"/>
      <c r="E12" s="760"/>
      <c r="F12" s="760"/>
      <c r="G12" s="776"/>
      <c r="H12" s="776"/>
      <c r="I12" s="1930"/>
      <c r="J12" s="1930"/>
      <c r="K12" s="1930"/>
    </row>
    <row r="13" spans="1:12" ht="23.7" customHeight="1" x14ac:dyDescent="0.3">
      <c r="A13" s="752"/>
      <c r="B13" s="764"/>
      <c r="C13" s="765"/>
      <c r="D13" s="766"/>
      <c r="E13" s="766"/>
      <c r="F13" s="766"/>
      <c r="G13" s="777"/>
      <c r="H13" s="777"/>
      <c r="I13" s="1930"/>
      <c r="J13" s="1930"/>
      <c r="K13" s="1930"/>
    </row>
    <row r="14" spans="1:12" ht="23.7" customHeight="1" x14ac:dyDescent="0.3">
      <c r="A14" s="752"/>
      <c r="B14" s="764"/>
      <c r="C14" s="765"/>
      <c r="D14" s="766"/>
      <c r="E14" s="766"/>
      <c r="F14" s="766"/>
      <c r="G14" s="777"/>
      <c r="H14" s="777"/>
      <c r="I14" s="1930"/>
      <c r="J14" s="1930"/>
      <c r="K14" s="1930"/>
    </row>
    <row r="15" spans="1:12" ht="23.7" customHeight="1" x14ac:dyDescent="0.3">
      <c r="A15" s="752"/>
      <c r="B15" s="764"/>
      <c r="C15" s="765"/>
      <c r="D15" s="766"/>
      <c r="E15" s="766"/>
      <c r="F15" s="766"/>
      <c r="G15" s="777"/>
      <c r="H15" s="777"/>
      <c r="I15" s="1930"/>
      <c r="J15" s="1930"/>
      <c r="K15" s="1930"/>
    </row>
    <row r="16" spans="1:12" ht="23.7" customHeight="1" x14ac:dyDescent="0.3">
      <c r="A16" s="752"/>
      <c r="B16" s="764"/>
      <c r="C16" s="765"/>
      <c r="D16" s="766"/>
      <c r="E16" s="766"/>
      <c r="F16" s="766"/>
      <c r="G16" s="777"/>
      <c r="H16" s="777"/>
      <c r="I16" s="1930"/>
      <c r="J16" s="1930"/>
      <c r="K16" s="1930"/>
    </row>
    <row r="17" spans="1:12" ht="23.7" customHeight="1" x14ac:dyDescent="0.3">
      <c r="A17" s="752"/>
      <c r="B17" s="764"/>
      <c r="C17" s="765"/>
      <c r="D17" s="766"/>
      <c r="E17" s="766"/>
      <c r="F17" s="766"/>
      <c r="G17" s="777"/>
      <c r="H17" s="777"/>
      <c r="I17" s="1930"/>
      <c r="J17" s="1930"/>
      <c r="K17" s="1930"/>
    </row>
    <row r="18" spans="1:12" ht="23.7" customHeight="1" x14ac:dyDescent="0.3">
      <c r="A18" s="752"/>
      <c r="B18" s="758"/>
      <c r="C18" s="759"/>
      <c r="D18" s="760"/>
      <c r="E18" s="760"/>
      <c r="F18" s="760"/>
      <c r="G18" s="776"/>
      <c r="H18" s="776"/>
      <c r="I18" s="1930"/>
      <c r="J18" s="1930"/>
      <c r="K18" s="1930"/>
    </row>
    <row r="19" spans="1:12" ht="23.7" customHeight="1" x14ac:dyDescent="0.3">
      <c r="A19" s="752"/>
      <c r="B19" s="764"/>
      <c r="C19" s="765"/>
      <c r="D19" s="766"/>
      <c r="E19" s="766"/>
      <c r="F19" s="766"/>
      <c r="G19" s="777"/>
      <c r="H19" s="777"/>
      <c r="I19" s="1930"/>
      <c r="J19" s="1930"/>
      <c r="K19" s="1930"/>
    </row>
    <row r="20" spans="1:12" ht="23.7" customHeight="1" x14ac:dyDescent="0.3">
      <c r="A20" s="752"/>
      <c r="B20" s="764"/>
      <c r="C20" s="765"/>
      <c r="D20" s="766"/>
      <c r="E20" s="766"/>
      <c r="F20" s="766"/>
      <c r="G20" s="777"/>
      <c r="H20" s="777"/>
      <c r="I20" s="1930"/>
      <c r="J20" s="1930"/>
      <c r="K20" s="1930"/>
    </row>
    <row r="21" spans="1:12" ht="23.7" customHeight="1" x14ac:dyDescent="0.3">
      <c r="A21" s="752"/>
      <c r="B21" s="764"/>
      <c r="C21" s="765"/>
      <c r="D21" s="766"/>
      <c r="E21" s="766"/>
      <c r="F21" s="766"/>
      <c r="G21" s="777"/>
      <c r="H21" s="777"/>
      <c r="I21" s="1930"/>
      <c r="J21" s="1930"/>
      <c r="K21" s="1930"/>
    </row>
    <row r="22" spans="1:12" ht="23.7" customHeight="1" x14ac:dyDescent="0.3">
      <c r="A22" s="752"/>
      <c r="B22" s="764"/>
      <c r="C22" s="765"/>
      <c r="D22" s="766"/>
      <c r="E22" s="766"/>
      <c r="F22" s="766"/>
      <c r="G22" s="777"/>
      <c r="H22" s="777"/>
      <c r="I22" s="1930"/>
      <c r="J22" s="1930"/>
      <c r="K22" s="1930"/>
    </row>
    <row r="23" spans="1:12" ht="23.7" customHeight="1" x14ac:dyDescent="0.3">
      <c r="A23" s="752"/>
      <c r="B23" s="764"/>
      <c r="C23" s="765"/>
      <c r="D23" s="766"/>
      <c r="E23" s="766"/>
      <c r="F23" s="766"/>
      <c r="G23" s="777"/>
      <c r="H23" s="777"/>
      <c r="I23" s="1930"/>
      <c r="J23" s="1930"/>
      <c r="K23" s="1930"/>
    </row>
    <row r="24" spans="1:12" ht="23.7" customHeight="1" x14ac:dyDescent="0.3">
      <c r="A24" s="752"/>
      <c r="B24" s="764"/>
      <c r="C24" s="765"/>
      <c r="D24" s="766"/>
      <c r="E24" s="766"/>
      <c r="F24" s="766"/>
      <c r="G24" s="777"/>
      <c r="H24" s="777"/>
      <c r="I24" s="1930"/>
      <c r="J24" s="1930"/>
      <c r="K24" s="1930"/>
    </row>
    <row r="25" spans="1:12" ht="23.7" customHeight="1" thickBot="1" x14ac:dyDescent="0.35">
      <c r="A25" s="778"/>
      <c r="B25" s="779"/>
      <c r="C25" s="780"/>
      <c r="D25" s="745"/>
      <c r="E25" s="745"/>
      <c r="F25" s="745"/>
      <c r="G25" s="746"/>
      <c r="H25" s="746"/>
      <c r="I25" s="1937"/>
      <c r="J25" s="1937"/>
      <c r="K25" s="1937"/>
    </row>
    <row r="26" spans="1:12" ht="18" customHeight="1" x14ac:dyDescent="0.3">
      <c r="A26" s="782" t="s">
        <v>888</v>
      </c>
      <c r="B26" s="783"/>
      <c r="C26" s="782" t="s">
        <v>889</v>
      </c>
      <c r="D26" s="783"/>
      <c r="E26" s="784" t="s">
        <v>633</v>
      </c>
      <c r="F26" s="784"/>
      <c r="G26" s="785"/>
      <c r="H26" s="786" t="s">
        <v>634</v>
      </c>
      <c r="I26" s="787"/>
      <c r="J26" s="1934" t="s">
        <v>890</v>
      </c>
      <c r="K26" s="1935"/>
    </row>
    <row r="27" spans="1:12" ht="18" customHeight="1" x14ac:dyDescent="0.3">
      <c r="A27" s="783"/>
      <c r="B27" s="783"/>
      <c r="C27" s="743"/>
      <c r="D27" s="783"/>
      <c r="E27" s="784" t="s">
        <v>319</v>
      </c>
      <c r="F27" s="784"/>
      <c r="G27" s="786"/>
      <c r="H27" s="786"/>
      <c r="I27" s="786"/>
      <c r="J27" s="1936"/>
      <c r="K27" s="1936"/>
    </row>
    <row r="28" spans="1:12" ht="8.25" customHeight="1" x14ac:dyDescent="0.3"/>
    <row r="29" spans="1:12" ht="21" customHeight="1" x14ac:dyDescent="0.3">
      <c r="A29" s="741" t="s">
        <v>891</v>
      </c>
    </row>
    <row r="30" spans="1:12" ht="16.2" customHeight="1" x14ac:dyDescent="0.3">
      <c r="A30" s="741" t="s">
        <v>892</v>
      </c>
    </row>
    <row r="31" spans="1:12" ht="16.2" customHeight="1" x14ac:dyDescent="0.3"/>
    <row r="32" spans="1:12" ht="16.2" customHeight="1" x14ac:dyDescent="0.3">
      <c r="L32" s="788"/>
    </row>
    <row r="33" spans="12:12" ht="16.2" customHeight="1" x14ac:dyDescent="0.3">
      <c r="L33" s="788"/>
    </row>
    <row r="40" spans="12:12" ht="17.25" customHeight="1" x14ac:dyDescent="0.3"/>
    <row r="43" spans="12:12" ht="24" customHeight="1" x14ac:dyDescent="0.3"/>
  </sheetData>
  <mergeCells count="24">
    <mergeCell ref="J26:K27"/>
    <mergeCell ref="I15:K15"/>
    <mergeCell ref="I16:K16"/>
    <mergeCell ref="I17:K17"/>
    <mergeCell ref="I18:K18"/>
    <mergeCell ref="I19:K19"/>
    <mergeCell ref="I20:K20"/>
    <mergeCell ref="I21:K21"/>
    <mergeCell ref="I22:K22"/>
    <mergeCell ref="I23:K23"/>
    <mergeCell ref="I24:K24"/>
    <mergeCell ref="I25:K25"/>
    <mergeCell ref="I14:K14"/>
    <mergeCell ref="J1:K1"/>
    <mergeCell ref="J2:K2"/>
    <mergeCell ref="A4:K4"/>
    <mergeCell ref="A6:K6"/>
    <mergeCell ref="C7:K7"/>
    <mergeCell ref="I8:K8"/>
    <mergeCell ref="I9:K9"/>
    <mergeCell ref="I10:K10"/>
    <mergeCell ref="I11:K11"/>
    <mergeCell ref="I12:K12"/>
    <mergeCell ref="I13:K13"/>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8" customWidth="1"/>
    <col min="21" max="21" width="11.5546875" style="458" customWidth="1"/>
    <col min="22" max="33" width="9.21875" style="458" customWidth="1"/>
    <col min="34" max="34" width="8.109375" style="458" customWidth="1"/>
    <col min="35" max="35" width="7.6640625" style="458" customWidth="1"/>
    <col min="36" max="37" width="9.21875" style="458" customWidth="1"/>
    <col min="38" max="38" width="10.21875" style="458" customWidth="1"/>
    <col min="39" max="256" width="12.5546875" style="458"/>
    <col min="257" max="276" width="9.21875" style="458" customWidth="1"/>
    <col min="277" max="277" width="11.5546875" style="458" customWidth="1"/>
    <col min="278" max="289" width="9.21875" style="458" customWidth="1"/>
    <col min="290" max="290" width="8.109375" style="458" customWidth="1"/>
    <col min="291" max="291" width="7.6640625" style="458" customWidth="1"/>
    <col min="292" max="293" width="9.21875" style="458" customWidth="1"/>
    <col min="294" max="294" width="10.21875" style="458" customWidth="1"/>
    <col min="295" max="512" width="12.5546875" style="458"/>
    <col min="513" max="532" width="9.21875" style="458" customWidth="1"/>
    <col min="533" max="533" width="11.5546875" style="458" customWidth="1"/>
    <col min="534" max="545" width="9.21875" style="458" customWidth="1"/>
    <col min="546" max="546" width="8.109375" style="458" customWidth="1"/>
    <col min="547" max="547" width="7.6640625" style="458" customWidth="1"/>
    <col min="548" max="549" width="9.21875" style="458" customWidth="1"/>
    <col min="550" max="550" width="10.21875" style="458" customWidth="1"/>
    <col min="551" max="768" width="12.5546875" style="458"/>
    <col min="769" max="788" width="9.21875" style="458" customWidth="1"/>
    <col min="789" max="789" width="11.5546875" style="458" customWidth="1"/>
    <col min="790" max="801" width="9.21875" style="458" customWidth="1"/>
    <col min="802" max="802" width="8.109375" style="458" customWidth="1"/>
    <col min="803" max="803" width="7.6640625" style="458" customWidth="1"/>
    <col min="804" max="805" width="9.21875" style="458" customWidth="1"/>
    <col min="806" max="806" width="10.21875" style="458" customWidth="1"/>
    <col min="807" max="1024" width="12.5546875" style="458"/>
    <col min="1025" max="1044" width="9.21875" style="458" customWidth="1"/>
    <col min="1045" max="1045" width="11.5546875" style="458" customWidth="1"/>
    <col min="1046" max="1057" width="9.21875" style="458" customWidth="1"/>
    <col min="1058" max="1058" width="8.109375" style="458" customWidth="1"/>
    <col min="1059" max="1059" width="7.6640625" style="458" customWidth="1"/>
    <col min="1060" max="1061" width="9.21875" style="458" customWidth="1"/>
    <col min="1062" max="1062" width="10.21875" style="458" customWidth="1"/>
    <col min="1063" max="1280" width="12.5546875" style="458"/>
    <col min="1281" max="1300" width="9.21875" style="458" customWidth="1"/>
    <col min="1301" max="1301" width="11.5546875" style="458" customWidth="1"/>
    <col min="1302" max="1313" width="9.21875" style="458" customWidth="1"/>
    <col min="1314" max="1314" width="8.109375" style="458" customWidth="1"/>
    <col min="1315" max="1315" width="7.6640625" style="458" customWidth="1"/>
    <col min="1316" max="1317" width="9.21875" style="458" customWidth="1"/>
    <col min="1318" max="1318" width="10.21875" style="458" customWidth="1"/>
    <col min="1319" max="1536" width="12.5546875" style="458"/>
    <col min="1537" max="1556" width="9.21875" style="458" customWidth="1"/>
    <col min="1557" max="1557" width="11.5546875" style="458" customWidth="1"/>
    <col min="1558" max="1569" width="9.21875" style="458" customWidth="1"/>
    <col min="1570" max="1570" width="8.109375" style="458" customWidth="1"/>
    <col min="1571" max="1571" width="7.6640625" style="458" customWidth="1"/>
    <col min="1572" max="1573" width="9.21875" style="458" customWidth="1"/>
    <col min="1574" max="1574" width="10.21875" style="458" customWidth="1"/>
    <col min="1575" max="1792" width="12.5546875" style="458"/>
    <col min="1793" max="1812" width="9.21875" style="458" customWidth="1"/>
    <col min="1813" max="1813" width="11.5546875" style="458" customWidth="1"/>
    <col min="1814" max="1825" width="9.21875" style="458" customWidth="1"/>
    <col min="1826" max="1826" width="8.109375" style="458" customWidth="1"/>
    <col min="1827" max="1827" width="7.6640625" style="458" customWidth="1"/>
    <col min="1828" max="1829" width="9.21875" style="458" customWidth="1"/>
    <col min="1830" max="1830" width="10.21875" style="458" customWidth="1"/>
    <col min="1831" max="2048" width="12.5546875" style="458"/>
    <col min="2049" max="2068" width="9.21875" style="458" customWidth="1"/>
    <col min="2069" max="2069" width="11.5546875" style="458" customWidth="1"/>
    <col min="2070" max="2081" width="9.21875" style="458" customWidth="1"/>
    <col min="2082" max="2082" width="8.109375" style="458" customWidth="1"/>
    <col min="2083" max="2083" width="7.6640625" style="458" customWidth="1"/>
    <col min="2084" max="2085" width="9.21875" style="458" customWidth="1"/>
    <col min="2086" max="2086" width="10.21875" style="458" customWidth="1"/>
    <col min="2087" max="2304" width="12.5546875" style="458"/>
    <col min="2305" max="2324" width="9.21875" style="458" customWidth="1"/>
    <col min="2325" max="2325" width="11.5546875" style="458" customWidth="1"/>
    <col min="2326" max="2337" width="9.21875" style="458" customWidth="1"/>
    <col min="2338" max="2338" width="8.109375" style="458" customWidth="1"/>
    <col min="2339" max="2339" width="7.6640625" style="458" customWidth="1"/>
    <col min="2340" max="2341" width="9.21875" style="458" customWidth="1"/>
    <col min="2342" max="2342" width="10.21875" style="458" customWidth="1"/>
    <col min="2343" max="2560" width="12.5546875" style="458"/>
    <col min="2561" max="2580" width="9.21875" style="458" customWidth="1"/>
    <col min="2581" max="2581" width="11.5546875" style="458" customWidth="1"/>
    <col min="2582" max="2593" width="9.21875" style="458" customWidth="1"/>
    <col min="2594" max="2594" width="8.109375" style="458" customWidth="1"/>
    <col min="2595" max="2595" width="7.6640625" style="458" customWidth="1"/>
    <col min="2596" max="2597" width="9.21875" style="458" customWidth="1"/>
    <col min="2598" max="2598" width="10.21875" style="458" customWidth="1"/>
    <col min="2599" max="2816" width="12.5546875" style="458"/>
    <col min="2817" max="2836" width="9.21875" style="458" customWidth="1"/>
    <col min="2837" max="2837" width="11.5546875" style="458" customWidth="1"/>
    <col min="2838" max="2849" width="9.21875" style="458" customWidth="1"/>
    <col min="2850" max="2850" width="8.109375" style="458" customWidth="1"/>
    <col min="2851" max="2851" width="7.6640625" style="458" customWidth="1"/>
    <col min="2852" max="2853" width="9.21875" style="458" customWidth="1"/>
    <col min="2854" max="2854" width="10.21875" style="458" customWidth="1"/>
    <col min="2855" max="3072" width="12.5546875" style="458"/>
    <col min="3073" max="3092" width="9.21875" style="458" customWidth="1"/>
    <col min="3093" max="3093" width="11.5546875" style="458" customWidth="1"/>
    <col min="3094" max="3105" width="9.21875" style="458" customWidth="1"/>
    <col min="3106" max="3106" width="8.109375" style="458" customWidth="1"/>
    <col min="3107" max="3107" width="7.6640625" style="458" customWidth="1"/>
    <col min="3108" max="3109" width="9.21875" style="458" customWidth="1"/>
    <col min="3110" max="3110" width="10.21875" style="458" customWidth="1"/>
    <col min="3111" max="3328" width="12.5546875" style="458"/>
    <col min="3329" max="3348" width="9.21875" style="458" customWidth="1"/>
    <col min="3349" max="3349" width="11.5546875" style="458" customWidth="1"/>
    <col min="3350" max="3361" width="9.21875" style="458" customWidth="1"/>
    <col min="3362" max="3362" width="8.109375" style="458" customWidth="1"/>
    <col min="3363" max="3363" width="7.6640625" style="458" customWidth="1"/>
    <col min="3364" max="3365" width="9.21875" style="458" customWidth="1"/>
    <col min="3366" max="3366" width="10.21875" style="458" customWidth="1"/>
    <col min="3367" max="3584" width="12.5546875" style="458"/>
    <col min="3585" max="3604" width="9.21875" style="458" customWidth="1"/>
    <col min="3605" max="3605" width="11.5546875" style="458" customWidth="1"/>
    <col min="3606" max="3617" width="9.21875" style="458" customWidth="1"/>
    <col min="3618" max="3618" width="8.109375" style="458" customWidth="1"/>
    <col min="3619" max="3619" width="7.6640625" style="458" customWidth="1"/>
    <col min="3620" max="3621" width="9.21875" style="458" customWidth="1"/>
    <col min="3622" max="3622" width="10.21875" style="458" customWidth="1"/>
    <col min="3623" max="3840" width="12.5546875" style="458"/>
    <col min="3841" max="3860" width="9.21875" style="458" customWidth="1"/>
    <col min="3861" max="3861" width="11.5546875" style="458" customWidth="1"/>
    <col min="3862" max="3873" width="9.21875" style="458" customWidth="1"/>
    <col min="3874" max="3874" width="8.109375" style="458" customWidth="1"/>
    <col min="3875" max="3875" width="7.6640625" style="458" customWidth="1"/>
    <col min="3876" max="3877" width="9.21875" style="458" customWidth="1"/>
    <col min="3878" max="3878" width="10.21875" style="458" customWidth="1"/>
    <col min="3879" max="4096" width="12.5546875" style="458"/>
    <col min="4097" max="4116" width="9.21875" style="458" customWidth="1"/>
    <col min="4117" max="4117" width="11.5546875" style="458" customWidth="1"/>
    <col min="4118" max="4129" width="9.21875" style="458" customWidth="1"/>
    <col min="4130" max="4130" width="8.109375" style="458" customWidth="1"/>
    <col min="4131" max="4131" width="7.6640625" style="458" customWidth="1"/>
    <col min="4132" max="4133" width="9.21875" style="458" customWidth="1"/>
    <col min="4134" max="4134" width="10.21875" style="458" customWidth="1"/>
    <col min="4135" max="4352" width="12.5546875" style="458"/>
    <col min="4353" max="4372" width="9.21875" style="458" customWidth="1"/>
    <col min="4373" max="4373" width="11.5546875" style="458" customWidth="1"/>
    <col min="4374" max="4385" width="9.21875" style="458" customWidth="1"/>
    <col min="4386" max="4386" width="8.109375" style="458" customWidth="1"/>
    <col min="4387" max="4387" width="7.6640625" style="458" customWidth="1"/>
    <col min="4388" max="4389" width="9.21875" style="458" customWidth="1"/>
    <col min="4390" max="4390" width="10.21875" style="458" customWidth="1"/>
    <col min="4391" max="4608" width="12.5546875" style="458"/>
    <col min="4609" max="4628" width="9.21875" style="458" customWidth="1"/>
    <col min="4629" max="4629" width="11.5546875" style="458" customWidth="1"/>
    <col min="4630" max="4641" width="9.21875" style="458" customWidth="1"/>
    <col min="4642" max="4642" width="8.109375" style="458" customWidth="1"/>
    <col min="4643" max="4643" width="7.6640625" style="458" customWidth="1"/>
    <col min="4644" max="4645" width="9.21875" style="458" customWidth="1"/>
    <col min="4646" max="4646" width="10.21875" style="458" customWidth="1"/>
    <col min="4647" max="4864" width="12.5546875" style="458"/>
    <col min="4865" max="4884" width="9.21875" style="458" customWidth="1"/>
    <col min="4885" max="4885" width="11.5546875" style="458" customWidth="1"/>
    <col min="4886" max="4897" width="9.21875" style="458" customWidth="1"/>
    <col min="4898" max="4898" width="8.109375" style="458" customWidth="1"/>
    <col min="4899" max="4899" width="7.6640625" style="458" customWidth="1"/>
    <col min="4900" max="4901" width="9.21875" style="458" customWidth="1"/>
    <col min="4902" max="4902" width="10.21875" style="458" customWidth="1"/>
    <col min="4903" max="5120" width="12.5546875" style="458"/>
    <col min="5121" max="5140" width="9.21875" style="458" customWidth="1"/>
    <col min="5141" max="5141" width="11.5546875" style="458" customWidth="1"/>
    <col min="5142" max="5153" width="9.21875" style="458" customWidth="1"/>
    <col min="5154" max="5154" width="8.109375" style="458" customWidth="1"/>
    <col min="5155" max="5155" width="7.6640625" style="458" customWidth="1"/>
    <col min="5156" max="5157" width="9.21875" style="458" customWidth="1"/>
    <col min="5158" max="5158" width="10.21875" style="458" customWidth="1"/>
    <col min="5159" max="5376" width="12.5546875" style="458"/>
    <col min="5377" max="5396" width="9.21875" style="458" customWidth="1"/>
    <col min="5397" max="5397" width="11.5546875" style="458" customWidth="1"/>
    <col min="5398" max="5409" width="9.21875" style="458" customWidth="1"/>
    <col min="5410" max="5410" width="8.109375" style="458" customWidth="1"/>
    <col min="5411" max="5411" width="7.6640625" style="458" customWidth="1"/>
    <col min="5412" max="5413" width="9.21875" style="458" customWidth="1"/>
    <col min="5414" max="5414" width="10.21875" style="458" customWidth="1"/>
    <col min="5415" max="5632" width="12.5546875" style="458"/>
    <col min="5633" max="5652" width="9.21875" style="458" customWidth="1"/>
    <col min="5653" max="5653" width="11.5546875" style="458" customWidth="1"/>
    <col min="5654" max="5665" width="9.21875" style="458" customWidth="1"/>
    <col min="5666" max="5666" width="8.109375" style="458" customWidth="1"/>
    <col min="5667" max="5667" width="7.6640625" style="458" customWidth="1"/>
    <col min="5668" max="5669" width="9.21875" style="458" customWidth="1"/>
    <col min="5670" max="5670" width="10.21875" style="458" customWidth="1"/>
    <col min="5671" max="5888" width="12.5546875" style="458"/>
    <col min="5889" max="5908" width="9.21875" style="458" customWidth="1"/>
    <col min="5909" max="5909" width="11.5546875" style="458" customWidth="1"/>
    <col min="5910" max="5921" width="9.21875" style="458" customWidth="1"/>
    <col min="5922" max="5922" width="8.109375" style="458" customWidth="1"/>
    <col min="5923" max="5923" width="7.6640625" style="458" customWidth="1"/>
    <col min="5924" max="5925" width="9.21875" style="458" customWidth="1"/>
    <col min="5926" max="5926" width="10.21875" style="458" customWidth="1"/>
    <col min="5927" max="6144" width="12.5546875" style="458"/>
    <col min="6145" max="6164" width="9.21875" style="458" customWidth="1"/>
    <col min="6165" max="6165" width="11.5546875" style="458" customWidth="1"/>
    <col min="6166" max="6177" width="9.21875" style="458" customWidth="1"/>
    <col min="6178" max="6178" width="8.109375" style="458" customWidth="1"/>
    <col min="6179" max="6179" width="7.6640625" style="458" customWidth="1"/>
    <col min="6180" max="6181" width="9.21875" style="458" customWidth="1"/>
    <col min="6182" max="6182" width="10.21875" style="458" customWidth="1"/>
    <col min="6183" max="6400" width="12.5546875" style="458"/>
    <col min="6401" max="6420" width="9.21875" style="458" customWidth="1"/>
    <col min="6421" max="6421" width="11.5546875" style="458" customWidth="1"/>
    <col min="6422" max="6433" width="9.21875" style="458" customWidth="1"/>
    <col min="6434" max="6434" width="8.109375" style="458" customWidth="1"/>
    <col min="6435" max="6435" width="7.6640625" style="458" customWidth="1"/>
    <col min="6436" max="6437" width="9.21875" style="458" customWidth="1"/>
    <col min="6438" max="6438" width="10.21875" style="458" customWidth="1"/>
    <col min="6439" max="6656" width="12.5546875" style="458"/>
    <col min="6657" max="6676" width="9.21875" style="458" customWidth="1"/>
    <col min="6677" max="6677" width="11.5546875" style="458" customWidth="1"/>
    <col min="6678" max="6689" width="9.21875" style="458" customWidth="1"/>
    <col min="6690" max="6690" width="8.109375" style="458" customWidth="1"/>
    <col min="6691" max="6691" width="7.6640625" style="458" customWidth="1"/>
    <col min="6692" max="6693" width="9.21875" style="458" customWidth="1"/>
    <col min="6694" max="6694" width="10.21875" style="458" customWidth="1"/>
    <col min="6695" max="6912" width="12.5546875" style="458"/>
    <col min="6913" max="6932" width="9.21875" style="458" customWidth="1"/>
    <col min="6933" max="6933" width="11.5546875" style="458" customWidth="1"/>
    <col min="6934" max="6945" width="9.21875" style="458" customWidth="1"/>
    <col min="6946" max="6946" width="8.109375" style="458" customWidth="1"/>
    <col min="6947" max="6947" width="7.6640625" style="458" customWidth="1"/>
    <col min="6948" max="6949" width="9.21875" style="458" customWidth="1"/>
    <col min="6950" max="6950" width="10.21875" style="458" customWidth="1"/>
    <col min="6951" max="7168" width="12.5546875" style="458"/>
    <col min="7169" max="7188" width="9.21875" style="458" customWidth="1"/>
    <col min="7189" max="7189" width="11.5546875" style="458" customWidth="1"/>
    <col min="7190" max="7201" width="9.21875" style="458" customWidth="1"/>
    <col min="7202" max="7202" width="8.109375" style="458" customWidth="1"/>
    <col min="7203" max="7203" width="7.6640625" style="458" customWidth="1"/>
    <col min="7204" max="7205" width="9.21875" style="458" customWidth="1"/>
    <col min="7206" max="7206" width="10.21875" style="458" customWidth="1"/>
    <col min="7207" max="7424" width="12.5546875" style="458"/>
    <col min="7425" max="7444" width="9.21875" style="458" customWidth="1"/>
    <col min="7445" max="7445" width="11.5546875" style="458" customWidth="1"/>
    <col min="7446" max="7457" width="9.21875" style="458" customWidth="1"/>
    <col min="7458" max="7458" width="8.109375" style="458" customWidth="1"/>
    <col min="7459" max="7459" width="7.6640625" style="458" customWidth="1"/>
    <col min="7460" max="7461" width="9.21875" style="458" customWidth="1"/>
    <col min="7462" max="7462" width="10.21875" style="458" customWidth="1"/>
    <col min="7463" max="7680" width="12.5546875" style="458"/>
    <col min="7681" max="7700" width="9.21875" style="458" customWidth="1"/>
    <col min="7701" max="7701" width="11.5546875" style="458" customWidth="1"/>
    <col min="7702" max="7713" width="9.21875" style="458" customWidth="1"/>
    <col min="7714" max="7714" width="8.109375" style="458" customWidth="1"/>
    <col min="7715" max="7715" width="7.6640625" style="458" customWidth="1"/>
    <col min="7716" max="7717" width="9.21875" style="458" customWidth="1"/>
    <col min="7718" max="7718" width="10.21875" style="458" customWidth="1"/>
    <col min="7719" max="7936" width="12.5546875" style="458"/>
    <col min="7937" max="7956" width="9.21875" style="458" customWidth="1"/>
    <col min="7957" max="7957" width="11.5546875" style="458" customWidth="1"/>
    <col min="7958" max="7969" width="9.21875" style="458" customWidth="1"/>
    <col min="7970" max="7970" width="8.109375" style="458" customWidth="1"/>
    <col min="7971" max="7971" width="7.6640625" style="458" customWidth="1"/>
    <col min="7972" max="7973" width="9.21875" style="458" customWidth="1"/>
    <col min="7974" max="7974" width="10.21875" style="458" customWidth="1"/>
    <col min="7975" max="8192" width="12.5546875" style="458"/>
    <col min="8193" max="8212" width="9.21875" style="458" customWidth="1"/>
    <col min="8213" max="8213" width="11.5546875" style="458" customWidth="1"/>
    <col min="8214" max="8225" width="9.21875" style="458" customWidth="1"/>
    <col min="8226" max="8226" width="8.109375" style="458" customWidth="1"/>
    <col min="8227" max="8227" width="7.6640625" style="458" customWidth="1"/>
    <col min="8228" max="8229" width="9.21875" style="458" customWidth="1"/>
    <col min="8230" max="8230" width="10.21875" style="458" customWidth="1"/>
    <col min="8231" max="8448" width="12.5546875" style="458"/>
    <col min="8449" max="8468" width="9.21875" style="458" customWidth="1"/>
    <col min="8469" max="8469" width="11.5546875" style="458" customWidth="1"/>
    <col min="8470" max="8481" width="9.21875" style="458" customWidth="1"/>
    <col min="8482" max="8482" width="8.109375" style="458" customWidth="1"/>
    <col min="8483" max="8483" width="7.6640625" style="458" customWidth="1"/>
    <col min="8484" max="8485" width="9.21875" style="458" customWidth="1"/>
    <col min="8486" max="8486" width="10.21875" style="458" customWidth="1"/>
    <col min="8487" max="8704" width="12.5546875" style="458"/>
    <col min="8705" max="8724" width="9.21875" style="458" customWidth="1"/>
    <col min="8725" max="8725" width="11.5546875" style="458" customWidth="1"/>
    <col min="8726" max="8737" width="9.21875" style="458" customWidth="1"/>
    <col min="8738" max="8738" width="8.109375" style="458" customWidth="1"/>
    <col min="8739" max="8739" width="7.6640625" style="458" customWidth="1"/>
    <col min="8740" max="8741" width="9.21875" style="458" customWidth="1"/>
    <col min="8742" max="8742" width="10.21875" style="458" customWidth="1"/>
    <col min="8743" max="8960" width="12.5546875" style="458"/>
    <col min="8961" max="8980" width="9.21875" style="458" customWidth="1"/>
    <col min="8981" max="8981" width="11.5546875" style="458" customWidth="1"/>
    <col min="8982" max="8993" width="9.21875" style="458" customWidth="1"/>
    <col min="8994" max="8994" width="8.109375" style="458" customWidth="1"/>
    <col min="8995" max="8995" width="7.6640625" style="458" customWidth="1"/>
    <col min="8996" max="8997" width="9.21875" style="458" customWidth="1"/>
    <col min="8998" max="8998" width="10.21875" style="458" customWidth="1"/>
    <col min="8999" max="9216" width="12.5546875" style="458"/>
    <col min="9217" max="9236" width="9.21875" style="458" customWidth="1"/>
    <col min="9237" max="9237" width="11.5546875" style="458" customWidth="1"/>
    <col min="9238" max="9249" width="9.21875" style="458" customWidth="1"/>
    <col min="9250" max="9250" width="8.109375" style="458" customWidth="1"/>
    <col min="9251" max="9251" width="7.6640625" style="458" customWidth="1"/>
    <col min="9252" max="9253" width="9.21875" style="458" customWidth="1"/>
    <col min="9254" max="9254" width="10.21875" style="458" customWidth="1"/>
    <col min="9255" max="9472" width="12.5546875" style="458"/>
    <col min="9473" max="9492" width="9.21875" style="458" customWidth="1"/>
    <col min="9493" max="9493" width="11.5546875" style="458" customWidth="1"/>
    <col min="9494" max="9505" width="9.21875" style="458" customWidth="1"/>
    <col min="9506" max="9506" width="8.109375" style="458" customWidth="1"/>
    <col min="9507" max="9507" width="7.6640625" style="458" customWidth="1"/>
    <col min="9508" max="9509" width="9.21875" style="458" customWidth="1"/>
    <col min="9510" max="9510" width="10.21875" style="458" customWidth="1"/>
    <col min="9511" max="9728" width="12.5546875" style="458"/>
    <col min="9729" max="9748" width="9.21875" style="458" customWidth="1"/>
    <col min="9749" max="9749" width="11.5546875" style="458" customWidth="1"/>
    <col min="9750" max="9761" width="9.21875" style="458" customWidth="1"/>
    <col min="9762" max="9762" width="8.109375" style="458" customWidth="1"/>
    <col min="9763" max="9763" width="7.6640625" style="458" customWidth="1"/>
    <col min="9764" max="9765" width="9.21875" style="458" customWidth="1"/>
    <col min="9766" max="9766" width="10.21875" style="458" customWidth="1"/>
    <col min="9767" max="9984" width="12.5546875" style="458"/>
    <col min="9985" max="10004" width="9.21875" style="458" customWidth="1"/>
    <col min="10005" max="10005" width="11.5546875" style="458" customWidth="1"/>
    <col min="10006" max="10017" width="9.21875" style="458" customWidth="1"/>
    <col min="10018" max="10018" width="8.109375" style="458" customWidth="1"/>
    <col min="10019" max="10019" width="7.6640625" style="458" customWidth="1"/>
    <col min="10020" max="10021" width="9.21875" style="458" customWidth="1"/>
    <col min="10022" max="10022" width="10.21875" style="458" customWidth="1"/>
    <col min="10023" max="10240" width="12.5546875" style="458"/>
    <col min="10241" max="10260" width="9.21875" style="458" customWidth="1"/>
    <col min="10261" max="10261" width="11.5546875" style="458" customWidth="1"/>
    <col min="10262" max="10273" width="9.21875" style="458" customWidth="1"/>
    <col min="10274" max="10274" width="8.109375" style="458" customWidth="1"/>
    <col min="10275" max="10275" width="7.6640625" style="458" customWidth="1"/>
    <col min="10276" max="10277" width="9.21875" style="458" customWidth="1"/>
    <col min="10278" max="10278" width="10.21875" style="458" customWidth="1"/>
    <col min="10279" max="10496" width="12.5546875" style="458"/>
    <col min="10497" max="10516" width="9.21875" style="458" customWidth="1"/>
    <col min="10517" max="10517" width="11.5546875" style="458" customWidth="1"/>
    <col min="10518" max="10529" width="9.21875" style="458" customWidth="1"/>
    <col min="10530" max="10530" width="8.109375" style="458" customWidth="1"/>
    <col min="10531" max="10531" width="7.6640625" style="458" customWidth="1"/>
    <col min="10532" max="10533" width="9.21875" style="458" customWidth="1"/>
    <col min="10534" max="10534" width="10.21875" style="458" customWidth="1"/>
    <col min="10535" max="10752" width="12.5546875" style="458"/>
    <col min="10753" max="10772" width="9.21875" style="458" customWidth="1"/>
    <col min="10773" max="10773" width="11.5546875" style="458" customWidth="1"/>
    <col min="10774" max="10785" width="9.21875" style="458" customWidth="1"/>
    <col min="10786" max="10786" width="8.109375" style="458" customWidth="1"/>
    <col min="10787" max="10787" width="7.6640625" style="458" customWidth="1"/>
    <col min="10788" max="10789" width="9.21875" style="458" customWidth="1"/>
    <col min="10790" max="10790" width="10.21875" style="458" customWidth="1"/>
    <col min="10791" max="11008" width="12.5546875" style="458"/>
    <col min="11009" max="11028" width="9.21875" style="458" customWidth="1"/>
    <col min="11029" max="11029" width="11.5546875" style="458" customWidth="1"/>
    <col min="11030" max="11041" width="9.21875" style="458" customWidth="1"/>
    <col min="11042" max="11042" width="8.109375" style="458" customWidth="1"/>
    <col min="11043" max="11043" width="7.6640625" style="458" customWidth="1"/>
    <col min="11044" max="11045" width="9.21875" style="458" customWidth="1"/>
    <col min="11046" max="11046" width="10.21875" style="458" customWidth="1"/>
    <col min="11047" max="11264" width="12.5546875" style="458"/>
    <col min="11265" max="11284" width="9.21875" style="458" customWidth="1"/>
    <col min="11285" max="11285" width="11.5546875" style="458" customWidth="1"/>
    <col min="11286" max="11297" width="9.21875" style="458" customWidth="1"/>
    <col min="11298" max="11298" width="8.109375" style="458" customWidth="1"/>
    <col min="11299" max="11299" width="7.6640625" style="458" customWidth="1"/>
    <col min="11300" max="11301" width="9.21875" style="458" customWidth="1"/>
    <col min="11302" max="11302" width="10.21875" style="458" customWidth="1"/>
    <col min="11303" max="11520" width="12.5546875" style="458"/>
    <col min="11521" max="11540" width="9.21875" style="458" customWidth="1"/>
    <col min="11541" max="11541" width="11.5546875" style="458" customWidth="1"/>
    <col min="11542" max="11553" width="9.21875" style="458" customWidth="1"/>
    <col min="11554" max="11554" width="8.109375" style="458" customWidth="1"/>
    <col min="11555" max="11555" width="7.6640625" style="458" customWidth="1"/>
    <col min="11556" max="11557" width="9.21875" style="458" customWidth="1"/>
    <col min="11558" max="11558" width="10.21875" style="458" customWidth="1"/>
    <col min="11559" max="11776" width="12.5546875" style="458"/>
    <col min="11777" max="11796" width="9.21875" style="458" customWidth="1"/>
    <col min="11797" max="11797" width="11.5546875" style="458" customWidth="1"/>
    <col min="11798" max="11809" width="9.21875" style="458" customWidth="1"/>
    <col min="11810" max="11810" width="8.109375" style="458" customWidth="1"/>
    <col min="11811" max="11811" width="7.6640625" style="458" customWidth="1"/>
    <col min="11812" max="11813" width="9.21875" style="458" customWidth="1"/>
    <col min="11814" max="11814" width="10.21875" style="458" customWidth="1"/>
    <col min="11815" max="12032" width="12.5546875" style="458"/>
    <col min="12033" max="12052" width="9.21875" style="458" customWidth="1"/>
    <col min="12053" max="12053" width="11.5546875" style="458" customWidth="1"/>
    <col min="12054" max="12065" width="9.21875" style="458" customWidth="1"/>
    <col min="12066" max="12066" width="8.109375" style="458" customWidth="1"/>
    <col min="12067" max="12067" width="7.6640625" style="458" customWidth="1"/>
    <col min="12068" max="12069" width="9.21875" style="458" customWidth="1"/>
    <col min="12070" max="12070" width="10.21875" style="458" customWidth="1"/>
    <col min="12071" max="12288" width="12.5546875" style="458"/>
    <col min="12289" max="12308" width="9.21875" style="458" customWidth="1"/>
    <col min="12309" max="12309" width="11.5546875" style="458" customWidth="1"/>
    <col min="12310" max="12321" width="9.21875" style="458" customWidth="1"/>
    <col min="12322" max="12322" width="8.109375" style="458" customWidth="1"/>
    <col min="12323" max="12323" width="7.6640625" style="458" customWidth="1"/>
    <col min="12324" max="12325" width="9.21875" style="458" customWidth="1"/>
    <col min="12326" max="12326" width="10.21875" style="458" customWidth="1"/>
    <col min="12327" max="12544" width="12.5546875" style="458"/>
    <col min="12545" max="12564" width="9.21875" style="458" customWidth="1"/>
    <col min="12565" max="12565" width="11.5546875" style="458" customWidth="1"/>
    <col min="12566" max="12577" width="9.21875" style="458" customWidth="1"/>
    <col min="12578" max="12578" width="8.109375" style="458" customWidth="1"/>
    <col min="12579" max="12579" width="7.6640625" style="458" customWidth="1"/>
    <col min="12580" max="12581" width="9.21875" style="458" customWidth="1"/>
    <col min="12582" max="12582" width="10.21875" style="458" customWidth="1"/>
    <col min="12583" max="12800" width="12.5546875" style="458"/>
    <col min="12801" max="12820" width="9.21875" style="458" customWidth="1"/>
    <col min="12821" max="12821" width="11.5546875" style="458" customWidth="1"/>
    <col min="12822" max="12833" width="9.21875" style="458" customWidth="1"/>
    <col min="12834" max="12834" width="8.109375" style="458" customWidth="1"/>
    <col min="12835" max="12835" width="7.6640625" style="458" customWidth="1"/>
    <col min="12836" max="12837" width="9.21875" style="458" customWidth="1"/>
    <col min="12838" max="12838" width="10.21875" style="458" customWidth="1"/>
    <col min="12839" max="13056" width="12.5546875" style="458"/>
    <col min="13057" max="13076" width="9.21875" style="458" customWidth="1"/>
    <col min="13077" max="13077" width="11.5546875" style="458" customWidth="1"/>
    <col min="13078" max="13089" width="9.21875" style="458" customWidth="1"/>
    <col min="13090" max="13090" width="8.109375" style="458" customWidth="1"/>
    <col min="13091" max="13091" width="7.6640625" style="458" customWidth="1"/>
    <col min="13092" max="13093" width="9.21875" style="458" customWidth="1"/>
    <col min="13094" max="13094" width="10.21875" style="458" customWidth="1"/>
    <col min="13095" max="13312" width="12.5546875" style="458"/>
    <col min="13313" max="13332" width="9.21875" style="458" customWidth="1"/>
    <col min="13333" max="13333" width="11.5546875" style="458" customWidth="1"/>
    <col min="13334" max="13345" width="9.21875" style="458" customWidth="1"/>
    <col min="13346" max="13346" width="8.109375" style="458" customWidth="1"/>
    <col min="13347" max="13347" width="7.6640625" style="458" customWidth="1"/>
    <col min="13348" max="13349" width="9.21875" style="458" customWidth="1"/>
    <col min="13350" max="13350" width="10.21875" style="458" customWidth="1"/>
    <col min="13351" max="13568" width="12.5546875" style="458"/>
    <col min="13569" max="13588" width="9.21875" style="458" customWidth="1"/>
    <col min="13589" max="13589" width="11.5546875" style="458" customWidth="1"/>
    <col min="13590" max="13601" width="9.21875" style="458" customWidth="1"/>
    <col min="13602" max="13602" width="8.109375" style="458" customWidth="1"/>
    <col min="13603" max="13603" width="7.6640625" style="458" customWidth="1"/>
    <col min="13604" max="13605" width="9.21875" style="458" customWidth="1"/>
    <col min="13606" max="13606" width="10.21875" style="458" customWidth="1"/>
    <col min="13607" max="13824" width="12.5546875" style="458"/>
    <col min="13825" max="13844" width="9.21875" style="458" customWidth="1"/>
    <col min="13845" max="13845" width="11.5546875" style="458" customWidth="1"/>
    <col min="13846" max="13857" width="9.21875" style="458" customWidth="1"/>
    <col min="13858" max="13858" width="8.109375" style="458" customWidth="1"/>
    <col min="13859" max="13859" width="7.6640625" style="458" customWidth="1"/>
    <col min="13860" max="13861" width="9.21875" style="458" customWidth="1"/>
    <col min="13862" max="13862" width="10.21875" style="458" customWidth="1"/>
    <col min="13863" max="14080" width="12.5546875" style="458"/>
    <col min="14081" max="14100" width="9.21875" style="458" customWidth="1"/>
    <col min="14101" max="14101" width="11.5546875" style="458" customWidth="1"/>
    <col min="14102" max="14113" width="9.21875" style="458" customWidth="1"/>
    <col min="14114" max="14114" width="8.109375" style="458" customWidth="1"/>
    <col min="14115" max="14115" width="7.6640625" style="458" customWidth="1"/>
    <col min="14116" max="14117" width="9.21875" style="458" customWidth="1"/>
    <col min="14118" max="14118" width="10.21875" style="458" customWidth="1"/>
    <col min="14119" max="14336" width="12.5546875" style="458"/>
    <col min="14337" max="14356" width="9.21875" style="458" customWidth="1"/>
    <col min="14357" max="14357" width="11.5546875" style="458" customWidth="1"/>
    <col min="14358" max="14369" width="9.21875" style="458" customWidth="1"/>
    <col min="14370" max="14370" width="8.109375" style="458" customWidth="1"/>
    <col min="14371" max="14371" width="7.6640625" style="458" customWidth="1"/>
    <col min="14372" max="14373" width="9.21875" style="458" customWidth="1"/>
    <col min="14374" max="14374" width="10.21875" style="458" customWidth="1"/>
    <col min="14375" max="14592" width="12.5546875" style="458"/>
    <col min="14593" max="14612" width="9.21875" style="458" customWidth="1"/>
    <col min="14613" max="14613" width="11.5546875" style="458" customWidth="1"/>
    <col min="14614" max="14625" width="9.21875" style="458" customWidth="1"/>
    <col min="14626" max="14626" width="8.109375" style="458" customWidth="1"/>
    <col min="14627" max="14627" width="7.6640625" style="458" customWidth="1"/>
    <col min="14628" max="14629" width="9.21875" style="458" customWidth="1"/>
    <col min="14630" max="14630" width="10.21875" style="458" customWidth="1"/>
    <col min="14631" max="14848" width="12.5546875" style="458"/>
    <col min="14849" max="14868" width="9.21875" style="458" customWidth="1"/>
    <col min="14869" max="14869" width="11.5546875" style="458" customWidth="1"/>
    <col min="14870" max="14881" width="9.21875" style="458" customWidth="1"/>
    <col min="14882" max="14882" width="8.109375" style="458" customWidth="1"/>
    <col min="14883" max="14883" width="7.6640625" style="458" customWidth="1"/>
    <col min="14884" max="14885" width="9.21875" style="458" customWidth="1"/>
    <col min="14886" max="14886" width="10.21875" style="458" customWidth="1"/>
    <col min="14887" max="15104" width="12.5546875" style="458"/>
    <col min="15105" max="15124" width="9.21875" style="458" customWidth="1"/>
    <col min="15125" max="15125" width="11.5546875" style="458" customWidth="1"/>
    <col min="15126" max="15137" width="9.21875" style="458" customWidth="1"/>
    <col min="15138" max="15138" width="8.109375" style="458" customWidth="1"/>
    <col min="15139" max="15139" width="7.6640625" style="458" customWidth="1"/>
    <col min="15140" max="15141" width="9.21875" style="458" customWidth="1"/>
    <col min="15142" max="15142" width="10.21875" style="458" customWidth="1"/>
    <col min="15143" max="15360" width="12.5546875" style="458"/>
    <col min="15361" max="15380" width="9.21875" style="458" customWidth="1"/>
    <col min="15381" max="15381" width="11.5546875" style="458" customWidth="1"/>
    <col min="15382" max="15393" width="9.21875" style="458" customWidth="1"/>
    <col min="15394" max="15394" width="8.109375" style="458" customWidth="1"/>
    <col min="15395" max="15395" width="7.6640625" style="458" customWidth="1"/>
    <col min="15396" max="15397" width="9.21875" style="458" customWidth="1"/>
    <col min="15398" max="15398" width="10.21875" style="458" customWidth="1"/>
    <col min="15399" max="15616" width="12.5546875" style="458"/>
    <col min="15617" max="15636" width="9.21875" style="458" customWidth="1"/>
    <col min="15637" max="15637" width="11.5546875" style="458" customWidth="1"/>
    <col min="15638" max="15649" width="9.21875" style="458" customWidth="1"/>
    <col min="15650" max="15650" width="8.109375" style="458" customWidth="1"/>
    <col min="15651" max="15651" width="7.6640625" style="458" customWidth="1"/>
    <col min="15652" max="15653" width="9.21875" style="458" customWidth="1"/>
    <col min="15654" max="15654" width="10.21875" style="458" customWidth="1"/>
    <col min="15655" max="15872" width="12.5546875" style="458"/>
    <col min="15873" max="15892" width="9.21875" style="458" customWidth="1"/>
    <col min="15893" max="15893" width="11.5546875" style="458" customWidth="1"/>
    <col min="15894" max="15905" width="9.21875" style="458" customWidth="1"/>
    <col min="15906" max="15906" width="8.109375" style="458" customWidth="1"/>
    <col min="15907" max="15907" width="7.6640625" style="458" customWidth="1"/>
    <col min="15908" max="15909" width="9.21875" style="458" customWidth="1"/>
    <col min="15910" max="15910" width="10.21875" style="458" customWidth="1"/>
    <col min="15911" max="16128" width="12.5546875" style="458"/>
    <col min="16129" max="16148" width="9.21875" style="458" customWidth="1"/>
    <col min="16149" max="16149" width="11.5546875" style="458" customWidth="1"/>
    <col min="16150" max="16161" width="9.21875" style="458" customWidth="1"/>
    <col min="16162" max="16162" width="8.109375" style="458" customWidth="1"/>
    <col min="16163" max="16163" width="7.6640625" style="458" customWidth="1"/>
    <col min="16164" max="16165" width="9.21875" style="458" customWidth="1"/>
    <col min="16166" max="16166" width="10.21875" style="458" customWidth="1"/>
    <col min="16167" max="16384" width="12.5546875" style="458"/>
  </cols>
  <sheetData>
    <row r="1" spans="1:40" ht="16.5" customHeight="1" x14ac:dyDescent="0.3">
      <c r="A1" s="631" t="s">
        <v>575</v>
      </c>
      <c r="B1" s="632"/>
      <c r="P1" s="1938" t="s">
        <v>592</v>
      </c>
      <c r="Q1" s="1939"/>
      <c r="R1" s="1939" t="s">
        <v>272</v>
      </c>
      <c r="S1" s="1939"/>
      <c r="T1" s="1940"/>
      <c r="U1" s="631" t="s">
        <v>575</v>
      </c>
      <c r="V1" s="632"/>
      <c r="W1" s="459"/>
      <c r="AH1" s="1938" t="s">
        <v>592</v>
      </c>
      <c r="AI1" s="1939"/>
      <c r="AJ1" s="1939" t="s">
        <v>272</v>
      </c>
      <c r="AK1" s="1939"/>
      <c r="AL1" s="1941"/>
      <c r="AM1" s="109" t="s">
        <v>100</v>
      </c>
    </row>
    <row r="2" spans="1:40" ht="16.5" customHeight="1" thickBot="1" x14ac:dyDescent="0.35">
      <c r="A2" s="633" t="s">
        <v>576</v>
      </c>
      <c r="B2" s="634" t="s">
        <v>815</v>
      </c>
      <c r="C2" s="635"/>
      <c r="D2" s="635"/>
      <c r="E2" s="635"/>
      <c r="F2" s="635"/>
      <c r="G2" s="635"/>
      <c r="H2" s="635"/>
      <c r="I2" s="635"/>
      <c r="J2" s="635"/>
      <c r="K2" s="635"/>
      <c r="L2" s="635"/>
      <c r="M2" s="635"/>
      <c r="N2" s="635"/>
      <c r="O2" s="635"/>
      <c r="P2" s="1942" t="s">
        <v>596</v>
      </c>
      <c r="Q2" s="1943"/>
      <c r="R2" s="1944" t="s">
        <v>816</v>
      </c>
      <c r="S2" s="1944"/>
      <c r="T2" s="1945"/>
      <c r="U2" s="633" t="s">
        <v>576</v>
      </c>
      <c r="V2" s="636" t="s">
        <v>815</v>
      </c>
      <c r="W2" s="637"/>
      <c r="X2" s="635"/>
      <c r="Y2" s="635"/>
      <c r="Z2" s="635"/>
      <c r="AA2" s="635"/>
      <c r="AB2" s="635"/>
      <c r="AC2" s="635"/>
      <c r="AD2" s="635"/>
      <c r="AE2" s="635"/>
      <c r="AF2" s="635"/>
      <c r="AG2" s="635"/>
      <c r="AH2" s="1942" t="s">
        <v>596</v>
      </c>
      <c r="AI2" s="1943"/>
      <c r="AJ2" s="1944" t="s">
        <v>816</v>
      </c>
      <c r="AK2" s="1944"/>
      <c r="AL2" s="1946"/>
    </row>
    <row r="3" spans="1:40" ht="19.5" customHeight="1" x14ac:dyDescent="0.3">
      <c r="A3" s="624"/>
      <c r="B3" s="638"/>
      <c r="C3" s="457"/>
      <c r="F3" s="457"/>
      <c r="U3" s="624"/>
      <c r="V3" s="624"/>
      <c r="W3" s="638"/>
      <c r="X3" s="457"/>
    </row>
    <row r="4" spans="1:40" ht="30" customHeight="1" x14ac:dyDescent="0.55000000000000004">
      <c r="A4" s="1947" t="s">
        <v>817</v>
      </c>
      <c r="B4" s="1948"/>
      <c r="C4" s="1948"/>
      <c r="D4" s="1948"/>
      <c r="E4" s="1948"/>
      <c r="F4" s="1948"/>
      <c r="G4" s="1948"/>
      <c r="H4" s="1948"/>
      <c r="I4" s="1948"/>
      <c r="J4" s="1948"/>
      <c r="K4" s="1948"/>
      <c r="L4" s="1948"/>
      <c r="M4" s="1948"/>
      <c r="N4" s="1948"/>
      <c r="O4" s="1948"/>
      <c r="P4" s="1948"/>
      <c r="Q4" s="1948"/>
      <c r="R4" s="1948"/>
      <c r="S4" s="1948"/>
      <c r="T4" s="1948"/>
      <c r="U4" s="1947" t="s">
        <v>818</v>
      </c>
      <c r="V4" s="1948"/>
      <c r="W4" s="1948"/>
      <c r="X4" s="1948"/>
      <c r="Y4" s="1948"/>
      <c r="Z4" s="1948"/>
      <c r="AA4" s="1948"/>
      <c r="AB4" s="1948"/>
      <c r="AC4" s="1948"/>
      <c r="AD4" s="1948"/>
      <c r="AE4" s="1948"/>
      <c r="AF4" s="1948"/>
      <c r="AG4" s="1948"/>
      <c r="AH4" s="1948"/>
      <c r="AI4" s="1948"/>
      <c r="AJ4" s="1948"/>
      <c r="AK4" s="1948"/>
      <c r="AL4" s="1948"/>
    </row>
    <row r="5" spans="1:40" ht="8.25" customHeight="1" x14ac:dyDescent="0.4">
      <c r="A5" s="625"/>
      <c r="B5" s="626"/>
      <c r="C5" s="626"/>
      <c r="D5" s="626"/>
      <c r="E5" s="626"/>
      <c r="F5" s="626"/>
      <c r="G5" s="626"/>
      <c r="H5" s="626"/>
      <c r="I5" s="626"/>
      <c r="J5" s="626"/>
      <c r="K5" s="626"/>
      <c r="L5" s="626"/>
      <c r="M5" s="626"/>
      <c r="N5" s="626"/>
      <c r="O5" s="626"/>
      <c r="P5" s="626"/>
      <c r="U5" s="625"/>
      <c r="V5" s="626"/>
      <c r="W5" s="626"/>
      <c r="X5" s="626"/>
      <c r="Y5" s="626"/>
      <c r="Z5" s="626"/>
      <c r="AA5" s="626"/>
      <c r="AB5" s="626"/>
      <c r="AC5" s="626"/>
      <c r="AD5" s="626"/>
      <c r="AE5" s="626"/>
      <c r="AF5" s="626"/>
      <c r="AG5" s="626"/>
    </row>
    <row r="6" spans="1:40" ht="17.25" customHeight="1" x14ac:dyDescent="0.3">
      <c r="A6" s="1949" t="s">
        <v>812</v>
      </c>
      <c r="B6" s="1949"/>
      <c r="C6" s="1949"/>
      <c r="D6" s="1949"/>
      <c r="E6" s="1949"/>
      <c r="F6" s="1949"/>
      <c r="G6" s="1949"/>
      <c r="H6" s="1949"/>
      <c r="I6" s="1949"/>
      <c r="J6" s="1949"/>
      <c r="K6" s="1949"/>
      <c r="L6" s="1949"/>
      <c r="M6" s="1949"/>
      <c r="N6" s="1949"/>
      <c r="O6" s="1949"/>
      <c r="P6" s="1949"/>
      <c r="Q6" s="1949"/>
      <c r="R6" s="1949"/>
      <c r="S6" s="1950" t="s">
        <v>790</v>
      </c>
      <c r="T6" s="1950"/>
      <c r="U6" s="1949" t="s">
        <v>813</v>
      </c>
      <c r="V6" s="1949"/>
      <c r="W6" s="1949"/>
      <c r="X6" s="1949"/>
      <c r="Y6" s="1949"/>
      <c r="Z6" s="1949"/>
      <c r="AA6" s="1949"/>
      <c r="AB6" s="1949"/>
      <c r="AC6" s="1949"/>
      <c r="AD6" s="1949"/>
      <c r="AE6" s="1949"/>
      <c r="AF6" s="1949"/>
      <c r="AG6" s="1949"/>
      <c r="AH6" s="1949"/>
      <c r="AI6" s="1949"/>
      <c r="AJ6" s="1949"/>
      <c r="AK6" s="1950" t="s">
        <v>790</v>
      </c>
      <c r="AL6" s="1950"/>
      <c r="AM6" s="464"/>
      <c r="AN6" s="464"/>
    </row>
    <row r="7" spans="1:40" s="464" customFormat="1" ht="24.9" customHeight="1" x14ac:dyDescent="0.3">
      <c r="A7" s="1955" t="s">
        <v>791</v>
      </c>
      <c r="B7" s="1956" t="s">
        <v>792</v>
      </c>
      <c r="C7" s="1956"/>
      <c r="D7" s="1957"/>
      <c r="E7" s="1959" t="s">
        <v>793</v>
      </c>
      <c r="F7" s="1960"/>
      <c r="G7" s="1960"/>
      <c r="H7" s="1960"/>
      <c r="I7" s="1960"/>
      <c r="J7" s="1960"/>
      <c r="K7" s="1960"/>
      <c r="L7" s="1960"/>
      <c r="M7" s="1960"/>
      <c r="N7" s="1960"/>
      <c r="O7" s="1960"/>
      <c r="P7" s="1960"/>
      <c r="Q7" s="1960"/>
      <c r="R7" s="1960"/>
      <c r="S7" s="1960"/>
      <c r="T7" s="1960"/>
      <c r="U7" s="1955" t="s">
        <v>791</v>
      </c>
      <c r="V7" s="1960" t="s">
        <v>794</v>
      </c>
      <c r="W7" s="1960"/>
      <c r="X7" s="1960"/>
      <c r="Y7" s="1960"/>
      <c r="Z7" s="1960"/>
      <c r="AA7" s="1960"/>
      <c r="AB7" s="1960"/>
      <c r="AC7" s="1960"/>
      <c r="AD7" s="1960"/>
      <c r="AE7" s="1960"/>
      <c r="AF7" s="1960"/>
      <c r="AG7" s="1960"/>
      <c r="AH7" s="1960"/>
      <c r="AI7" s="1960"/>
      <c r="AJ7" s="1960"/>
      <c r="AK7" s="1961"/>
      <c r="AL7" s="1951" t="s">
        <v>795</v>
      </c>
    </row>
    <row r="8" spans="1:40" s="464" customFormat="1" ht="30.75" customHeight="1" x14ac:dyDescent="0.3">
      <c r="A8" s="1955"/>
      <c r="B8" s="1949"/>
      <c r="C8" s="1949"/>
      <c r="D8" s="1958"/>
      <c r="E8" s="1954" t="s">
        <v>302</v>
      </c>
      <c r="F8" s="1954"/>
      <c r="G8" s="1954" t="s">
        <v>796</v>
      </c>
      <c r="H8" s="1954"/>
      <c r="I8" s="1954" t="s">
        <v>797</v>
      </c>
      <c r="J8" s="1954"/>
      <c r="K8" s="1954" t="s">
        <v>798</v>
      </c>
      <c r="L8" s="1954"/>
      <c r="M8" s="1954" t="s">
        <v>799</v>
      </c>
      <c r="N8" s="1954"/>
      <c r="O8" s="1962" t="s">
        <v>800</v>
      </c>
      <c r="P8" s="1964"/>
      <c r="Q8" s="1954" t="s">
        <v>801</v>
      </c>
      <c r="R8" s="1954"/>
      <c r="S8" s="1954" t="s">
        <v>802</v>
      </c>
      <c r="T8" s="1962"/>
      <c r="U8" s="1955"/>
      <c r="V8" s="1964" t="s">
        <v>302</v>
      </c>
      <c r="W8" s="1954"/>
      <c r="X8" s="1962" t="s">
        <v>803</v>
      </c>
      <c r="Y8" s="1964"/>
      <c r="Z8" s="1962" t="s">
        <v>804</v>
      </c>
      <c r="AA8" s="1964"/>
      <c r="AB8" s="1954" t="s">
        <v>805</v>
      </c>
      <c r="AC8" s="1954"/>
      <c r="AD8" s="1954" t="s">
        <v>806</v>
      </c>
      <c r="AE8" s="1954"/>
      <c r="AF8" s="1954" t="s">
        <v>807</v>
      </c>
      <c r="AG8" s="1954"/>
      <c r="AH8" s="1954" t="s">
        <v>808</v>
      </c>
      <c r="AI8" s="1954"/>
      <c r="AJ8" s="1962" t="s">
        <v>802</v>
      </c>
      <c r="AK8" s="1963"/>
      <c r="AL8" s="1952"/>
    </row>
    <row r="9" spans="1:40" s="464" customFormat="1" ht="33" customHeight="1" x14ac:dyDescent="0.3">
      <c r="A9" s="1955"/>
      <c r="B9" s="640" t="s">
        <v>809</v>
      </c>
      <c r="C9" s="641" t="s">
        <v>810</v>
      </c>
      <c r="D9" s="641" t="s">
        <v>811</v>
      </c>
      <c r="E9" s="641" t="s">
        <v>810</v>
      </c>
      <c r="F9" s="641" t="s">
        <v>811</v>
      </c>
      <c r="G9" s="641" t="s">
        <v>810</v>
      </c>
      <c r="H9" s="641" t="s">
        <v>811</v>
      </c>
      <c r="I9" s="641" t="s">
        <v>810</v>
      </c>
      <c r="J9" s="641" t="s">
        <v>811</v>
      </c>
      <c r="K9" s="641" t="s">
        <v>810</v>
      </c>
      <c r="L9" s="641" t="s">
        <v>811</v>
      </c>
      <c r="M9" s="641" t="s">
        <v>810</v>
      </c>
      <c r="N9" s="641" t="s">
        <v>811</v>
      </c>
      <c r="O9" s="641" t="s">
        <v>810</v>
      </c>
      <c r="P9" s="641" t="s">
        <v>811</v>
      </c>
      <c r="Q9" s="641" t="s">
        <v>810</v>
      </c>
      <c r="R9" s="641" t="s">
        <v>811</v>
      </c>
      <c r="S9" s="641" t="s">
        <v>810</v>
      </c>
      <c r="T9" s="642" t="s">
        <v>811</v>
      </c>
      <c r="U9" s="1955"/>
      <c r="V9" s="629" t="s">
        <v>810</v>
      </c>
      <c r="W9" s="641" t="s">
        <v>811</v>
      </c>
      <c r="X9" s="641" t="s">
        <v>810</v>
      </c>
      <c r="Y9" s="641" t="s">
        <v>811</v>
      </c>
      <c r="Z9" s="641" t="s">
        <v>810</v>
      </c>
      <c r="AA9" s="641" t="s">
        <v>811</v>
      </c>
      <c r="AB9" s="641" t="s">
        <v>810</v>
      </c>
      <c r="AC9" s="641" t="s">
        <v>811</v>
      </c>
      <c r="AD9" s="641" t="s">
        <v>810</v>
      </c>
      <c r="AE9" s="641" t="s">
        <v>811</v>
      </c>
      <c r="AF9" s="641" t="s">
        <v>810</v>
      </c>
      <c r="AG9" s="641" t="s">
        <v>811</v>
      </c>
      <c r="AH9" s="641" t="s">
        <v>810</v>
      </c>
      <c r="AI9" s="641" t="s">
        <v>811</v>
      </c>
      <c r="AJ9" s="641" t="s">
        <v>810</v>
      </c>
      <c r="AK9" s="642" t="s">
        <v>811</v>
      </c>
      <c r="AL9" s="1953"/>
    </row>
    <row r="10" spans="1:40" ht="21.9" customHeight="1" x14ac:dyDescent="0.3">
      <c r="A10" s="643"/>
      <c r="B10" s="702">
        <f>C10+D10</f>
        <v>28</v>
      </c>
      <c r="C10" s="702">
        <f>E10+V10</f>
        <v>7</v>
      </c>
      <c r="D10" s="702">
        <f>F10+W10</f>
        <v>21</v>
      </c>
      <c r="E10" s="702">
        <f>G10+I10+K10+M10+O10+Q10+S10</f>
        <v>2</v>
      </c>
      <c r="F10" s="702">
        <f>H10+J10+L10+N10+P10+R10+T10</f>
        <v>18</v>
      </c>
      <c r="G10" s="702">
        <v>0</v>
      </c>
      <c r="H10" s="702">
        <v>3</v>
      </c>
      <c r="I10" s="702">
        <v>0</v>
      </c>
      <c r="J10" s="702">
        <v>7</v>
      </c>
      <c r="K10" s="702">
        <v>0</v>
      </c>
      <c r="L10" s="702">
        <v>0</v>
      </c>
      <c r="M10" s="702">
        <v>0</v>
      </c>
      <c r="N10" s="702">
        <v>1</v>
      </c>
      <c r="O10" s="702">
        <v>0</v>
      </c>
      <c r="P10" s="702">
        <v>1</v>
      </c>
      <c r="Q10" s="702">
        <v>0</v>
      </c>
      <c r="R10" s="702">
        <v>0</v>
      </c>
      <c r="S10" s="702">
        <v>2</v>
      </c>
      <c r="T10" s="702">
        <v>6</v>
      </c>
      <c r="U10" s="643" t="s">
        <v>574</v>
      </c>
      <c r="V10" s="702">
        <f>X10+Z10+AB10+AD10+AF10+AH10+AJ10</f>
        <v>5</v>
      </c>
      <c r="W10" s="702">
        <f>Y10+AA10+AC10+AE10+AG10+AI10+AK10</f>
        <v>3</v>
      </c>
      <c r="X10" s="702">
        <v>0</v>
      </c>
      <c r="Y10" s="702">
        <v>0</v>
      </c>
      <c r="Z10" s="702">
        <v>0</v>
      </c>
      <c r="AA10" s="702">
        <v>0</v>
      </c>
      <c r="AB10" s="702">
        <v>0</v>
      </c>
      <c r="AC10" s="702">
        <v>0</v>
      </c>
      <c r="AD10" s="702">
        <v>0</v>
      </c>
      <c r="AE10" s="702">
        <v>0</v>
      </c>
      <c r="AF10" s="702">
        <v>0</v>
      </c>
      <c r="AG10" s="702">
        <v>0</v>
      </c>
      <c r="AH10" s="702">
        <v>0</v>
      </c>
      <c r="AI10" s="702">
        <v>0</v>
      </c>
      <c r="AJ10" s="702">
        <v>5</v>
      </c>
      <c r="AK10" s="703">
        <v>3</v>
      </c>
      <c r="AL10" s="704">
        <v>4</v>
      </c>
    </row>
    <row r="11" spans="1:40" ht="21.9" customHeight="1" x14ac:dyDescent="0.3">
      <c r="A11" s="645" t="s">
        <v>574</v>
      </c>
      <c r="B11" s="705"/>
      <c r="C11" s="705"/>
      <c r="D11" s="705"/>
      <c r="E11" s="705"/>
      <c r="F11" s="705"/>
      <c r="G11" s="705"/>
      <c r="H11" s="705"/>
      <c r="I11" s="705"/>
      <c r="J11" s="705"/>
      <c r="K11" s="705"/>
      <c r="L11" s="705"/>
      <c r="M11" s="705"/>
      <c r="N11" s="705"/>
      <c r="O11" s="705"/>
      <c r="P11" s="705"/>
      <c r="Q11" s="705"/>
      <c r="R11" s="705"/>
      <c r="S11" s="705"/>
      <c r="T11" s="705"/>
      <c r="U11" s="645"/>
      <c r="V11" s="705"/>
      <c r="W11" s="705"/>
      <c r="X11" s="705"/>
      <c r="Y11" s="705"/>
      <c r="Z11" s="705"/>
      <c r="AA11" s="705"/>
      <c r="AB11" s="705"/>
      <c r="AC11" s="705"/>
      <c r="AD11" s="705"/>
      <c r="AE11" s="705"/>
      <c r="AF11" s="705"/>
      <c r="AG11" s="705"/>
      <c r="AH11" s="705"/>
      <c r="AI11" s="705"/>
      <c r="AJ11" s="705"/>
      <c r="AK11" s="706"/>
      <c r="AL11" s="704"/>
    </row>
    <row r="12" spans="1:40" ht="21.9" customHeight="1" x14ac:dyDescent="0.3">
      <c r="A12" s="645"/>
      <c r="B12" s="705"/>
      <c r="C12" s="705"/>
      <c r="D12" s="705"/>
      <c r="E12" s="705"/>
      <c r="F12" s="705"/>
      <c r="G12" s="705"/>
      <c r="H12" s="705"/>
      <c r="I12" s="705"/>
      <c r="J12" s="705"/>
      <c r="K12" s="705"/>
      <c r="L12" s="705"/>
      <c r="M12" s="705"/>
      <c r="N12" s="705"/>
      <c r="O12" s="705"/>
      <c r="P12" s="705"/>
      <c r="Q12" s="705"/>
      <c r="R12" s="705"/>
      <c r="S12" s="705"/>
      <c r="T12" s="705"/>
      <c r="U12" s="645"/>
      <c r="V12" s="705"/>
      <c r="W12" s="705"/>
      <c r="X12" s="705"/>
      <c r="Y12" s="705"/>
      <c r="Z12" s="705"/>
      <c r="AA12" s="705"/>
      <c r="AB12" s="705"/>
      <c r="AC12" s="705"/>
      <c r="AD12" s="705"/>
      <c r="AE12" s="705"/>
      <c r="AF12" s="705"/>
      <c r="AG12" s="705"/>
      <c r="AH12" s="705"/>
      <c r="AI12" s="705"/>
      <c r="AJ12" s="705"/>
      <c r="AK12" s="706"/>
      <c r="AL12" s="704"/>
    </row>
    <row r="13" spans="1:40" ht="21.9" customHeight="1" x14ac:dyDescent="0.3">
      <c r="A13" s="645"/>
      <c r="B13" s="705"/>
      <c r="C13" s="705"/>
      <c r="D13" s="705"/>
      <c r="E13" s="705"/>
      <c r="F13" s="705"/>
      <c r="G13" s="705"/>
      <c r="H13" s="705"/>
      <c r="I13" s="705"/>
      <c r="J13" s="705"/>
      <c r="K13" s="705"/>
      <c r="L13" s="705"/>
      <c r="M13" s="705"/>
      <c r="N13" s="705"/>
      <c r="O13" s="705"/>
      <c r="P13" s="705"/>
      <c r="Q13" s="705"/>
      <c r="R13" s="705"/>
      <c r="S13" s="705"/>
      <c r="T13" s="705"/>
      <c r="U13" s="645"/>
      <c r="V13" s="705"/>
      <c r="W13" s="705"/>
      <c r="X13" s="705"/>
      <c r="Y13" s="705"/>
      <c r="Z13" s="705"/>
      <c r="AA13" s="705"/>
      <c r="AB13" s="705"/>
      <c r="AC13" s="705"/>
      <c r="AD13" s="705"/>
      <c r="AE13" s="705"/>
      <c r="AF13" s="705"/>
      <c r="AG13" s="705"/>
      <c r="AH13" s="705"/>
      <c r="AI13" s="705"/>
      <c r="AJ13" s="705"/>
      <c r="AK13" s="706"/>
      <c r="AL13" s="704"/>
    </row>
    <row r="14" spans="1:40" ht="21.9" customHeight="1" x14ac:dyDescent="0.3">
      <c r="A14" s="645"/>
      <c r="B14" s="705"/>
      <c r="C14" s="705"/>
      <c r="D14" s="705"/>
      <c r="E14" s="705"/>
      <c r="F14" s="705"/>
      <c r="G14" s="705"/>
      <c r="H14" s="705"/>
      <c r="I14" s="705"/>
      <c r="J14" s="705"/>
      <c r="K14" s="705"/>
      <c r="L14" s="705"/>
      <c r="M14" s="705"/>
      <c r="N14" s="705"/>
      <c r="O14" s="705"/>
      <c r="P14" s="705"/>
      <c r="Q14" s="705"/>
      <c r="R14" s="705"/>
      <c r="S14" s="705"/>
      <c r="T14" s="705"/>
      <c r="U14" s="645"/>
      <c r="V14" s="705"/>
      <c r="W14" s="705"/>
      <c r="X14" s="705"/>
      <c r="Y14" s="705"/>
      <c r="Z14" s="705"/>
      <c r="AA14" s="705"/>
      <c r="AB14" s="705"/>
      <c r="AC14" s="705"/>
      <c r="AD14" s="705"/>
      <c r="AE14" s="705"/>
      <c r="AF14" s="705"/>
      <c r="AG14" s="705"/>
      <c r="AH14" s="705"/>
      <c r="AI14" s="705"/>
      <c r="AJ14" s="705"/>
      <c r="AK14" s="706"/>
      <c r="AL14" s="704"/>
    </row>
    <row r="15" spans="1:40" ht="21.9" customHeight="1" x14ac:dyDescent="0.3">
      <c r="A15" s="645"/>
      <c r="B15" s="705"/>
      <c r="C15" s="705"/>
      <c r="D15" s="705"/>
      <c r="E15" s="705"/>
      <c r="F15" s="705"/>
      <c r="G15" s="705"/>
      <c r="H15" s="705"/>
      <c r="I15" s="705"/>
      <c r="J15" s="705"/>
      <c r="K15" s="705"/>
      <c r="L15" s="705"/>
      <c r="M15" s="705"/>
      <c r="N15" s="705"/>
      <c r="O15" s="705"/>
      <c r="P15" s="705"/>
      <c r="Q15" s="705"/>
      <c r="R15" s="705"/>
      <c r="S15" s="705"/>
      <c r="T15" s="705"/>
      <c r="U15" s="645"/>
      <c r="V15" s="705"/>
      <c r="W15" s="705"/>
      <c r="X15" s="705"/>
      <c r="Y15" s="705"/>
      <c r="Z15" s="705"/>
      <c r="AA15" s="705"/>
      <c r="AB15" s="705"/>
      <c r="AC15" s="705"/>
      <c r="AD15" s="705"/>
      <c r="AE15" s="705"/>
      <c r="AF15" s="705"/>
      <c r="AG15" s="705"/>
      <c r="AH15" s="705"/>
      <c r="AI15" s="705"/>
      <c r="AJ15" s="705"/>
      <c r="AK15" s="706"/>
      <c r="AL15" s="704"/>
    </row>
    <row r="16" spans="1:40" ht="21.9" customHeight="1" x14ac:dyDescent="0.3">
      <c r="A16" s="645"/>
      <c r="B16" s="705"/>
      <c r="C16" s="705"/>
      <c r="D16" s="705"/>
      <c r="E16" s="705"/>
      <c r="F16" s="705"/>
      <c r="G16" s="705"/>
      <c r="H16" s="705"/>
      <c r="I16" s="705"/>
      <c r="J16" s="705"/>
      <c r="K16" s="705"/>
      <c r="L16" s="705"/>
      <c r="M16" s="705"/>
      <c r="N16" s="705"/>
      <c r="O16" s="705"/>
      <c r="P16" s="705"/>
      <c r="Q16" s="705"/>
      <c r="R16" s="705"/>
      <c r="S16" s="705"/>
      <c r="T16" s="705"/>
      <c r="U16" s="645"/>
      <c r="V16" s="705"/>
      <c r="W16" s="705"/>
      <c r="X16" s="705"/>
      <c r="Y16" s="705"/>
      <c r="Z16" s="705"/>
      <c r="AA16" s="705"/>
      <c r="AB16" s="705"/>
      <c r="AC16" s="705"/>
      <c r="AD16" s="705"/>
      <c r="AE16" s="705"/>
      <c r="AF16" s="705"/>
      <c r="AG16" s="705"/>
      <c r="AH16" s="705"/>
      <c r="AI16" s="705"/>
      <c r="AJ16" s="705"/>
      <c r="AK16" s="706"/>
      <c r="AL16" s="704"/>
    </row>
    <row r="17" spans="1:38" ht="21.9" customHeight="1" x14ac:dyDescent="0.3">
      <c r="A17" s="645"/>
      <c r="B17" s="705"/>
      <c r="C17" s="705"/>
      <c r="D17" s="705"/>
      <c r="E17" s="705"/>
      <c r="F17" s="705"/>
      <c r="G17" s="705"/>
      <c r="H17" s="705"/>
      <c r="I17" s="705"/>
      <c r="J17" s="705"/>
      <c r="K17" s="705"/>
      <c r="L17" s="705"/>
      <c r="M17" s="705"/>
      <c r="N17" s="705"/>
      <c r="O17" s="705"/>
      <c r="P17" s="705"/>
      <c r="Q17" s="705"/>
      <c r="R17" s="705"/>
      <c r="S17" s="705"/>
      <c r="T17" s="705"/>
      <c r="U17" s="645"/>
      <c r="V17" s="705"/>
      <c r="W17" s="705"/>
      <c r="X17" s="705"/>
      <c r="Y17" s="705"/>
      <c r="Z17" s="705"/>
      <c r="AA17" s="705"/>
      <c r="AB17" s="705"/>
      <c r="AC17" s="705"/>
      <c r="AD17" s="705"/>
      <c r="AE17" s="705"/>
      <c r="AF17" s="705"/>
      <c r="AG17" s="705"/>
      <c r="AH17" s="705"/>
      <c r="AI17" s="705"/>
      <c r="AJ17" s="705"/>
      <c r="AK17" s="706"/>
      <c r="AL17" s="704"/>
    </row>
    <row r="18" spans="1:38" ht="21.9" customHeight="1" x14ac:dyDescent="0.3">
      <c r="A18" s="645"/>
      <c r="B18" s="705"/>
      <c r="C18" s="705"/>
      <c r="D18" s="705"/>
      <c r="E18" s="705"/>
      <c r="F18" s="705"/>
      <c r="G18" s="705"/>
      <c r="H18" s="705"/>
      <c r="I18" s="705"/>
      <c r="J18" s="705"/>
      <c r="K18" s="705"/>
      <c r="L18" s="705"/>
      <c r="M18" s="705"/>
      <c r="N18" s="705"/>
      <c r="O18" s="705"/>
      <c r="P18" s="705"/>
      <c r="Q18" s="705"/>
      <c r="R18" s="705"/>
      <c r="S18" s="705"/>
      <c r="T18" s="705"/>
      <c r="U18" s="645"/>
      <c r="V18" s="705"/>
      <c r="W18" s="705"/>
      <c r="X18" s="705"/>
      <c r="Y18" s="705"/>
      <c r="Z18" s="705"/>
      <c r="AA18" s="705"/>
      <c r="AB18" s="705"/>
      <c r="AC18" s="705"/>
      <c r="AD18" s="705"/>
      <c r="AE18" s="705"/>
      <c r="AF18" s="705"/>
      <c r="AG18" s="705"/>
      <c r="AH18" s="705"/>
      <c r="AI18" s="705"/>
      <c r="AJ18" s="705"/>
      <c r="AK18" s="706"/>
      <c r="AL18" s="704"/>
    </row>
    <row r="19" spans="1:38" ht="21.9" customHeight="1" x14ac:dyDescent="0.3">
      <c r="A19" s="645"/>
      <c r="B19" s="705"/>
      <c r="C19" s="705"/>
      <c r="D19" s="705"/>
      <c r="E19" s="705"/>
      <c r="F19" s="705"/>
      <c r="G19" s="705"/>
      <c r="H19" s="705"/>
      <c r="I19" s="705"/>
      <c r="J19" s="705"/>
      <c r="K19" s="705"/>
      <c r="L19" s="705"/>
      <c r="M19" s="705"/>
      <c r="N19" s="705"/>
      <c r="O19" s="705"/>
      <c r="P19" s="705"/>
      <c r="Q19" s="705"/>
      <c r="R19" s="705"/>
      <c r="S19" s="705"/>
      <c r="T19" s="705"/>
      <c r="U19" s="645"/>
      <c r="V19" s="705"/>
      <c r="W19" s="705"/>
      <c r="X19" s="705"/>
      <c r="Y19" s="705"/>
      <c r="Z19" s="705"/>
      <c r="AA19" s="705"/>
      <c r="AB19" s="705"/>
      <c r="AC19" s="705"/>
      <c r="AD19" s="705"/>
      <c r="AE19" s="705"/>
      <c r="AF19" s="705"/>
      <c r="AG19" s="705"/>
      <c r="AH19" s="705"/>
      <c r="AI19" s="705"/>
      <c r="AJ19" s="705"/>
      <c r="AK19" s="706"/>
      <c r="AL19" s="704"/>
    </row>
    <row r="20" spans="1:38" ht="21.9" customHeight="1" x14ac:dyDescent="0.3">
      <c r="A20" s="645"/>
      <c r="B20" s="705"/>
      <c r="C20" s="705"/>
      <c r="D20" s="705"/>
      <c r="E20" s="705"/>
      <c r="F20" s="705"/>
      <c r="G20" s="705"/>
      <c r="H20" s="705"/>
      <c r="I20" s="705"/>
      <c r="J20" s="705"/>
      <c r="K20" s="705"/>
      <c r="L20" s="705"/>
      <c r="M20" s="705"/>
      <c r="N20" s="705"/>
      <c r="O20" s="705"/>
      <c r="P20" s="705"/>
      <c r="Q20" s="705"/>
      <c r="R20" s="705"/>
      <c r="S20" s="705"/>
      <c r="T20" s="705"/>
      <c r="U20" s="645"/>
      <c r="V20" s="705"/>
      <c r="W20" s="705"/>
      <c r="X20" s="705"/>
      <c r="Y20" s="705"/>
      <c r="Z20" s="705"/>
      <c r="AA20" s="705"/>
      <c r="AB20" s="705"/>
      <c r="AC20" s="705"/>
      <c r="AD20" s="705"/>
      <c r="AE20" s="705"/>
      <c r="AF20" s="705"/>
      <c r="AG20" s="705"/>
      <c r="AH20" s="705"/>
      <c r="AI20" s="705"/>
      <c r="AJ20" s="705"/>
      <c r="AK20" s="706"/>
      <c r="AL20" s="704"/>
    </row>
    <row r="21" spans="1:38" ht="21.9" customHeight="1" x14ac:dyDescent="0.3">
      <c r="A21" s="645"/>
      <c r="B21" s="705"/>
      <c r="C21" s="705"/>
      <c r="D21" s="705"/>
      <c r="E21" s="705"/>
      <c r="F21" s="705"/>
      <c r="G21" s="705"/>
      <c r="H21" s="705"/>
      <c r="I21" s="705"/>
      <c r="J21" s="705"/>
      <c r="K21" s="705"/>
      <c r="L21" s="705"/>
      <c r="M21" s="705"/>
      <c r="N21" s="705"/>
      <c r="O21" s="705"/>
      <c r="P21" s="705"/>
      <c r="Q21" s="705"/>
      <c r="R21" s="705"/>
      <c r="S21" s="705"/>
      <c r="T21" s="705"/>
      <c r="U21" s="645"/>
      <c r="V21" s="705"/>
      <c r="W21" s="705"/>
      <c r="X21" s="705"/>
      <c r="Y21" s="705"/>
      <c r="Z21" s="705"/>
      <c r="AA21" s="705"/>
      <c r="AB21" s="705"/>
      <c r="AC21" s="705"/>
      <c r="AD21" s="705"/>
      <c r="AE21" s="705"/>
      <c r="AF21" s="705"/>
      <c r="AG21" s="705"/>
      <c r="AH21" s="705"/>
      <c r="AI21" s="705"/>
      <c r="AJ21" s="705"/>
      <c r="AK21" s="706"/>
      <c r="AL21" s="704"/>
    </row>
    <row r="22" spans="1:38" ht="21.9" customHeight="1" x14ac:dyDescent="0.3">
      <c r="A22" s="645"/>
      <c r="B22" s="705"/>
      <c r="C22" s="705"/>
      <c r="D22" s="705"/>
      <c r="E22" s="705"/>
      <c r="F22" s="705"/>
      <c r="G22" s="705"/>
      <c r="H22" s="705"/>
      <c r="I22" s="705"/>
      <c r="J22" s="705"/>
      <c r="K22" s="705"/>
      <c r="L22" s="705"/>
      <c r="M22" s="705"/>
      <c r="N22" s="705"/>
      <c r="O22" s="705"/>
      <c r="P22" s="705"/>
      <c r="Q22" s="705"/>
      <c r="R22" s="705"/>
      <c r="S22" s="705"/>
      <c r="T22" s="705"/>
      <c r="U22" s="645"/>
      <c r="V22" s="705"/>
      <c r="W22" s="705"/>
      <c r="X22" s="705"/>
      <c r="Y22" s="705"/>
      <c r="Z22" s="705"/>
      <c r="AA22" s="705"/>
      <c r="AB22" s="705"/>
      <c r="AC22" s="705"/>
      <c r="AD22" s="705"/>
      <c r="AE22" s="705"/>
      <c r="AF22" s="705"/>
      <c r="AG22" s="705"/>
      <c r="AH22" s="705"/>
      <c r="AI22" s="705"/>
      <c r="AJ22" s="705"/>
      <c r="AK22" s="706"/>
      <c r="AL22" s="704"/>
    </row>
    <row r="23" spans="1:38" ht="21.9" customHeight="1" x14ac:dyDescent="0.3">
      <c r="A23" s="646"/>
      <c r="B23" s="707"/>
      <c r="C23" s="707"/>
      <c r="D23" s="707"/>
      <c r="E23" s="707"/>
      <c r="F23" s="707"/>
      <c r="G23" s="707"/>
      <c r="H23" s="707"/>
      <c r="I23" s="707"/>
      <c r="J23" s="707"/>
      <c r="K23" s="707"/>
      <c r="L23" s="707"/>
      <c r="M23" s="707"/>
      <c r="N23" s="707"/>
      <c r="O23" s="707"/>
      <c r="P23" s="707"/>
      <c r="Q23" s="707"/>
      <c r="R23" s="707"/>
      <c r="S23" s="707"/>
      <c r="T23" s="705"/>
      <c r="U23" s="646"/>
      <c r="V23" s="707"/>
      <c r="W23" s="707"/>
      <c r="X23" s="707"/>
      <c r="Y23" s="707"/>
      <c r="Z23" s="707"/>
      <c r="AA23" s="707"/>
      <c r="AB23" s="707"/>
      <c r="AC23" s="707"/>
      <c r="AD23" s="707"/>
      <c r="AE23" s="707"/>
      <c r="AF23" s="707"/>
      <c r="AG23" s="707"/>
      <c r="AH23" s="707"/>
      <c r="AI23" s="707"/>
      <c r="AJ23" s="707"/>
      <c r="AK23" s="708"/>
      <c r="AL23" s="709"/>
    </row>
    <row r="24" spans="1:38" ht="21.9" customHeight="1" x14ac:dyDescent="0.3">
      <c r="A24" s="627"/>
      <c r="B24" s="628"/>
      <c r="C24" s="628"/>
      <c r="D24" s="628"/>
      <c r="E24" s="628"/>
      <c r="F24" s="628"/>
      <c r="G24" s="628"/>
      <c r="H24" s="628"/>
      <c r="I24" s="628"/>
      <c r="J24" s="628"/>
      <c r="K24" s="628"/>
      <c r="L24" s="628"/>
      <c r="M24" s="628"/>
      <c r="N24" s="628"/>
      <c r="O24" s="628"/>
      <c r="P24" s="628"/>
      <c r="Q24" s="628"/>
      <c r="R24" s="628"/>
      <c r="S24" s="628"/>
      <c r="T24" s="644"/>
      <c r="U24" s="630" t="s">
        <v>589</v>
      </c>
      <c r="V24" s="647"/>
      <c r="W24" s="647"/>
      <c r="X24" s="648"/>
      <c r="Y24" s="649"/>
      <c r="Z24" s="649"/>
      <c r="AA24" s="648"/>
      <c r="AB24" s="649"/>
      <c r="AC24" s="649"/>
      <c r="AD24" s="648"/>
      <c r="AE24" s="647"/>
      <c r="AF24" s="647"/>
      <c r="AG24" s="650"/>
      <c r="AH24" s="651"/>
      <c r="AI24" s="652"/>
      <c r="AJ24" s="649"/>
      <c r="AK24" s="649"/>
      <c r="AL24" s="649"/>
    </row>
    <row r="25" spans="1:38" ht="21.9" customHeight="1" x14ac:dyDescent="0.3">
      <c r="A25" s="627"/>
      <c r="B25" s="628"/>
      <c r="C25" s="628"/>
      <c r="D25" s="628"/>
      <c r="E25" s="628"/>
      <c r="F25" s="628"/>
      <c r="G25" s="628"/>
      <c r="H25" s="628"/>
      <c r="I25" s="628"/>
      <c r="J25" s="628"/>
      <c r="K25" s="628"/>
      <c r="L25" s="628"/>
      <c r="M25" s="628"/>
      <c r="N25" s="628"/>
      <c r="O25" s="628"/>
      <c r="P25" s="628"/>
      <c r="Q25" s="628"/>
      <c r="R25" s="628"/>
      <c r="S25" s="628"/>
      <c r="T25" s="628"/>
      <c r="U25" s="460" t="s">
        <v>315</v>
      </c>
      <c r="V25" s="459"/>
      <c r="W25" s="459"/>
      <c r="Y25" s="460" t="s">
        <v>316</v>
      </c>
      <c r="Z25" s="459"/>
      <c r="AC25" s="459" t="s">
        <v>138</v>
      </c>
      <c r="AD25" s="459"/>
      <c r="AF25" s="459"/>
      <c r="AG25" s="468" t="s">
        <v>139</v>
      </c>
      <c r="AH25" s="468"/>
      <c r="AI25" s="459"/>
      <c r="AJ25" s="461"/>
      <c r="AK25" s="459"/>
      <c r="AL25" s="459"/>
    </row>
    <row r="26" spans="1:38" ht="17.25" customHeight="1" x14ac:dyDescent="0.3">
      <c r="A26" s="627"/>
      <c r="B26" s="628"/>
      <c r="C26" s="628"/>
      <c r="D26" s="628"/>
      <c r="E26" s="628"/>
      <c r="F26" s="628"/>
      <c r="G26" s="628"/>
      <c r="H26" s="628"/>
      <c r="I26" s="628"/>
      <c r="J26" s="628"/>
      <c r="K26" s="628"/>
      <c r="L26" s="628"/>
      <c r="M26" s="628"/>
      <c r="N26" s="628"/>
      <c r="O26" s="628"/>
      <c r="P26" s="628"/>
      <c r="Q26" s="628"/>
      <c r="R26" s="628"/>
      <c r="S26" s="628"/>
      <c r="T26" s="628"/>
      <c r="Z26" s="459"/>
      <c r="AC26" s="459" t="s">
        <v>140</v>
      </c>
      <c r="AD26" s="459"/>
      <c r="AE26" s="461"/>
      <c r="AF26" s="459"/>
      <c r="AH26" s="459"/>
      <c r="AI26" s="459"/>
      <c r="AJ26" s="459"/>
      <c r="AK26" s="459"/>
      <c r="AL26" s="459"/>
    </row>
    <row r="27" spans="1:38" ht="17.25" customHeight="1" x14ac:dyDescent="0.3">
      <c r="A27" s="627"/>
      <c r="B27" s="628"/>
      <c r="C27" s="628"/>
      <c r="D27" s="628"/>
      <c r="E27" s="628"/>
      <c r="F27" s="628"/>
      <c r="G27" s="628"/>
      <c r="H27" s="628"/>
      <c r="I27" s="628"/>
      <c r="J27" s="628"/>
      <c r="K27" s="628"/>
      <c r="L27" s="628"/>
      <c r="M27" s="628"/>
      <c r="N27" s="628"/>
      <c r="O27" s="628"/>
      <c r="P27" s="628"/>
      <c r="Q27" s="628"/>
      <c r="R27" s="628"/>
      <c r="S27" s="628"/>
      <c r="T27" s="628"/>
      <c r="Z27" s="459"/>
      <c r="AC27" s="459"/>
      <c r="AD27" s="459"/>
      <c r="AE27" s="461"/>
      <c r="AF27" s="459"/>
      <c r="AH27" s="459"/>
      <c r="AI27" s="459"/>
      <c r="AJ27" s="459"/>
      <c r="AK27" s="459"/>
      <c r="AL27" s="459"/>
    </row>
    <row r="28" spans="1:38" x14ac:dyDescent="0.3">
      <c r="U28" s="462" t="s">
        <v>819</v>
      </c>
      <c r="V28" s="459"/>
      <c r="W28" s="459"/>
      <c r="X28" s="459"/>
      <c r="Y28" s="459"/>
      <c r="Z28" s="459"/>
      <c r="AA28" s="459"/>
      <c r="AB28" s="459"/>
      <c r="AC28" s="459"/>
      <c r="AD28" s="459"/>
      <c r="AE28" s="459"/>
      <c r="AF28" s="459"/>
      <c r="AG28" s="459"/>
      <c r="AH28" s="459"/>
      <c r="AL28" s="653" t="s">
        <v>838</v>
      </c>
    </row>
    <row r="29" spans="1:38" x14ac:dyDescent="0.3">
      <c r="U29" s="654" t="s">
        <v>820</v>
      </c>
      <c r="V29" s="459"/>
      <c r="W29" s="459"/>
      <c r="X29" s="459"/>
      <c r="Y29" s="459"/>
      <c r="Z29" s="459"/>
      <c r="AA29" s="459"/>
      <c r="AB29" s="459"/>
      <c r="AC29" s="459"/>
      <c r="AD29" s="459"/>
      <c r="AE29" s="459"/>
      <c r="AF29" s="459"/>
      <c r="AG29" s="459"/>
      <c r="AH29" s="459"/>
    </row>
  </sheetData>
  <mergeCells count="36">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 ref="AL7:AL9"/>
    <mergeCell ref="E8:F8"/>
    <mergeCell ref="G8:H8"/>
    <mergeCell ref="I8:J8"/>
    <mergeCell ref="K8:L8"/>
    <mergeCell ref="AH8:AI8"/>
    <mergeCell ref="A4:T4"/>
    <mergeCell ref="U4:AL4"/>
    <mergeCell ref="A6:R6"/>
    <mergeCell ref="S6:T6"/>
    <mergeCell ref="U6:AJ6"/>
    <mergeCell ref="AK6:AL6"/>
    <mergeCell ref="P1:Q1"/>
    <mergeCell ref="R1:T1"/>
    <mergeCell ref="AH1:AI1"/>
    <mergeCell ref="AJ1:AL1"/>
    <mergeCell ref="P2:Q2"/>
    <mergeCell ref="R2:T2"/>
    <mergeCell ref="AH2:AI2"/>
    <mergeCell ref="AJ2:AL2"/>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8" customWidth="1"/>
    <col min="2" max="2" width="10.109375" style="658" customWidth="1"/>
    <col min="3" max="3" width="9" style="658" customWidth="1"/>
    <col min="4" max="5" width="7.44140625" style="658" customWidth="1"/>
    <col min="6" max="26" width="6.88671875" style="658" customWidth="1"/>
    <col min="27" max="28" width="8.44140625" style="658" customWidth="1"/>
    <col min="29" max="29" width="8.88671875" style="658" customWidth="1"/>
    <col min="30" max="30" width="11" style="658" customWidth="1"/>
    <col min="31" max="31" width="6.33203125" style="658" customWidth="1"/>
    <col min="32" max="32" width="8.44140625" style="658" customWidth="1"/>
    <col min="33" max="33" width="8.77734375" style="658" customWidth="1"/>
    <col min="34" max="34" width="8.44140625" style="658" customWidth="1"/>
    <col min="35" max="35" width="7.88671875" style="658" customWidth="1"/>
    <col min="36" max="256" width="12.5546875" style="658"/>
    <col min="257" max="257" width="14.88671875" style="658" customWidth="1"/>
    <col min="258" max="258" width="10.109375" style="658" customWidth="1"/>
    <col min="259" max="259" width="9" style="658" customWidth="1"/>
    <col min="260" max="261" width="7.44140625" style="658" customWidth="1"/>
    <col min="262" max="282" width="6.88671875" style="658" customWidth="1"/>
    <col min="283" max="284" width="8.44140625" style="658" customWidth="1"/>
    <col min="285" max="285" width="8.88671875" style="658" customWidth="1"/>
    <col min="286" max="286" width="11" style="658" customWidth="1"/>
    <col min="287" max="287" width="6.33203125" style="658" customWidth="1"/>
    <col min="288" max="288" width="8.44140625" style="658" customWidth="1"/>
    <col min="289" max="289" width="8.77734375" style="658" customWidth="1"/>
    <col min="290" max="290" width="8.44140625" style="658" customWidth="1"/>
    <col min="291" max="291" width="7.88671875" style="658" customWidth="1"/>
    <col min="292" max="512" width="12.5546875" style="658"/>
    <col min="513" max="513" width="14.88671875" style="658" customWidth="1"/>
    <col min="514" max="514" width="10.109375" style="658" customWidth="1"/>
    <col min="515" max="515" width="9" style="658" customWidth="1"/>
    <col min="516" max="517" width="7.44140625" style="658" customWidth="1"/>
    <col min="518" max="538" width="6.88671875" style="658" customWidth="1"/>
    <col min="539" max="540" width="8.44140625" style="658" customWidth="1"/>
    <col min="541" max="541" width="8.88671875" style="658" customWidth="1"/>
    <col min="542" max="542" width="11" style="658" customWidth="1"/>
    <col min="543" max="543" width="6.33203125" style="658" customWidth="1"/>
    <col min="544" max="544" width="8.44140625" style="658" customWidth="1"/>
    <col min="545" max="545" width="8.77734375" style="658" customWidth="1"/>
    <col min="546" max="546" width="8.44140625" style="658" customWidth="1"/>
    <col min="547" max="547" width="7.88671875" style="658" customWidth="1"/>
    <col min="548" max="768" width="12.5546875" style="658"/>
    <col min="769" max="769" width="14.88671875" style="658" customWidth="1"/>
    <col min="770" max="770" width="10.109375" style="658" customWidth="1"/>
    <col min="771" max="771" width="9" style="658" customWidth="1"/>
    <col min="772" max="773" width="7.44140625" style="658" customWidth="1"/>
    <col min="774" max="794" width="6.88671875" style="658" customWidth="1"/>
    <col min="795" max="796" width="8.44140625" style="658" customWidth="1"/>
    <col min="797" max="797" width="8.88671875" style="658" customWidth="1"/>
    <col min="798" max="798" width="11" style="658" customWidth="1"/>
    <col min="799" max="799" width="6.33203125" style="658" customWidth="1"/>
    <col min="800" max="800" width="8.44140625" style="658" customWidth="1"/>
    <col min="801" max="801" width="8.77734375" style="658" customWidth="1"/>
    <col min="802" max="802" width="8.44140625" style="658" customWidth="1"/>
    <col min="803" max="803" width="7.88671875" style="658" customWidth="1"/>
    <col min="804" max="1024" width="12.5546875" style="658"/>
    <col min="1025" max="1025" width="14.88671875" style="658" customWidth="1"/>
    <col min="1026" max="1026" width="10.109375" style="658" customWidth="1"/>
    <col min="1027" max="1027" width="9" style="658" customWidth="1"/>
    <col min="1028" max="1029" width="7.44140625" style="658" customWidth="1"/>
    <col min="1030" max="1050" width="6.88671875" style="658" customWidth="1"/>
    <col min="1051" max="1052" width="8.44140625" style="658" customWidth="1"/>
    <col min="1053" max="1053" width="8.88671875" style="658" customWidth="1"/>
    <col min="1054" max="1054" width="11" style="658" customWidth="1"/>
    <col min="1055" max="1055" width="6.33203125" style="658" customWidth="1"/>
    <col min="1056" max="1056" width="8.44140625" style="658" customWidth="1"/>
    <col min="1057" max="1057" width="8.77734375" style="658" customWidth="1"/>
    <col min="1058" max="1058" width="8.44140625" style="658" customWidth="1"/>
    <col min="1059" max="1059" width="7.88671875" style="658" customWidth="1"/>
    <col min="1060" max="1280" width="12.5546875" style="658"/>
    <col min="1281" max="1281" width="14.88671875" style="658" customWidth="1"/>
    <col min="1282" max="1282" width="10.109375" style="658" customWidth="1"/>
    <col min="1283" max="1283" width="9" style="658" customWidth="1"/>
    <col min="1284" max="1285" width="7.44140625" style="658" customWidth="1"/>
    <col min="1286" max="1306" width="6.88671875" style="658" customWidth="1"/>
    <col min="1307" max="1308" width="8.44140625" style="658" customWidth="1"/>
    <col min="1309" max="1309" width="8.88671875" style="658" customWidth="1"/>
    <col min="1310" max="1310" width="11" style="658" customWidth="1"/>
    <col min="1311" max="1311" width="6.33203125" style="658" customWidth="1"/>
    <col min="1312" max="1312" width="8.44140625" style="658" customWidth="1"/>
    <col min="1313" max="1313" width="8.77734375" style="658" customWidth="1"/>
    <col min="1314" max="1314" width="8.44140625" style="658" customWidth="1"/>
    <col min="1315" max="1315" width="7.88671875" style="658" customWidth="1"/>
    <col min="1316" max="1536" width="12.5546875" style="658"/>
    <col min="1537" max="1537" width="14.88671875" style="658" customWidth="1"/>
    <col min="1538" max="1538" width="10.109375" style="658" customWidth="1"/>
    <col min="1539" max="1539" width="9" style="658" customWidth="1"/>
    <col min="1540" max="1541" width="7.44140625" style="658" customWidth="1"/>
    <col min="1542" max="1562" width="6.88671875" style="658" customWidth="1"/>
    <col min="1563" max="1564" width="8.44140625" style="658" customWidth="1"/>
    <col min="1565" max="1565" width="8.88671875" style="658" customWidth="1"/>
    <col min="1566" max="1566" width="11" style="658" customWidth="1"/>
    <col min="1567" max="1567" width="6.33203125" style="658" customWidth="1"/>
    <col min="1568" max="1568" width="8.44140625" style="658" customWidth="1"/>
    <col min="1569" max="1569" width="8.77734375" style="658" customWidth="1"/>
    <col min="1570" max="1570" width="8.44140625" style="658" customWidth="1"/>
    <col min="1571" max="1571" width="7.88671875" style="658" customWidth="1"/>
    <col min="1572" max="1792" width="12.5546875" style="658"/>
    <col min="1793" max="1793" width="14.88671875" style="658" customWidth="1"/>
    <col min="1794" max="1794" width="10.109375" style="658" customWidth="1"/>
    <col min="1795" max="1795" width="9" style="658" customWidth="1"/>
    <col min="1796" max="1797" width="7.44140625" style="658" customWidth="1"/>
    <col min="1798" max="1818" width="6.88671875" style="658" customWidth="1"/>
    <col min="1819" max="1820" width="8.44140625" style="658" customWidth="1"/>
    <col min="1821" max="1821" width="8.88671875" style="658" customWidth="1"/>
    <col min="1822" max="1822" width="11" style="658" customWidth="1"/>
    <col min="1823" max="1823" width="6.33203125" style="658" customWidth="1"/>
    <col min="1824" max="1824" width="8.44140625" style="658" customWidth="1"/>
    <col min="1825" max="1825" width="8.77734375" style="658" customWidth="1"/>
    <col min="1826" max="1826" width="8.44140625" style="658" customWidth="1"/>
    <col min="1827" max="1827" width="7.88671875" style="658" customWidth="1"/>
    <col min="1828" max="2048" width="12.5546875" style="658"/>
    <col min="2049" max="2049" width="14.88671875" style="658" customWidth="1"/>
    <col min="2050" max="2050" width="10.109375" style="658" customWidth="1"/>
    <col min="2051" max="2051" width="9" style="658" customWidth="1"/>
    <col min="2052" max="2053" width="7.44140625" style="658" customWidth="1"/>
    <col min="2054" max="2074" width="6.88671875" style="658" customWidth="1"/>
    <col min="2075" max="2076" width="8.44140625" style="658" customWidth="1"/>
    <col min="2077" max="2077" width="8.88671875" style="658" customWidth="1"/>
    <col min="2078" max="2078" width="11" style="658" customWidth="1"/>
    <col min="2079" max="2079" width="6.33203125" style="658" customWidth="1"/>
    <col min="2080" max="2080" width="8.44140625" style="658" customWidth="1"/>
    <col min="2081" max="2081" width="8.77734375" style="658" customWidth="1"/>
    <col min="2082" max="2082" width="8.44140625" style="658" customWidth="1"/>
    <col min="2083" max="2083" width="7.88671875" style="658" customWidth="1"/>
    <col min="2084" max="2304" width="12.5546875" style="658"/>
    <col min="2305" max="2305" width="14.88671875" style="658" customWidth="1"/>
    <col min="2306" max="2306" width="10.109375" style="658" customWidth="1"/>
    <col min="2307" max="2307" width="9" style="658" customWidth="1"/>
    <col min="2308" max="2309" width="7.44140625" style="658" customWidth="1"/>
    <col min="2310" max="2330" width="6.88671875" style="658" customWidth="1"/>
    <col min="2331" max="2332" width="8.44140625" style="658" customWidth="1"/>
    <col min="2333" max="2333" width="8.88671875" style="658" customWidth="1"/>
    <col min="2334" max="2334" width="11" style="658" customWidth="1"/>
    <col min="2335" max="2335" width="6.33203125" style="658" customWidth="1"/>
    <col min="2336" max="2336" width="8.44140625" style="658" customWidth="1"/>
    <col min="2337" max="2337" width="8.77734375" style="658" customWidth="1"/>
    <col min="2338" max="2338" width="8.44140625" style="658" customWidth="1"/>
    <col min="2339" max="2339" width="7.88671875" style="658" customWidth="1"/>
    <col min="2340" max="2560" width="12.5546875" style="658"/>
    <col min="2561" max="2561" width="14.88671875" style="658" customWidth="1"/>
    <col min="2562" max="2562" width="10.109375" style="658" customWidth="1"/>
    <col min="2563" max="2563" width="9" style="658" customWidth="1"/>
    <col min="2564" max="2565" width="7.44140625" style="658" customWidth="1"/>
    <col min="2566" max="2586" width="6.88671875" style="658" customWidth="1"/>
    <col min="2587" max="2588" width="8.44140625" style="658" customWidth="1"/>
    <col min="2589" max="2589" width="8.88671875" style="658" customWidth="1"/>
    <col min="2590" max="2590" width="11" style="658" customWidth="1"/>
    <col min="2591" max="2591" width="6.33203125" style="658" customWidth="1"/>
    <col min="2592" max="2592" width="8.44140625" style="658" customWidth="1"/>
    <col min="2593" max="2593" width="8.77734375" style="658" customWidth="1"/>
    <col min="2594" max="2594" width="8.44140625" style="658" customWidth="1"/>
    <col min="2595" max="2595" width="7.88671875" style="658" customWidth="1"/>
    <col min="2596" max="2816" width="12.5546875" style="658"/>
    <col min="2817" max="2817" width="14.88671875" style="658" customWidth="1"/>
    <col min="2818" max="2818" width="10.109375" style="658" customWidth="1"/>
    <col min="2819" max="2819" width="9" style="658" customWidth="1"/>
    <col min="2820" max="2821" width="7.44140625" style="658" customWidth="1"/>
    <col min="2822" max="2842" width="6.88671875" style="658" customWidth="1"/>
    <col min="2843" max="2844" width="8.44140625" style="658" customWidth="1"/>
    <col min="2845" max="2845" width="8.88671875" style="658" customWidth="1"/>
    <col min="2846" max="2846" width="11" style="658" customWidth="1"/>
    <col min="2847" max="2847" width="6.33203125" style="658" customWidth="1"/>
    <col min="2848" max="2848" width="8.44140625" style="658" customWidth="1"/>
    <col min="2849" max="2849" width="8.77734375" style="658" customWidth="1"/>
    <col min="2850" max="2850" width="8.44140625" style="658" customWidth="1"/>
    <col min="2851" max="2851" width="7.88671875" style="658" customWidth="1"/>
    <col min="2852" max="3072" width="12.5546875" style="658"/>
    <col min="3073" max="3073" width="14.88671875" style="658" customWidth="1"/>
    <col min="3074" max="3074" width="10.109375" style="658" customWidth="1"/>
    <col min="3075" max="3075" width="9" style="658" customWidth="1"/>
    <col min="3076" max="3077" width="7.44140625" style="658" customWidth="1"/>
    <col min="3078" max="3098" width="6.88671875" style="658" customWidth="1"/>
    <col min="3099" max="3100" width="8.44140625" style="658" customWidth="1"/>
    <col min="3101" max="3101" width="8.88671875" style="658" customWidth="1"/>
    <col min="3102" max="3102" width="11" style="658" customWidth="1"/>
    <col min="3103" max="3103" width="6.33203125" style="658" customWidth="1"/>
    <col min="3104" max="3104" width="8.44140625" style="658" customWidth="1"/>
    <col min="3105" max="3105" width="8.77734375" style="658" customWidth="1"/>
    <col min="3106" max="3106" width="8.44140625" style="658" customWidth="1"/>
    <col min="3107" max="3107" width="7.88671875" style="658" customWidth="1"/>
    <col min="3108" max="3328" width="12.5546875" style="658"/>
    <col min="3329" max="3329" width="14.88671875" style="658" customWidth="1"/>
    <col min="3330" max="3330" width="10.109375" style="658" customWidth="1"/>
    <col min="3331" max="3331" width="9" style="658" customWidth="1"/>
    <col min="3332" max="3333" width="7.44140625" style="658" customWidth="1"/>
    <col min="3334" max="3354" width="6.88671875" style="658" customWidth="1"/>
    <col min="3355" max="3356" width="8.44140625" style="658" customWidth="1"/>
    <col min="3357" max="3357" width="8.88671875" style="658" customWidth="1"/>
    <col min="3358" max="3358" width="11" style="658" customWidth="1"/>
    <col min="3359" max="3359" width="6.33203125" style="658" customWidth="1"/>
    <col min="3360" max="3360" width="8.44140625" style="658" customWidth="1"/>
    <col min="3361" max="3361" width="8.77734375" style="658" customWidth="1"/>
    <col min="3362" max="3362" width="8.44140625" style="658" customWidth="1"/>
    <col min="3363" max="3363" width="7.88671875" style="658" customWidth="1"/>
    <col min="3364" max="3584" width="12.5546875" style="658"/>
    <col min="3585" max="3585" width="14.88671875" style="658" customWidth="1"/>
    <col min="3586" max="3586" width="10.109375" style="658" customWidth="1"/>
    <col min="3587" max="3587" width="9" style="658" customWidth="1"/>
    <col min="3588" max="3589" width="7.44140625" style="658" customWidth="1"/>
    <col min="3590" max="3610" width="6.88671875" style="658" customWidth="1"/>
    <col min="3611" max="3612" width="8.44140625" style="658" customWidth="1"/>
    <col min="3613" max="3613" width="8.88671875" style="658" customWidth="1"/>
    <col min="3614" max="3614" width="11" style="658" customWidth="1"/>
    <col min="3615" max="3615" width="6.33203125" style="658" customWidth="1"/>
    <col min="3616" max="3616" width="8.44140625" style="658" customWidth="1"/>
    <col min="3617" max="3617" width="8.77734375" style="658" customWidth="1"/>
    <col min="3618" max="3618" width="8.44140625" style="658" customWidth="1"/>
    <col min="3619" max="3619" width="7.88671875" style="658" customWidth="1"/>
    <col min="3620" max="3840" width="12.5546875" style="658"/>
    <col min="3841" max="3841" width="14.88671875" style="658" customWidth="1"/>
    <col min="3842" max="3842" width="10.109375" style="658" customWidth="1"/>
    <col min="3843" max="3843" width="9" style="658" customWidth="1"/>
    <col min="3844" max="3845" width="7.44140625" style="658" customWidth="1"/>
    <col min="3846" max="3866" width="6.88671875" style="658" customWidth="1"/>
    <col min="3867" max="3868" width="8.44140625" style="658" customWidth="1"/>
    <col min="3869" max="3869" width="8.88671875" style="658" customWidth="1"/>
    <col min="3870" max="3870" width="11" style="658" customWidth="1"/>
    <col min="3871" max="3871" width="6.33203125" style="658" customWidth="1"/>
    <col min="3872" max="3872" width="8.44140625" style="658" customWidth="1"/>
    <col min="3873" max="3873" width="8.77734375" style="658" customWidth="1"/>
    <col min="3874" max="3874" width="8.44140625" style="658" customWidth="1"/>
    <col min="3875" max="3875" width="7.88671875" style="658" customWidth="1"/>
    <col min="3876" max="4096" width="12.5546875" style="658"/>
    <col min="4097" max="4097" width="14.88671875" style="658" customWidth="1"/>
    <col min="4098" max="4098" width="10.109375" style="658" customWidth="1"/>
    <col min="4099" max="4099" width="9" style="658" customWidth="1"/>
    <col min="4100" max="4101" width="7.44140625" style="658" customWidth="1"/>
    <col min="4102" max="4122" width="6.88671875" style="658" customWidth="1"/>
    <col min="4123" max="4124" width="8.44140625" style="658" customWidth="1"/>
    <col min="4125" max="4125" width="8.88671875" style="658" customWidth="1"/>
    <col min="4126" max="4126" width="11" style="658" customWidth="1"/>
    <col min="4127" max="4127" width="6.33203125" style="658" customWidth="1"/>
    <col min="4128" max="4128" width="8.44140625" style="658" customWidth="1"/>
    <col min="4129" max="4129" width="8.77734375" style="658" customWidth="1"/>
    <col min="4130" max="4130" width="8.44140625" style="658" customWidth="1"/>
    <col min="4131" max="4131" width="7.88671875" style="658" customWidth="1"/>
    <col min="4132" max="4352" width="12.5546875" style="658"/>
    <col min="4353" max="4353" width="14.88671875" style="658" customWidth="1"/>
    <col min="4354" max="4354" width="10.109375" style="658" customWidth="1"/>
    <col min="4355" max="4355" width="9" style="658" customWidth="1"/>
    <col min="4356" max="4357" width="7.44140625" style="658" customWidth="1"/>
    <col min="4358" max="4378" width="6.88671875" style="658" customWidth="1"/>
    <col min="4379" max="4380" width="8.44140625" style="658" customWidth="1"/>
    <col min="4381" max="4381" width="8.88671875" style="658" customWidth="1"/>
    <col min="4382" max="4382" width="11" style="658" customWidth="1"/>
    <col min="4383" max="4383" width="6.33203125" style="658" customWidth="1"/>
    <col min="4384" max="4384" width="8.44140625" style="658" customWidth="1"/>
    <col min="4385" max="4385" width="8.77734375" style="658" customWidth="1"/>
    <col min="4386" max="4386" width="8.44140625" style="658" customWidth="1"/>
    <col min="4387" max="4387" width="7.88671875" style="658" customWidth="1"/>
    <col min="4388" max="4608" width="12.5546875" style="658"/>
    <col min="4609" max="4609" width="14.88671875" style="658" customWidth="1"/>
    <col min="4610" max="4610" width="10.109375" style="658" customWidth="1"/>
    <col min="4611" max="4611" width="9" style="658" customWidth="1"/>
    <col min="4612" max="4613" width="7.44140625" style="658" customWidth="1"/>
    <col min="4614" max="4634" width="6.88671875" style="658" customWidth="1"/>
    <col min="4635" max="4636" width="8.44140625" style="658" customWidth="1"/>
    <col min="4637" max="4637" width="8.88671875" style="658" customWidth="1"/>
    <col min="4638" max="4638" width="11" style="658" customWidth="1"/>
    <col min="4639" max="4639" width="6.33203125" style="658" customWidth="1"/>
    <col min="4640" max="4640" width="8.44140625" style="658" customWidth="1"/>
    <col min="4641" max="4641" width="8.77734375" style="658" customWidth="1"/>
    <col min="4642" max="4642" width="8.44140625" style="658" customWidth="1"/>
    <col min="4643" max="4643" width="7.88671875" style="658" customWidth="1"/>
    <col min="4644" max="4864" width="12.5546875" style="658"/>
    <col min="4865" max="4865" width="14.88671875" style="658" customWidth="1"/>
    <col min="4866" max="4866" width="10.109375" style="658" customWidth="1"/>
    <col min="4867" max="4867" width="9" style="658" customWidth="1"/>
    <col min="4868" max="4869" width="7.44140625" style="658" customWidth="1"/>
    <col min="4870" max="4890" width="6.88671875" style="658" customWidth="1"/>
    <col min="4891" max="4892" width="8.44140625" style="658" customWidth="1"/>
    <col min="4893" max="4893" width="8.88671875" style="658" customWidth="1"/>
    <col min="4894" max="4894" width="11" style="658" customWidth="1"/>
    <col min="4895" max="4895" width="6.33203125" style="658" customWidth="1"/>
    <col min="4896" max="4896" width="8.44140625" style="658" customWidth="1"/>
    <col min="4897" max="4897" width="8.77734375" style="658" customWidth="1"/>
    <col min="4898" max="4898" width="8.44140625" style="658" customWidth="1"/>
    <col min="4899" max="4899" width="7.88671875" style="658" customWidth="1"/>
    <col min="4900" max="5120" width="12.5546875" style="658"/>
    <col min="5121" max="5121" width="14.88671875" style="658" customWidth="1"/>
    <col min="5122" max="5122" width="10.109375" style="658" customWidth="1"/>
    <col min="5123" max="5123" width="9" style="658" customWidth="1"/>
    <col min="5124" max="5125" width="7.44140625" style="658" customWidth="1"/>
    <col min="5126" max="5146" width="6.88671875" style="658" customWidth="1"/>
    <col min="5147" max="5148" width="8.44140625" style="658" customWidth="1"/>
    <col min="5149" max="5149" width="8.88671875" style="658" customWidth="1"/>
    <col min="5150" max="5150" width="11" style="658" customWidth="1"/>
    <col min="5151" max="5151" width="6.33203125" style="658" customWidth="1"/>
    <col min="5152" max="5152" width="8.44140625" style="658" customWidth="1"/>
    <col min="5153" max="5153" width="8.77734375" style="658" customWidth="1"/>
    <col min="5154" max="5154" width="8.44140625" style="658" customWidth="1"/>
    <col min="5155" max="5155" width="7.88671875" style="658" customWidth="1"/>
    <col min="5156" max="5376" width="12.5546875" style="658"/>
    <col min="5377" max="5377" width="14.88671875" style="658" customWidth="1"/>
    <col min="5378" max="5378" width="10.109375" style="658" customWidth="1"/>
    <col min="5379" max="5379" width="9" style="658" customWidth="1"/>
    <col min="5380" max="5381" width="7.44140625" style="658" customWidth="1"/>
    <col min="5382" max="5402" width="6.88671875" style="658" customWidth="1"/>
    <col min="5403" max="5404" width="8.44140625" style="658" customWidth="1"/>
    <col min="5405" max="5405" width="8.88671875" style="658" customWidth="1"/>
    <col min="5406" max="5406" width="11" style="658" customWidth="1"/>
    <col min="5407" max="5407" width="6.33203125" style="658" customWidth="1"/>
    <col min="5408" max="5408" width="8.44140625" style="658" customWidth="1"/>
    <col min="5409" max="5409" width="8.77734375" style="658" customWidth="1"/>
    <col min="5410" max="5410" width="8.44140625" style="658" customWidth="1"/>
    <col min="5411" max="5411" width="7.88671875" style="658" customWidth="1"/>
    <col min="5412" max="5632" width="12.5546875" style="658"/>
    <col min="5633" max="5633" width="14.88671875" style="658" customWidth="1"/>
    <col min="5634" max="5634" width="10.109375" style="658" customWidth="1"/>
    <col min="5635" max="5635" width="9" style="658" customWidth="1"/>
    <col min="5636" max="5637" width="7.44140625" style="658" customWidth="1"/>
    <col min="5638" max="5658" width="6.88671875" style="658" customWidth="1"/>
    <col min="5659" max="5660" width="8.44140625" style="658" customWidth="1"/>
    <col min="5661" max="5661" width="8.88671875" style="658" customWidth="1"/>
    <col min="5662" max="5662" width="11" style="658" customWidth="1"/>
    <col min="5663" max="5663" width="6.33203125" style="658" customWidth="1"/>
    <col min="5664" max="5664" width="8.44140625" style="658" customWidth="1"/>
    <col min="5665" max="5665" width="8.77734375" style="658" customWidth="1"/>
    <col min="5666" max="5666" width="8.44140625" style="658" customWidth="1"/>
    <col min="5667" max="5667" width="7.88671875" style="658" customWidth="1"/>
    <col min="5668" max="5888" width="12.5546875" style="658"/>
    <col min="5889" max="5889" width="14.88671875" style="658" customWidth="1"/>
    <col min="5890" max="5890" width="10.109375" style="658" customWidth="1"/>
    <col min="5891" max="5891" width="9" style="658" customWidth="1"/>
    <col min="5892" max="5893" width="7.44140625" style="658" customWidth="1"/>
    <col min="5894" max="5914" width="6.88671875" style="658" customWidth="1"/>
    <col min="5915" max="5916" width="8.44140625" style="658" customWidth="1"/>
    <col min="5917" max="5917" width="8.88671875" style="658" customWidth="1"/>
    <col min="5918" max="5918" width="11" style="658" customWidth="1"/>
    <col min="5919" max="5919" width="6.33203125" style="658" customWidth="1"/>
    <col min="5920" max="5920" width="8.44140625" style="658" customWidth="1"/>
    <col min="5921" max="5921" width="8.77734375" style="658" customWidth="1"/>
    <col min="5922" max="5922" width="8.44140625" style="658" customWidth="1"/>
    <col min="5923" max="5923" width="7.88671875" style="658" customWidth="1"/>
    <col min="5924" max="6144" width="12.5546875" style="658"/>
    <col min="6145" max="6145" width="14.88671875" style="658" customWidth="1"/>
    <col min="6146" max="6146" width="10.109375" style="658" customWidth="1"/>
    <col min="6147" max="6147" width="9" style="658" customWidth="1"/>
    <col min="6148" max="6149" width="7.44140625" style="658" customWidth="1"/>
    <col min="6150" max="6170" width="6.88671875" style="658" customWidth="1"/>
    <col min="6171" max="6172" width="8.44140625" style="658" customWidth="1"/>
    <col min="6173" max="6173" width="8.88671875" style="658" customWidth="1"/>
    <col min="6174" max="6174" width="11" style="658" customWidth="1"/>
    <col min="6175" max="6175" width="6.33203125" style="658" customWidth="1"/>
    <col min="6176" max="6176" width="8.44140625" style="658" customWidth="1"/>
    <col min="6177" max="6177" width="8.77734375" style="658" customWidth="1"/>
    <col min="6178" max="6178" width="8.44140625" style="658" customWidth="1"/>
    <col min="6179" max="6179" width="7.88671875" style="658" customWidth="1"/>
    <col min="6180" max="6400" width="12.5546875" style="658"/>
    <col min="6401" max="6401" width="14.88671875" style="658" customWidth="1"/>
    <col min="6402" max="6402" width="10.109375" style="658" customWidth="1"/>
    <col min="6403" max="6403" width="9" style="658" customWidth="1"/>
    <col min="6404" max="6405" width="7.44140625" style="658" customWidth="1"/>
    <col min="6406" max="6426" width="6.88671875" style="658" customWidth="1"/>
    <col min="6427" max="6428" width="8.44140625" style="658" customWidth="1"/>
    <col min="6429" max="6429" width="8.88671875" style="658" customWidth="1"/>
    <col min="6430" max="6430" width="11" style="658" customWidth="1"/>
    <col min="6431" max="6431" width="6.33203125" style="658" customWidth="1"/>
    <col min="6432" max="6432" width="8.44140625" style="658" customWidth="1"/>
    <col min="6433" max="6433" width="8.77734375" style="658" customWidth="1"/>
    <col min="6434" max="6434" width="8.44140625" style="658" customWidth="1"/>
    <col min="6435" max="6435" width="7.88671875" style="658" customWidth="1"/>
    <col min="6436" max="6656" width="12.5546875" style="658"/>
    <col min="6657" max="6657" width="14.88671875" style="658" customWidth="1"/>
    <col min="6658" max="6658" width="10.109375" style="658" customWidth="1"/>
    <col min="6659" max="6659" width="9" style="658" customWidth="1"/>
    <col min="6660" max="6661" width="7.44140625" style="658" customWidth="1"/>
    <col min="6662" max="6682" width="6.88671875" style="658" customWidth="1"/>
    <col min="6683" max="6684" width="8.44140625" style="658" customWidth="1"/>
    <col min="6685" max="6685" width="8.88671875" style="658" customWidth="1"/>
    <col min="6686" max="6686" width="11" style="658" customWidth="1"/>
    <col min="6687" max="6687" width="6.33203125" style="658" customWidth="1"/>
    <col min="6688" max="6688" width="8.44140625" style="658" customWidth="1"/>
    <col min="6689" max="6689" width="8.77734375" style="658" customWidth="1"/>
    <col min="6690" max="6690" width="8.44140625" style="658" customWidth="1"/>
    <col min="6691" max="6691" width="7.88671875" style="658" customWidth="1"/>
    <col min="6692" max="6912" width="12.5546875" style="658"/>
    <col min="6913" max="6913" width="14.88671875" style="658" customWidth="1"/>
    <col min="6914" max="6914" width="10.109375" style="658" customWidth="1"/>
    <col min="6915" max="6915" width="9" style="658" customWidth="1"/>
    <col min="6916" max="6917" width="7.44140625" style="658" customWidth="1"/>
    <col min="6918" max="6938" width="6.88671875" style="658" customWidth="1"/>
    <col min="6939" max="6940" width="8.44140625" style="658" customWidth="1"/>
    <col min="6941" max="6941" width="8.88671875" style="658" customWidth="1"/>
    <col min="6942" max="6942" width="11" style="658" customWidth="1"/>
    <col min="6943" max="6943" width="6.33203125" style="658" customWidth="1"/>
    <col min="6944" max="6944" width="8.44140625" style="658" customWidth="1"/>
    <col min="6945" max="6945" width="8.77734375" style="658" customWidth="1"/>
    <col min="6946" max="6946" width="8.44140625" style="658" customWidth="1"/>
    <col min="6947" max="6947" width="7.88671875" style="658" customWidth="1"/>
    <col min="6948" max="7168" width="12.5546875" style="658"/>
    <col min="7169" max="7169" width="14.88671875" style="658" customWidth="1"/>
    <col min="7170" max="7170" width="10.109375" style="658" customWidth="1"/>
    <col min="7171" max="7171" width="9" style="658" customWidth="1"/>
    <col min="7172" max="7173" width="7.44140625" style="658" customWidth="1"/>
    <col min="7174" max="7194" width="6.88671875" style="658" customWidth="1"/>
    <col min="7195" max="7196" width="8.44140625" style="658" customWidth="1"/>
    <col min="7197" max="7197" width="8.88671875" style="658" customWidth="1"/>
    <col min="7198" max="7198" width="11" style="658" customWidth="1"/>
    <col min="7199" max="7199" width="6.33203125" style="658" customWidth="1"/>
    <col min="7200" max="7200" width="8.44140625" style="658" customWidth="1"/>
    <col min="7201" max="7201" width="8.77734375" style="658" customWidth="1"/>
    <col min="7202" max="7202" width="8.44140625" style="658" customWidth="1"/>
    <col min="7203" max="7203" width="7.88671875" style="658" customWidth="1"/>
    <col min="7204" max="7424" width="12.5546875" style="658"/>
    <col min="7425" max="7425" width="14.88671875" style="658" customWidth="1"/>
    <col min="7426" max="7426" width="10.109375" style="658" customWidth="1"/>
    <col min="7427" max="7427" width="9" style="658" customWidth="1"/>
    <col min="7428" max="7429" width="7.44140625" style="658" customWidth="1"/>
    <col min="7430" max="7450" width="6.88671875" style="658" customWidth="1"/>
    <col min="7451" max="7452" width="8.44140625" style="658" customWidth="1"/>
    <col min="7453" max="7453" width="8.88671875" style="658" customWidth="1"/>
    <col min="7454" max="7454" width="11" style="658" customWidth="1"/>
    <col min="7455" max="7455" width="6.33203125" style="658" customWidth="1"/>
    <col min="7456" max="7456" width="8.44140625" style="658" customWidth="1"/>
    <col min="7457" max="7457" width="8.77734375" style="658" customWidth="1"/>
    <col min="7458" max="7458" width="8.44140625" style="658" customWidth="1"/>
    <col min="7459" max="7459" width="7.88671875" style="658" customWidth="1"/>
    <col min="7460" max="7680" width="12.5546875" style="658"/>
    <col min="7681" max="7681" width="14.88671875" style="658" customWidth="1"/>
    <col min="7682" max="7682" width="10.109375" style="658" customWidth="1"/>
    <col min="7683" max="7683" width="9" style="658" customWidth="1"/>
    <col min="7684" max="7685" width="7.44140625" style="658" customWidth="1"/>
    <col min="7686" max="7706" width="6.88671875" style="658" customWidth="1"/>
    <col min="7707" max="7708" width="8.44140625" style="658" customWidth="1"/>
    <col min="7709" max="7709" width="8.88671875" style="658" customWidth="1"/>
    <col min="7710" max="7710" width="11" style="658" customWidth="1"/>
    <col min="7711" max="7711" width="6.33203125" style="658" customWidth="1"/>
    <col min="7712" max="7712" width="8.44140625" style="658" customWidth="1"/>
    <col min="7713" max="7713" width="8.77734375" style="658" customWidth="1"/>
    <col min="7714" max="7714" width="8.44140625" style="658" customWidth="1"/>
    <col min="7715" max="7715" width="7.88671875" style="658" customWidth="1"/>
    <col min="7716" max="7936" width="12.5546875" style="658"/>
    <col min="7937" max="7937" width="14.88671875" style="658" customWidth="1"/>
    <col min="7938" max="7938" width="10.109375" style="658" customWidth="1"/>
    <col min="7939" max="7939" width="9" style="658" customWidth="1"/>
    <col min="7940" max="7941" width="7.44140625" style="658" customWidth="1"/>
    <col min="7942" max="7962" width="6.88671875" style="658" customWidth="1"/>
    <col min="7963" max="7964" width="8.44140625" style="658" customWidth="1"/>
    <col min="7965" max="7965" width="8.88671875" style="658" customWidth="1"/>
    <col min="7966" max="7966" width="11" style="658" customWidth="1"/>
    <col min="7967" max="7967" width="6.33203125" style="658" customWidth="1"/>
    <col min="7968" max="7968" width="8.44140625" style="658" customWidth="1"/>
    <col min="7969" max="7969" width="8.77734375" style="658" customWidth="1"/>
    <col min="7970" max="7970" width="8.44140625" style="658" customWidth="1"/>
    <col min="7971" max="7971" width="7.88671875" style="658" customWidth="1"/>
    <col min="7972" max="8192" width="12.5546875" style="658"/>
    <col min="8193" max="8193" width="14.88671875" style="658" customWidth="1"/>
    <col min="8194" max="8194" width="10.109375" style="658" customWidth="1"/>
    <col min="8195" max="8195" width="9" style="658" customWidth="1"/>
    <col min="8196" max="8197" width="7.44140625" style="658" customWidth="1"/>
    <col min="8198" max="8218" width="6.88671875" style="658" customWidth="1"/>
    <col min="8219" max="8220" width="8.44140625" style="658" customWidth="1"/>
    <col min="8221" max="8221" width="8.88671875" style="658" customWidth="1"/>
    <col min="8222" max="8222" width="11" style="658" customWidth="1"/>
    <col min="8223" max="8223" width="6.33203125" style="658" customWidth="1"/>
    <col min="8224" max="8224" width="8.44140625" style="658" customWidth="1"/>
    <col min="8225" max="8225" width="8.77734375" style="658" customWidth="1"/>
    <col min="8226" max="8226" width="8.44140625" style="658" customWidth="1"/>
    <col min="8227" max="8227" width="7.88671875" style="658" customWidth="1"/>
    <col min="8228" max="8448" width="12.5546875" style="658"/>
    <col min="8449" max="8449" width="14.88671875" style="658" customWidth="1"/>
    <col min="8450" max="8450" width="10.109375" style="658" customWidth="1"/>
    <col min="8451" max="8451" width="9" style="658" customWidth="1"/>
    <col min="8452" max="8453" width="7.44140625" style="658" customWidth="1"/>
    <col min="8454" max="8474" width="6.88671875" style="658" customWidth="1"/>
    <col min="8475" max="8476" width="8.44140625" style="658" customWidth="1"/>
    <col min="8477" max="8477" width="8.88671875" style="658" customWidth="1"/>
    <col min="8478" max="8478" width="11" style="658" customWidth="1"/>
    <col min="8479" max="8479" width="6.33203125" style="658" customWidth="1"/>
    <col min="8480" max="8480" width="8.44140625" style="658" customWidth="1"/>
    <col min="8481" max="8481" width="8.77734375" style="658" customWidth="1"/>
    <col min="8482" max="8482" width="8.44140625" style="658" customWidth="1"/>
    <col min="8483" max="8483" width="7.88671875" style="658" customWidth="1"/>
    <col min="8484" max="8704" width="12.5546875" style="658"/>
    <col min="8705" max="8705" width="14.88671875" style="658" customWidth="1"/>
    <col min="8706" max="8706" width="10.109375" style="658" customWidth="1"/>
    <col min="8707" max="8707" width="9" style="658" customWidth="1"/>
    <col min="8708" max="8709" width="7.44140625" style="658" customWidth="1"/>
    <col min="8710" max="8730" width="6.88671875" style="658" customWidth="1"/>
    <col min="8731" max="8732" width="8.44140625" style="658" customWidth="1"/>
    <col min="8733" max="8733" width="8.88671875" style="658" customWidth="1"/>
    <col min="8734" max="8734" width="11" style="658" customWidth="1"/>
    <col min="8735" max="8735" width="6.33203125" style="658" customWidth="1"/>
    <col min="8736" max="8736" width="8.44140625" style="658" customWidth="1"/>
    <col min="8737" max="8737" width="8.77734375" style="658" customWidth="1"/>
    <col min="8738" max="8738" width="8.44140625" style="658" customWidth="1"/>
    <col min="8739" max="8739" width="7.88671875" style="658" customWidth="1"/>
    <col min="8740" max="8960" width="12.5546875" style="658"/>
    <col min="8961" max="8961" width="14.88671875" style="658" customWidth="1"/>
    <col min="8962" max="8962" width="10.109375" style="658" customWidth="1"/>
    <col min="8963" max="8963" width="9" style="658" customWidth="1"/>
    <col min="8964" max="8965" width="7.44140625" style="658" customWidth="1"/>
    <col min="8966" max="8986" width="6.88671875" style="658" customWidth="1"/>
    <col min="8987" max="8988" width="8.44140625" style="658" customWidth="1"/>
    <col min="8989" max="8989" width="8.88671875" style="658" customWidth="1"/>
    <col min="8990" max="8990" width="11" style="658" customWidth="1"/>
    <col min="8991" max="8991" width="6.33203125" style="658" customWidth="1"/>
    <col min="8992" max="8992" width="8.44140625" style="658" customWidth="1"/>
    <col min="8993" max="8993" width="8.77734375" style="658" customWidth="1"/>
    <col min="8994" max="8994" width="8.44140625" style="658" customWidth="1"/>
    <col min="8995" max="8995" width="7.88671875" style="658" customWidth="1"/>
    <col min="8996" max="9216" width="12.5546875" style="658"/>
    <col min="9217" max="9217" width="14.88671875" style="658" customWidth="1"/>
    <col min="9218" max="9218" width="10.109375" style="658" customWidth="1"/>
    <col min="9219" max="9219" width="9" style="658" customWidth="1"/>
    <col min="9220" max="9221" width="7.44140625" style="658" customWidth="1"/>
    <col min="9222" max="9242" width="6.88671875" style="658" customWidth="1"/>
    <col min="9243" max="9244" width="8.44140625" style="658" customWidth="1"/>
    <col min="9245" max="9245" width="8.88671875" style="658" customWidth="1"/>
    <col min="9246" max="9246" width="11" style="658" customWidth="1"/>
    <col min="9247" max="9247" width="6.33203125" style="658" customWidth="1"/>
    <col min="9248" max="9248" width="8.44140625" style="658" customWidth="1"/>
    <col min="9249" max="9249" width="8.77734375" style="658" customWidth="1"/>
    <col min="9250" max="9250" width="8.44140625" style="658" customWidth="1"/>
    <col min="9251" max="9251" width="7.88671875" style="658" customWidth="1"/>
    <col min="9252" max="9472" width="12.5546875" style="658"/>
    <col min="9473" max="9473" width="14.88671875" style="658" customWidth="1"/>
    <col min="9474" max="9474" width="10.109375" style="658" customWidth="1"/>
    <col min="9475" max="9475" width="9" style="658" customWidth="1"/>
    <col min="9476" max="9477" width="7.44140625" style="658" customWidth="1"/>
    <col min="9478" max="9498" width="6.88671875" style="658" customWidth="1"/>
    <col min="9499" max="9500" width="8.44140625" style="658" customWidth="1"/>
    <col min="9501" max="9501" width="8.88671875" style="658" customWidth="1"/>
    <col min="9502" max="9502" width="11" style="658" customWidth="1"/>
    <col min="9503" max="9503" width="6.33203125" style="658" customWidth="1"/>
    <col min="9504" max="9504" width="8.44140625" style="658" customWidth="1"/>
    <col min="9505" max="9505" width="8.77734375" style="658" customWidth="1"/>
    <col min="9506" max="9506" width="8.44140625" style="658" customWidth="1"/>
    <col min="9507" max="9507" width="7.88671875" style="658" customWidth="1"/>
    <col min="9508" max="9728" width="12.5546875" style="658"/>
    <col min="9729" max="9729" width="14.88671875" style="658" customWidth="1"/>
    <col min="9730" max="9730" width="10.109375" style="658" customWidth="1"/>
    <col min="9731" max="9731" width="9" style="658" customWidth="1"/>
    <col min="9732" max="9733" width="7.44140625" style="658" customWidth="1"/>
    <col min="9734" max="9754" width="6.88671875" style="658" customWidth="1"/>
    <col min="9755" max="9756" width="8.44140625" style="658" customWidth="1"/>
    <col min="9757" max="9757" width="8.88671875" style="658" customWidth="1"/>
    <col min="9758" max="9758" width="11" style="658" customWidth="1"/>
    <col min="9759" max="9759" width="6.33203125" style="658" customWidth="1"/>
    <col min="9760" max="9760" width="8.44140625" style="658" customWidth="1"/>
    <col min="9761" max="9761" width="8.77734375" style="658" customWidth="1"/>
    <col min="9762" max="9762" width="8.44140625" style="658" customWidth="1"/>
    <col min="9763" max="9763" width="7.88671875" style="658" customWidth="1"/>
    <col min="9764" max="9984" width="12.5546875" style="658"/>
    <col min="9985" max="9985" width="14.88671875" style="658" customWidth="1"/>
    <col min="9986" max="9986" width="10.109375" style="658" customWidth="1"/>
    <col min="9987" max="9987" width="9" style="658" customWidth="1"/>
    <col min="9988" max="9989" width="7.44140625" style="658" customWidth="1"/>
    <col min="9990" max="10010" width="6.88671875" style="658" customWidth="1"/>
    <col min="10011" max="10012" width="8.44140625" style="658" customWidth="1"/>
    <col min="10013" max="10013" width="8.88671875" style="658" customWidth="1"/>
    <col min="10014" max="10014" width="11" style="658" customWidth="1"/>
    <col min="10015" max="10015" width="6.33203125" style="658" customWidth="1"/>
    <col min="10016" max="10016" width="8.44140625" style="658" customWidth="1"/>
    <col min="10017" max="10017" width="8.77734375" style="658" customWidth="1"/>
    <col min="10018" max="10018" width="8.44140625" style="658" customWidth="1"/>
    <col min="10019" max="10019" width="7.88671875" style="658" customWidth="1"/>
    <col min="10020" max="10240" width="12.5546875" style="658"/>
    <col min="10241" max="10241" width="14.88671875" style="658" customWidth="1"/>
    <col min="10242" max="10242" width="10.109375" style="658" customWidth="1"/>
    <col min="10243" max="10243" width="9" style="658" customWidth="1"/>
    <col min="10244" max="10245" width="7.44140625" style="658" customWidth="1"/>
    <col min="10246" max="10266" width="6.88671875" style="658" customWidth="1"/>
    <col min="10267" max="10268" width="8.44140625" style="658" customWidth="1"/>
    <col min="10269" max="10269" width="8.88671875" style="658" customWidth="1"/>
    <col min="10270" max="10270" width="11" style="658" customWidth="1"/>
    <col min="10271" max="10271" width="6.33203125" style="658" customWidth="1"/>
    <col min="10272" max="10272" width="8.44140625" style="658" customWidth="1"/>
    <col min="10273" max="10273" width="8.77734375" style="658" customWidth="1"/>
    <col min="10274" max="10274" width="8.44140625" style="658" customWidth="1"/>
    <col min="10275" max="10275" width="7.88671875" style="658" customWidth="1"/>
    <col min="10276" max="10496" width="12.5546875" style="658"/>
    <col min="10497" max="10497" width="14.88671875" style="658" customWidth="1"/>
    <col min="10498" max="10498" width="10.109375" style="658" customWidth="1"/>
    <col min="10499" max="10499" width="9" style="658" customWidth="1"/>
    <col min="10500" max="10501" width="7.44140625" style="658" customWidth="1"/>
    <col min="10502" max="10522" width="6.88671875" style="658" customWidth="1"/>
    <col min="10523" max="10524" width="8.44140625" style="658" customWidth="1"/>
    <col min="10525" max="10525" width="8.88671875" style="658" customWidth="1"/>
    <col min="10526" max="10526" width="11" style="658" customWidth="1"/>
    <col min="10527" max="10527" width="6.33203125" style="658" customWidth="1"/>
    <col min="10528" max="10528" width="8.44140625" style="658" customWidth="1"/>
    <col min="10529" max="10529" width="8.77734375" style="658" customWidth="1"/>
    <col min="10530" max="10530" width="8.44140625" style="658" customWidth="1"/>
    <col min="10531" max="10531" width="7.88671875" style="658" customWidth="1"/>
    <col min="10532" max="10752" width="12.5546875" style="658"/>
    <col min="10753" max="10753" width="14.88671875" style="658" customWidth="1"/>
    <col min="10754" max="10754" width="10.109375" style="658" customWidth="1"/>
    <col min="10755" max="10755" width="9" style="658" customWidth="1"/>
    <col min="10756" max="10757" width="7.44140625" style="658" customWidth="1"/>
    <col min="10758" max="10778" width="6.88671875" style="658" customWidth="1"/>
    <col min="10779" max="10780" width="8.44140625" style="658" customWidth="1"/>
    <col min="10781" max="10781" width="8.88671875" style="658" customWidth="1"/>
    <col min="10782" max="10782" width="11" style="658" customWidth="1"/>
    <col min="10783" max="10783" width="6.33203125" style="658" customWidth="1"/>
    <col min="10784" max="10784" width="8.44140625" style="658" customWidth="1"/>
    <col min="10785" max="10785" width="8.77734375" style="658" customWidth="1"/>
    <col min="10786" max="10786" width="8.44140625" style="658" customWidth="1"/>
    <col min="10787" max="10787" width="7.88671875" style="658" customWidth="1"/>
    <col min="10788" max="11008" width="12.5546875" style="658"/>
    <col min="11009" max="11009" width="14.88671875" style="658" customWidth="1"/>
    <col min="11010" max="11010" width="10.109375" style="658" customWidth="1"/>
    <col min="11011" max="11011" width="9" style="658" customWidth="1"/>
    <col min="11012" max="11013" width="7.44140625" style="658" customWidth="1"/>
    <col min="11014" max="11034" width="6.88671875" style="658" customWidth="1"/>
    <col min="11035" max="11036" width="8.44140625" style="658" customWidth="1"/>
    <col min="11037" max="11037" width="8.88671875" style="658" customWidth="1"/>
    <col min="11038" max="11038" width="11" style="658" customWidth="1"/>
    <col min="11039" max="11039" width="6.33203125" style="658" customWidth="1"/>
    <col min="11040" max="11040" width="8.44140625" style="658" customWidth="1"/>
    <col min="11041" max="11041" width="8.77734375" style="658" customWidth="1"/>
    <col min="11042" max="11042" width="8.44140625" style="658" customWidth="1"/>
    <col min="11043" max="11043" width="7.88671875" style="658" customWidth="1"/>
    <col min="11044" max="11264" width="12.5546875" style="658"/>
    <col min="11265" max="11265" width="14.88671875" style="658" customWidth="1"/>
    <col min="11266" max="11266" width="10.109375" style="658" customWidth="1"/>
    <col min="11267" max="11267" width="9" style="658" customWidth="1"/>
    <col min="11268" max="11269" width="7.44140625" style="658" customWidth="1"/>
    <col min="11270" max="11290" width="6.88671875" style="658" customWidth="1"/>
    <col min="11291" max="11292" width="8.44140625" style="658" customWidth="1"/>
    <col min="11293" max="11293" width="8.88671875" style="658" customWidth="1"/>
    <col min="11294" max="11294" width="11" style="658" customWidth="1"/>
    <col min="11295" max="11295" width="6.33203125" style="658" customWidth="1"/>
    <col min="11296" max="11296" width="8.44140625" style="658" customWidth="1"/>
    <col min="11297" max="11297" width="8.77734375" style="658" customWidth="1"/>
    <col min="11298" max="11298" width="8.44140625" style="658" customWidth="1"/>
    <col min="11299" max="11299" width="7.88671875" style="658" customWidth="1"/>
    <col min="11300" max="11520" width="12.5546875" style="658"/>
    <col min="11521" max="11521" width="14.88671875" style="658" customWidth="1"/>
    <col min="11522" max="11522" width="10.109375" style="658" customWidth="1"/>
    <col min="11523" max="11523" width="9" style="658" customWidth="1"/>
    <col min="11524" max="11525" width="7.44140625" style="658" customWidth="1"/>
    <col min="11526" max="11546" width="6.88671875" style="658" customWidth="1"/>
    <col min="11547" max="11548" width="8.44140625" style="658" customWidth="1"/>
    <col min="11549" max="11549" width="8.88671875" style="658" customWidth="1"/>
    <col min="11550" max="11550" width="11" style="658" customWidth="1"/>
    <col min="11551" max="11551" width="6.33203125" style="658" customWidth="1"/>
    <col min="11552" max="11552" width="8.44140625" style="658" customWidth="1"/>
    <col min="11553" max="11553" width="8.77734375" style="658" customWidth="1"/>
    <col min="11554" max="11554" width="8.44140625" style="658" customWidth="1"/>
    <col min="11555" max="11555" width="7.88671875" style="658" customWidth="1"/>
    <col min="11556" max="11776" width="12.5546875" style="658"/>
    <col min="11777" max="11777" width="14.88671875" style="658" customWidth="1"/>
    <col min="11778" max="11778" width="10.109375" style="658" customWidth="1"/>
    <col min="11779" max="11779" width="9" style="658" customWidth="1"/>
    <col min="11780" max="11781" width="7.44140625" style="658" customWidth="1"/>
    <col min="11782" max="11802" width="6.88671875" style="658" customWidth="1"/>
    <col min="11803" max="11804" width="8.44140625" style="658" customWidth="1"/>
    <col min="11805" max="11805" width="8.88671875" style="658" customWidth="1"/>
    <col min="11806" max="11806" width="11" style="658" customWidth="1"/>
    <col min="11807" max="11807" width="6.33203125" style="658" customWidth="1"/>
    <col min="11808" max="11808" width="8.44140625" style="658" customWidth="1"/>
    <col min="11809" max="11809" width="8.77734375" style="658" customWidth="1"/>
    <col min="11810" max="11810" width="8.44140625" style="658" customWidth="1"/>
    <col min="11811" max="11811" width="7.88671875" style="658" customWidth="1"/>
    <col min="11812" max="12032" width="12.5546875" style="658"/>
    <col min="12033" max="12033" width="14.88671875" style="658" customWidth="1"/>
    <col min="12034" max="12034" width="10.109375" style="658" customWidth="1"/>
    <col min="12035" max="12035" width="9" style="658" customWidth="1"/>
    <col min="12036" max="12037" width="7.44140625" style="658" customWidth="1"/>
    <col min="12038" max="12058" width="6.88671875" style="658" customWidth="1"/>
    <col min="12059" max="12060" width="8.44140625" style="658" customWidth="1"/>
    <col min="12061" max="12061" width="8.88671875" style="658" customWidth="1"/>
    <col min="12062" max="12062" width="11" style="658" customWidth="1"/>
    <col min="12063" max="12063" width="6.33203125" style="658" customWidth="1"/>
    <col min="12064" max="12064" width="8.44140625" style="658" customWidth="1"/>
    <col min="12065" max="12065" width="8.77734375" style="658" customWidth="1"/>
    <col min="12066" max="12066" width="8.44140625" style="658" customWidth="1"/>
    <col min="12067" max="12067" width="7.88671875" style="658" customWidth="1"/>
    <col min="12068" max="12288" width="12.5546875" style="658"/>
    <col min="12289" max="12289" width="14.88671875" style="658" customWidth="1"/>
    <col min="12290" max="12290" width="10.109375" style="658" customWidth="1"/>
    <col min="12291" max="12291" width="9" style="658" customWidth="1"/>
    <col min="12292" max="12293" width="7.44140625" style="658" customWidth="1"/>
    <col min="12294" max="12314" width="6.88671875" style="658" customWidth="1"/>
    <col min="12315" max="12316" width="8.44140625" style="658" customWidth="1"/>
    <col min="12317" max="12317" width="8.88671875" style="658" customWidth="1"/>
    <col min="12318" max="12318" width="11" style="658" customWidth="1"/>
    <col min="12319" max="12319" width="6.33203125" style="658" customWidth="1"/>
    <col min="12320" max="12320" width="8.44140625" style="658" customWidth="1"/>
    <col min="12321" max="12321" width="8.77734375" style="658" customWidth="1"/>
    <col min="12322" max="12322" width="8.44140625" style="658" customWidth="1"/>
    <col min="12323" max="12323" width="7.88671875" style="658" customWidth="1"/>
    <col min="12324" max="12544" width="12.5546875" style="658"/>
    <col min="12545" max="12545" width="14.88671875" style="658" customWidth="1"/>
    <col min="12546" max="12546" width="10.109375" style="658" customWidth="1"/>
    <col min="12547" max="12547" width="9" style="658" customWidth="1"/>
    <col min="12548" max="12549" width="7.44140625" style="658" customWidth="1"/>
    <col min="12550" max="12570" width="6.88671875" style="658" customWidth="1"/>
    <col min="12571" max="12572" width="8.44140625" style="658" customWidth="1"/>
    <col min="12573" max="12573" width="8.88671875" style="658" customWidth="1"/>
    <col min="12574" max="12574" width="11" style="658" customWidth="1"/>
    <col min="12575" max="12575" width="6.33203125" style="658" customWidth="1"/>
    <col min="12576" max="12576" width="8.44140625" style="658" customWidth="1"/>
    <col min="12577" max="12577" width="8.77734375" style="658" customWidth="1"/>
    <col min="12578" max="12578" width="8.44140625" style="658" customWidth="1"/>
    <col min="12579" max="12579" width="7.88671875" style="658" customWidth="1"/>
    <col min="12580" max="12800" width="12.5546875" style="658"/>
    <col min="12801" max="12801" width="14.88671875" style="658" customWidth="1"/>
    <col min="12802" max="12802" width="10.109375" style="658" customWidth="1"/>
    <col min="12803" max="12803" width="9" style="658" customWidth="1"/>
    <col min="12804" max="12805" width="7.44140625" style="658" customWidth="1"/>
    <col min="12806" max="12826" width="6.88671875" style="658" customWidth="1"/>
    <col min="12827" max="12828" width="8.44140625" style="658" customWidth="1"/>
    <col min="12829" max="12829" width="8.88671875" style="658" customWidth="1"/>
    <col min="12830" max="12830" width="11" style="658" customWidth="1"/>
    <col min="12831" max="12831" width="6.33203125" style="658" customWidth="1"/>
    <col min="12832" max="12832" width="8.44140625" style="658" customWidth="1"/>
    <col min="12833" max="12833" width="8.77734375" style="658" customWidth="1"/>
    <col min="12834" max="12834" width="8.44140625" style="658" customWidth="1"/>
    <col min="12835" max="12835" width="7.88671875" style="658" customWidth="1"/>
    <col min="12836" max="13056" width="12.5546875" style="658"/>
    <col min="13057" max="13057" width="14.88671875" style="658" customWidth="1"/>
    <col min="13058" max="13058" width="10.109375" style="658" customWidth="1"/>
    <col min="13059" max="13059" width="9" style="658" customWidth="1"/>
    <col min="13060" max="13061" width="7.44140625" style="658" customWidth="1"/>
    <col min="13062" max="13082" width="6.88671875" style="658" customWidth="1"/>
    <col min="13083" max="13084" width="8.44140625" style="658" customWidth="1"/>
    <col min="13085" max="13085" width="8.88671875" style="658" customWidth="1"/>
    <col min="13086" max="13086" width="11" style="658" customWidth="1"/>
    <col min="13087" max="13087" width="6.33203125" style="658" customWidth="1"/>
    <col min="13088" max="13088" width="8.44140625" style="658" customWidth="1"/>
    <col min="13089" max="13089" width="8.77734375" style="658" customWidth="1"/>
    <col min="13090" max="13090" width="8.44140625" style="658" customWidth="1"/>
    <col min="13091" max="13091" width="7.88671875" style="658" customWidth="1"/>
    <col min="13092" max="13312" width="12.5546875" style="658"/>
    <col min="13313" max="13313" width="14.88671875" style="658" customWidth="1"/>
    <col min="13314" max="13314" width="10.109375" style="658" customWidth="1"/>
    <col min="13315" max="13315" width="9" style="658" customWidth="1"/>
    <col min="13316" max="13317" width="7.44140625" style="658" customWidth="1"/>
    <col min="13318" max="13338" width="6.88671875" style="658" customWidth="1"/>
    <col min="13339" max="13340" width="8.44140625" style="658" customWidth="1"/>
    <col min="13341" max="13341" width="8.88671875" style="658" customWidth="1"/>
    <col min="13342" max="13342" width="11" style="658" customWidth="1"/>
    <col min="13343" max="13343" width="6.33203125" style="658" customWidth="1"/>
    <col min="13344" max="13344" width="8.44140625" style="658" customWidth="1"/>
    <col min="13345" max="13345" width="8.77734375" style="658" customWidth="1"/>
    <col min="13346" max="13346" width="8.44140625" style="658" customWidth="1"/>
    <col min="13347" max="13347" width="7.88671875" style="658" customWidth="1"/>
    <col min="13348" max="13568" width="12.5546875" style="658"/>
    <col min="13569" max="13569" width="14.88671875" style="658" customWidth="1"/>
    <col min="13570" max="13570" width="10.109375" style="658" customWidth="1"/>
    <col min="13571" max="13571" width="9" style="658" customWidth="1"/>
    <col min="13572" max="13573" width="7.44140625" style="658" customWidth="1"/>
    <col min="13574" max="13594" width="6.88671875" style="658" customWidth="1"/>
    <col min="13595" max="13596" width="8.44140625" style="658" customWidth="1"/>
    <col min="13597" max="13597" width="8.88671875" style="658" customWidth="1"/>
    <col min="13598" max="13598" width="11" style="658" customWidth="1"/>
    <col min="13599" max="13599" width="6.33203125" style="658" customWidth="1"/>
    <col min="13600" max="13600" width="8.44140625" style="658" customWidth="1"/>
    <col min="13601" max="13601" width="8.77734375" style="658" customWidth="1"/>
    <col min="13602" max="13602" width="8.44140625" style="658" customWidth="1"/>
    <col min="13603" max="13603" width="7.88671875" style="658" customWidth="1"/>
    <col min="13604" max="13824" width="12.5546875" style="658"/>
    <col min="13825" max="13825" width="14.88671875" style="658" customWidth="1"/>
    <col min="13826" max="13826" width="10.109375" style="658" customWidth="1"/>
    <col min="13827" max="13827" width="9" style="658" customWidth="1"/>
    <col min="13828" max="13829" width="7.44140625" style="658" customWidth="1"/>
    <col min="13830" max="13850" width="6.88671875" style="658" customWidth="1"/>
    <col min="13851" max="13852" width="8.44140625" style="658" customWidth="1"/>
    <col min="13853" max="13853" width="8.88671875" style="658" customWidth="1"/>
    <col min="13854" max="13854" width="11" style="658" customWidth="1"/>
    <col min="13855" max="13855" width="6.33203125" style="658" customWidth="1"/>
    <col min="13856" max="13856" width="8.44140625" style="658" customWidth="1"/>
    <col min="13857" max="13857" width="8.77734375" style="658" customWidth="1"/>
    <col min="13858" max="13858" width="8.44140625" style="658" customWidth="1"/>
    <col min="13859" max="13859" width="7.88671875" style="658" customWidth="1"/>
    <col min="13860" max="14080" width="12.5546875" style="658"/>
    <col min="14081" max="14081" width="14.88671875" style="658" customWidth="1"/>
    <col min="14082" max="14082" width="10.109375" style="658" customWidth="1"/>
    <col min="14083" max="14083" width="9" style="658" customWidth="1"/>
    <col min="14084" max="14085" width="7.44140625" style="658" customWidth="1"/>
    <col min="14086" max="14106" width="6.88671875" style="658" customWidth="1"/>
    <col min="14107" max="14108" width="8.44140625" style="658" customWidth="1"/>
    <col min="14109" max="14109" width="8.88671875" style="658" customWidth="1"/>
    <col min="14110" max="14110" width="11" style="658" customWidth="1"/>
    <col min="14111" max="14111" width="6.33203125" style="658" customWidth="1"/>
    <col min="14112" max="14112" width="8.44140625" style="658" customWidth="1"/>
    <col min="14113" max="14113" width="8.77734375" style="658" customWidth="1"/>
    <col min="14114" max="14114" width="8.44140625" style="658" customWidth="1"/>
    <col min="14115" max="14115" width="7.88671875" style="658" customWidth="1"/>
    <col min="14116" max="14336" width="12.5546875" style="658"/>
    <col min="14337" max="14337" width="14.88671875" style="658" customWidth="1"/>
    <col min="14338" max="14338" width="10.109375" style="658" customWidth="1"/>
    <col min="14339" max="14339" width="9" style="658" customWidth="1"/>
    <col min="14340" max="14341" width="7.44140625" style="658" customWidth="1"/>
    <col min="14342" max="14362" width="6.88671875" style="658" customWidth="1"/>
    <col min="14363" max="14364" width="8.44140625" style="658" customWidth="1"/>
    <col min="14365" max="14365" width="8.88671875" style="658" customWidth="1"/>
    <col min="14366" max="14366" width="11" style="658" customWidth="1"/>
    <col min="14367" max="14367" width="6.33203125" style="658" customWidth="1"/>
    <col min="14368" max="14368" width="8.44140625" style="658" customWidth="1"/>
    <col min="14369" max="14369" width="8.77734375" style="658" customWidth="1"/>
    <col min="14370" max="14370" width="8.44140625" style="658" customWidth="1"/>
    <col min="14371" max="14371" width="7.88671875" style="658" customWidth="1"/>
    <col min="14372" max="14592" width="12.5546875" style="658"/>
    <col min="14593" max="14593" width="14.88671875" style="658" customWidth="1"/>
    <col min="14594" max="14594" width="10.109375" style="658" customWidth="1"/>
    <col min="14595" max="14595" width="9" style="658" customWidth="1"/>
    <col min="14596" max="14597" width="7.44140625" style="658" customWidth="1"/>
    <col min="14598" max="14618" width="6.88671875" style="658" customWidth="1"/>
    <col min="14619" max="14620" width="8.44140625" style="658" customWidth="1"/>
    <col min="14621" max="14621" width="8.88671875" style="658" customWidth="1"/>
    <col min="14622" max="14622" width="11" style="658" customWidth="1"/>
    <col min="14623" max="14623" width="6.33203125" style="658" customWidth="1"/>
    <col min="14624" max="14624" width="8.44140625" style="658" customWidth="1"/>
    <col min="14625" max="14625" width="8.77734375" style="658" customWidth="1"/>
    <col min="14626" max="14626" width="8.44140625" style="658" customWidth="1"/>
    <col min="14627" max="14627" width="7.88671875" style="658" customWidth="1"/>
    <col min="14628" max="14848" width="12.5546875" style="658"/>
    <col min="14849" max="14849" width="14.88671875" style="658" customWidth="1"/>
    <col min="14850" max="14850" width="10.109375" style="658" customWidth="1"/>
    <col min="14851" max="14851" width="9" style="658" customWidth="1"/>
    <col min="14852" max="14853" width="7.44140625" style="658" customWidth="1"/>
    <col min="14854" max="14874" width="6.88671875" style="658" customWidth="1"/>
    <col min="14875" max="14876" width="8.44140625" style="658" customWidth="1"/>
    <col min="14877" max="14877" width="8.88671875" style="658" customWidth="1"/>
    <col min="14878" max="14878" width="11" style="658" customWidth="1"/>
    <col min="14879" max="14879" width="6.33203125" style="658" customWidth="1"/>
    <col min="14880" max="14880" width="8.44140625" style="658" customWidth="1"/>
    <col min="14881" max="14881" width="8.77734375" style="658" customWidth="1"/>
    <col min="14882" max="14882" width="8.44140625" style="658" customWidth="1"/>
    <col min="14883" max="14883" width="7.88671875" style="658" customWidth="1"/>
    <col min="14884" max="15104" width="12.5546875" style="658"/>
    <col min="15105" max="15105" width="14.88671875" style="658" customWidth="1"/>
    <col min="15106" max="15106" width="10.109375" style="658" customWidth="1"/>
    <col min="15107" max="15107" width="9" style="658" customWidth="1"/>
    <col min="15108" max="15109" width="7.44140625" style="658" customWidth="1"/>
    <col min="15110" max="15130" width="6.88671875" style="658" customWidth="1"/>
    <col min="15131" max="15132" width="8.44140625" style="658" customWidth="1"/>
    <col min="15133" max="15133" width="8.88671875" style="658" customWidth="1"/>
    <col min="15134" max="15134" width="11" style="658" customWidth="1"/>
    <col min="15135" max="15135" width="6.33203125" style="658" customWidth="1"/>
    <col min="15136" max="15136" width="8.44140625" style="658" customWidth="1"/>
    <col min="15137" max="15137" width="8.77734375" style="658" customWidth="1"/>
    <col min="15138" max="15138" width="8.44140625" style="658" customWidth="1"/>
    <col min="15139" max="15139" width="7.88671875" style="658" customWidth="1"/>
    <col min="15140" max="15360" width="12.5546875" style="658"/>
    <col min="15361" max="15361" width="14.88671875" style="658" customWidth="1"/>
    <col min="15362" max="15362" width="10.109375" style="658" customWidth="1"/>
    <col min="15363" max="15363" width="9" style="658" customWidth="1"/>
    <col min="15364" max="15365" width="7.44140625" style="658" customWidth="1"/>
    <col min="15366" max="15386" width="6.88671875" style="658" customWidth="1"/>
    <col min="15387" max="15388" width="8.44140625" style="658" customWidth="1"/>
    <col min="15389" max="15389" width="8.88671875" style="658" customWidth="1"/>
    <col min="15390" max="15390" width="11" style="658" customWidth="1"/>
    <col min="15391" max="15391" width="6.33203125" style="658" customWidth="1"/>
    <col min="15392" max="15392" width="8.44140625" style="658" customWidth="1"/>
    <col min="15393" max="15393" width="8.77734375" style="658" customWidth="1"/>
    <col min="15394" max="15394" width="8.44140625" style="658" customWidth="1"/>
    <col min="15395" max="15395" width="7.88671875" style="658" customWidth="1"/>
    <col min="15396" max="15616" width="12.5546875" style="658"/>
    <col min="15617" max="15617" width="14.88671875" style="658" customWidth="1"/>
    <col min="15618" max="15618" width="10.109375" style="658" customWidth="1"/>
    <col min="15619" max="15619" width="9" style="658" customWidth="1"/>
    <col min="15620" max="15621" width="7.44140625" style="658" customWidth="1"/>
    <col min="15622" max="15642" width="6.88671875" style="658" customWidth="1"/>
    <col min="15643" max="15644" width="8.44140625" style="658" customWidth="1"/>
    <col min="15645" max="15645" width="8.88671875" style="658" customWidth="1"/>
    <col min="15646" max="15646" width="11" style="658" customWidth="1"/>
    <col min="15647" max="15647" width="6.33203125" style="658" customWidth="1"/>
    <col min="15648" max="15648" width="8.44140625" style="658" customWidth="1"/>
    <col min="15649" max="15649" width="8.77734375" style="658" customWidth="1"/>
    <col min="15650" max="15650" width="8.44140625" style="658" customWidth="1"/>
    <col min="15651" max="15651" width="7.88671875" style="658" customWidth="1"/>
    <col min="15652" max="15872" width="12.5546875" style="658"/>
    <col min="15873" max="15873" width="14.88671875" style="658" customWidth="1"/>
    <col min="15874" max="15874" width="10.109375" style="658" customWidth="1"/>
    <col min="15875" max="15875" width="9" style="658" customWidth="1"/>
    <col min="15876" max="15877" width="7.44140625" style="658" customWidth="1"/>
    <col min="15878" max="15898" width="6.88671875" style="658" customWidth="1"/>
    <col min="15899" max="15900" width="8.44140625" style="658" customWidth="1"/>
    <col min="15901" max="15901" width="8.88671875" style="658" customWidth="1"/>
    <col min="15902" max="15902" width="11" style="658" customWidth="1"/>
    <col min="15903" max="15903" width="6.33203125" style="658" customWidth="1"/>
    <col min="15904" max="15904" width="8.44140625" style="658" customWidth="1"/>
    <col min="15905" max="15905" width="8.77734375" style="658" customWidth="1"/>
    <col min="15906" max="15906" width="8.44140625" style="658" customWidth="1"/>
    <col min="15907" max="15907" width="7.88671875" style="658" customWidth="1"/>
    <col min="15908" max="16128" width="12.5546875" style="658"/>
    <col min="16129" max="16129" width="14.88671875" style="658" customWidth="1"/>
    <col min="16130" max="16130" width="10.109375" style="658" customWidth="1"/>
    <col min="16131" max="16131" width="9" style="658" customWidth="1"/>
    <col min="16132" max="16133" width="7.44140625" style="658" customWidth="1"/>
    <col min="16134" max="16154" width="6.88671875" style="658" customWidth="1"/>
    <col min="16155" max="16156" width="8.44140625" style="658" customWidth="1"/>
    <col min="16157" max="16157" width="8.88671875" style="658" customWidth="1"/>
    <col min="16158" max="16158" width="11" style="658" customWidth="1"/>
    <col min="16159" max="16159" width="6.33203125" style="658" customWidth="1"/>
    <col min="16160" max="16160" width="8.44140625" style="658" customWidth="1"/>
    <col min="16161" max="16161" width="8.77734375" style="658" customWidth="1"/>
    <col min="16162" max="16162" width="8.44140625" style="658" customWidth="1"/>
    <col min="16163" max="16163" width="7.88671875" style="658" customWidth="1"/>
    <col min="16164" max="16384" width="12.5546875" style="658"/>
  </cols>
  <sheetData>
    <row r="1" spans="1:35" ht="19.2" customHeight="1" x14ac:dyDescent="0.3">
      <c r="A1" s="655" t="s">
        <v>575</v>
      </c>
      <c r="B1" s="656"/>
      <c r="C1" s="657"/>
      <c r="T1" s="1966" t="s">
        <v>592</v>
      </c>
      <c r="U1" s="1967"/>
      <c r="V1" s="1967" t="s">
        <v>272</v>
      </c>
      <c r="W1" s="1967"/>
      <c r="X1" s="1967"/>
      <c r="Y1" s="1968"/>
      <c r="Z1" s="109" t="s">
        <v>100</v>
      </c>
    </row>
    <row r="2" spans="1:35" ht="20.25" customHeight="1" thickBot="1" x14ac:dyDescent="0.35">
      <c r="A2" s="659" t="s">
        <v>576</v>
      </c>
      <c r="B2" s="660" t="s">
        <v>815</v>
      </c>
      <c r="C2" s="661"/>
      <c r="D2" s="662"/>
      <c r="E2" s="662"/>
      <c r="F2" s="662"/>
      <c r="G2" s="662"/>
      <c r="H2" s="662"/>
      <c r="I2" s="662"/>
      <c r="J2" s="662"/>
      <c r="K2" s="662"/>
      <c r="L2" s="662"/>
      <c r="M2" s="662"/>
      <c r="N2" s="662"/>
      <c r="O2" s="662"/>
      <c r="P2" s="662"/>
      <c r="Q2" s="662"/>
      <c r="R2" s="662"/>
      <c r="S2" s="662"/>
      <c r="T2" s="1969" t="s">
        <v>596</v>
      </c>
      <c r="U2" s="1970"/>
      <c r="V2" s="1971" t="s">
        <v>821</v>
      </c>
      <c r="W2" s="1971"/>
      <c r="X2" s="1971"/>
      <c r="Y2" s="1972"/>
    </row>
    <row r="3" spans="1:35" ht="19.5" customHeight="1" x14ac:dyDescent="0.3">
      <c r="A3" s="663"/>
      <c r="B3" s="663"/>
      <c r="C3" s="664"/>
      <c r="D3" s="665"/>
      <c r="G3" s="665"/>
    </row>
    <row r="4" spans="1:35" ht="30.6" customHeight="1" x14ac:dyDescent="0.55000000000000004">
      <c r="A4" s="1973" t="s">
        <v>822</v>
      </c>
      <c r="B4" s="1974"/>
      <c r="C4" s="1974"/>
      <c r="D4" s="1974"/>
      <c r="E4" s="1974"/>
      <c r="F4" s="1974"/>
      <c r="G4" s="1974"/>
      <c r="H4" s="1974"/>
      <c r="I4" s="1974"/>
      <c r="J4" s="1974"/>
      <c r="K4" s="1974"/>
      <c r="L4" s="1974"/>
      <c r="M4" s="1974"/>
      <c r="N4" s="1974"/>
      <c r="O4" s="1974"/>
      <c r="P4" s="1974"/>
      <c r="Q4" s="1974"/>
      <c r="R4" s="1974"/>
      <c r="S4" s="1974"/>
      <c r="T4" s="1974"/>
      <c r="U4" s="1974"/>
      <c r="V4" s="1974"/>
      <c r="W4" s="1974"/>
      <c r="X4" s="1974"/>
      <c r="Y4" s="1974"/>
    </row>
    <row r="5" spans="1:35" ht="12.6" customHeight="1" x14ac:dyDescent="0.4">
      <c r="A5" s="666"/>
      <c r="B5" s="667"/>
      <c r="C5" s="667"/>
      <c r="D5" s="667"/>
      <c r="E5" s="667"/>
      <c r="F5" s="667"/>
      <c r="G5" s="667"/>
      <c r="H5" s="667"/>
      <c r="I5" s="667"/>
      <c r="J5" s="667"/>
      <c r="K5" s="667"/>
      <c r="L5" s="667"/>
      <c r="M5" s="667"/>
      <c r="N5" s="667"/>
      <c r="O5" s="667"/>
      <c r="P5" s="667"/>
      <c r="Q5" s="667"/>
      <c r="R5" s="667"/>
      <c r="S5" s="667"/>
      <c r="T5" s="667"/>
      <c r="U5" s="667"/>
      <c r="V5" s="667"/>
    </row>
    <row r="6" spans="1:35" ht="17.25" customHeight="1" x14ac:dyDescent="0.3">
      <c r="A6" s="668"/>
      <c r="B6" s="668"/>
      <c r="C6" s="669"/>
      <c r="D6" s="669"/>
      <c r="E6" s="669"/>
      <c r="F6" s="668"/>
      <c r="G6" s="1965" t="s">
        <v>839</v>
      </c>
      <c r="H6" s="1965"/>
      <c r="I6" s="1965"/>
      <c r="J6" s="1965"/>
      <c r="K6" s="1965"/>
      <c r="L6" s="1965"/>
      <c r="M6" s="1965"/>
      <c r="N6" s="1965"/>
      <c r="O6" s="1965"/>
      <c r="P6" s="1965"/>
      <c r="Q6" s="1965"/>
      <c r="R6" s="669"/>
      <c r="S6" s="669"/>
      <c r="T6" s="669"/>
      <c r="U6" s="669"/>
      <c r="V6" s="669"/>
      <c r="W6" s="668"/>
      <c r="X6" s="668"/>
      <c r="Y6" s="670" t="s">
        <v>823</v>
      </c>
    </row>
    <row r="7" spans="1:35" s="671" customFormat="1" ht="31.2" customHeight="1" x14ac:dyDescent="0.3">
      <c r="A7" s="1978" t="s">
        <v>791</v>
      </c>
      <c r="B7" s="1978" t="s">
        <v>824</v>
      </c>
      <c r="C7" s="1980" t="s">
        <v>556</v>
      </c>
      <c r="D7" s="1982" t="s">
        <v>557</v>
      </c>
      <c r="E7" s="1982"/>
      <c r="F7" s="1975" t="s">
        <v>558</v>
      </c>
      <c r="G7" s="1975"/>
      <c r="H7" s="1975"/>
      <c r="I7" s="1975"/>
      <c r="J7" s="1976" t="s">
        <v>825</v>
      </c>
      <c r="K7" s="1983"/>
      <c r="L7" s="1983"/>
      <c r="M7" s="1983"/>
      <c r="N7" s="1983"/>
      <c r="O7" s="1984"/>
      <c r="P7" s="1975" t="s">
        <v>559</v>
      </c>
      <c r="Q7" s="1975"/>
      <c r="R7" s="1975"/>
      <c r="S7" s="1975"/>
      <c r="T7" s="1976" t="s">
        <v>826</v>
      </c>
      <c r="U7" s="1977"/>
      <c r="V7" s="1975" t="s">
        <v>560</v>
      </c>
      <c r="W7" s="1975"/>
      <c r="X7" s="1975"/>
      <c r="Y7" s="1976"/>
    </row>
    <row r="8" spans="1:35" s="671" customFormat="1" ht="93.75" customHeight="1" x14ac:dyDescent="0.3">
      <c r="A8" s="1979"/>
      <c r="B8" s="1979"/>
      <c r="C8" s="1981"/>
      <c r="D8" s="673" t="s">
        <v>300</v>
      </c>
      <c r="E8" s="674" t="s">
        <v>301</v>
      </c>
      <c r="F8" s="674" t="s">
        <v>561</v>
      </c>
      <c r="G8" s="674" t="s">
        <v>562</v>
      </c>
      <c r="H8" s="674" t="s">
        <v>563</v>
      </c>
      <c r="I8" s="674" t="s">
        <v>564</v>
      </c>
      <c r="J8" s="674" t="s">
        <v>827</v>
      </c>
      <c r="K8" s="674" t="s">
        <v>828</v>
      </c>
      <c r="L8" s="674" t="s">
        <v>829</v>
      </c>
      <c r="M8" s="674" t="s">
        <v>830</v>
      </c>
      <c r="N8" s="674" t="s">
        <v>565</v>
      </c>
      <c r="O8" s="674" t="s">
        <v>814</v>
      </c>
      <c r="P8" s="675" t="s">
        <v>831</v>
      </c>
      <c r="Q8" s="676" t="s">
        <v>566</v>
      </c>
      <c r="R8" s="676" t="s">
        <v>567</v>
      </c>
      <c r="S8" s="676" t="s">
        <v>568</v>
      </c>
      <c r="T8" s="674" t="s">
        <v>569</v>
      </c>
      <c r="U8" s="674" t="s">
        <v>570</v>
      </c>
      <c r="V8" s="674" t="s">
        <v>571</v>
      </c>
      <c r="W8" s="674" t="s">
        <v>572</v>
      </c>
      <c r="X8" s="674" t="s">
        <v>573</v>
      </c>
      <c r="Y8" s="677" t="s">
        <v>832</v>
      </c>
    </row>
    <row r="9" spans="1:35" s="671" customFormat="1" ht="30.6" customHeight="1" x14ac:dyDescent="0.3">
      <c r="A9" s="672" t="s">
        <v>574</v>
      </c>
      <c r="B9" s="710">
        <v>7</v>
      </c>
      <c r="C9" s="710">
        <f>D9+E9</f>
        <v>9</v>
      </c>
      <c r="D9" s="710">
        <v>6</v>
      </c>
      <c r="E9" s="711">
        <v>3</v>
      </c>
      <c r="F9" s="711">
        <v>0</v>
      </c>
      <c r="G9" s="711">
        <v>0</v>
      </c>
      <c r="H9" s="711">
        <v>3</v>
      </c>
      <c r="I9" s="711">
        <v>6</v>
      </c>
      <c r="J9" s="711">
        <v>0</v>
      </c>
      <c r="K9" s="711">
        <v>1</v>
      </c>
      <c r="L9" s="711">
        <v>0</v>
      </c>
      <c r="M9" s="711">
        <v>4</v>
      </c>
      <c r="N9" s="711">
        <v>3</v>
      </c>
      <c r="O9" s="711">
        <v>1</v>
      </c>
      <c r="P9" s="712">
        <v>3</v>
      </c>
      <c r="Q9" s="712">
        <v>0</v>
      </c>
      <c r="R9" s="712">
        <v>0</v>
      </c>
      <c r="S9" s="712">
        <v>6</v>
      </c>
      <c r="T9" s="711">
        <v>1</v>
      </c>
      <c r="U9" s="711">
        <v>8</v>
      </c>
      <c r="V9" s="711">
        <v>1</v>
      </c>
      <c r="W9" s="711">
        <v>4</v>
      </c>
      <c r="X9" s="711">
        <v>2</v>
      </c>
      <c r="Y9" s="713">
        <v>2</v>
      </c>
    </row>
    <row r="10" spans="1:35" ht="176.4" customHeight="1" x14ac:dyDescent="0.3">
      <c r="A10" s="678"/>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row>
    <row r="11" spans="1:35" ht="37.799999999999997" customHeight="1" x14ac:dyDescent="0.3">
      <c r="A11" s="680" t="s">
        <v>589</v>
      </c>
      <c r="B11" s="681"/>
      <c r="C11" s="681"/>
      <c r="D11" s="682"/>
      <c r="E11" s="683"/>
      <c r="F11" s="683"/>
      <c r="G11" s="682"/>
      <c r="H11" s="683"/>
      <c r="I11" s="683"/>
      <c r="J11" s="683"/>
      <c r="K11" s="683"/>
      <c r="L11" s="682"/>
      <c r="M11" s="681"/>
      <c r="N11" s="681"/>
      <c r="O11" s="684"/>
      <c r="P11" s="685"/>
      <c r="Q11" s="686"/>
      <c r="R11" s="683"/>
      <c r="S11" s="682"/>
      <c r="T11" s="681"/>
      <c r="U11" s="683"/>
      <c r="V11" s="683"/>
      <c r="W11" s="681"/>
      <c r="X11" s="687"/>
      <c r="Y11" s="688"/>
    </row>
    <row r="12" spans="1:35" ht="21" customHeight="1" x14ac:dyDescent="0.3">
      <c r="A12" s="689" t="s">
        <v>315</v>
      </c>
      <c r="B12" s="657"/>
      <c r="C12" s="657"/>
      <c r="F12" s="689" t="s">
        <v>316</v>
      </c>
      <c r="G12" s="689"/>
      <c r="L12" s="657"/>
      <c r="M12" s="657" t="s">
        <v>138</v>
      </c>
      <c r="O12" s="657"/>
      <c r="Q12" s="657"/>
      <c r="R12" s="690"/>
      <c r="S12" s="690" t="s">
        <v>139</v>
      </c>
      <c r="T12" s="690"/>
      <c r="U12" s="690"/>
      <c r="V12" s="657"/>
      <c r="W12" s="657"/>
      <c r="X12" s="691"/>
      <c r="Y12" s="691"/>
    </row>
    <row r="13" spans="1:35" ht="28.2" customHeight="1" x14ac:dyDescent="0.3">
      <c r="F13" s="657"/>
      <c r="L13" s="657"/>
      <c r="M13" s="657" t="s">
        <v>140</v>
      </c>
      <c r="O13" s="657"/>
      <c r="P13" s="657"/>
      <c r="Q13" s="657"/>
      <c r="R13" s="657"/>
      <c r="S13" s="657"/>
      <c r="T13" s="657"/>
      <c r="U13" s="657"/>
      <c r="V13" s="657"/>
      <c r="W13" s="657"/>
      <c r="X13" s="657"/>
      <c r="Y13" s="657"/>
      <c r="Z13" s="657"/>
      <c r="AA13" s="657"/>
      <c r="AB13" s="657"/>
      <c r="AC13" s="657"/>
      <c r="AD13" s="657"/>
      <c r="AE13" s="690"/>
      <c r="AF13" s="657"/>
      <c r="AG13" s="657"/>
      <c r="AH13" s="657"/>
      <c r="AI13" s="657"/>
    </row>
    <row r="14" spans="1:35" ht="28.2" customHeight="1" x14ac:dyDescent="0.3">
      <c r="F14" s="657"/>
      <c r="L14" s="657"/>
      <c r="M14" s="657"/>
      <c r="O14" s="657"/>
      <c r="P14" s="657"/>
      <c r="Q14" s="657"/>
      <c r="R14" s="657"/>
      <c r="S14" s="657"/>
      <c r="T14" s="657"/>
      <c r="U14" s="657"/>
      <c r="V14" s="657"/>
      <c r="W14" s="657"/>
      <c r="X14" s="657"/>
      <c r="Y14" s="657"/>
      <c r="Z14" s="657"/>
      <c r="AA14" s="657"/>
      <c r="AB14" s="657"/>
      <c r="AC14" s="657"/>
      <c r="AD14" s="657"/>
      <c r="AE14" s="690"/>
      <c r="AF14" s="657"/>
      <c r="AG14" s="657"/>
      <c r="AH14" s="657"/>
      <c r="AI14" s="657"/>
    </row>
    <row r="15" spans="1:35" ht="22.8" customHeight="1" x14ac:dyDescent="0.3">
      <c r="A15" s="692" t="s">
        <v>819</v>
      </c>
      <c r="B15" s="657"/>
      <c r="C15" s="657"/>
      <c r="D15" s="657"/>
      <c r="E15" s="657"/>
      <c r="F15" s="657"/>
      <c r="G15" s="657"/>
      <c r="H15" s="657"/>
      <c r="I15" s="657"/>
      <c r="J15" s="657"/>
      <c r="K15" s="657"/>
      <c r="L15" s="657"/>
      <c r="M15" s="657"/>
      <c r="N15" s="657"/>
      <c r="O15" s="657"/>
      <c r="P15" s="657"/>
      <c r="Y15" s="693" t="s">
        <v>840</v>
      </c>
    </row>
    <row r="16" spans="1:35" ht="16.5" customHeight="1" x14ac:dyDescent="0.3">
      <c r="A16" s="692" t="s">
        <v>833</v>
      </c>
      <c r="B16" s="657"/>
      <c r="C16" s="657"/>
      <c r="D16" s="657"/>
      <c r="E16" s="657"/>
      <c r="F16" s="657"/>
      <c r="G16" s="657"/>
      <c r="H16" s="657"/>
      <c r="I16" s="657"/>
      <c r="J16" s="657"/>
      <c r="K16" s="657"/>
      <c r="L16" s="657"/>
      <c r="M16" s="657"/>
      <c r="N16" s="657"/>
      <c r="O16" s="657"/>
      <c r="P16" s="657"/>
    </row>
    <row r="17" spans="1:2" ht="16.5" customHeight="1" x14ac:dyDescent="0.3">
      <c r="A17" s="665"/>
    </row>
    <row r="18" spans="1:2" x14ac:dyDescent="0.3">
      <c r="A18" s="665"/>
      <c r="B18" s="694"/>
    </row>
  </sheetData>
  <mergeCells count="15">
    <mergeCell ref="P7:S7"/>
    <mergeCell ref="T7:U7"/>
    <mergeCell ref="V7:Y7"/>
    <mergeCell ref="A7:A8"/>
    <mergeCell ref="B7:B8"/>
    <mergeCell ref="C7:C8"/>
    <mergeCell ref="D7:E7"/>
    <mergeCell ref="F7:I7"/>
    <mergeCell ref="J7:O7"/>
    <mergeCell ref="G6:Q6"/>
    <mergeCell ref="T1:U1"/>
    <mergeCell ref="V1:Y1"/>
    <mergeCell ref="T2:U2"/>
    <mergeCell ref="V2:Y2"/>
    <mergeCell ref="A4:Y4"/>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8" customWidth="1"/>
    <col min="2" max="17" width="10.88671875" style="458" customWidth="1"/>
    <col min="18" max="256" width="16" style="458"/>
    <col min="257" max="257" width="12.6640625" style="458" customWidth="1"/>
    <col min="258" max="273" width="10.88671875" style="458" customWidth="1"/>
    <col min="274" max="512" width="16" style="458"/>
    <col min="513" max="513" width="12.6640625" style="458" customWidth="1"/>
    <col min="514" max="529" width="10.88671875" style="458" customWidth="1"/>
    <col min="530" max="768" width="16" style="458"/>
    <col min="769" max="769" width="12.6640625" style="458" customWidth="1"/>
    <col min="770" max="785" width="10.88671875" style="458" customWidth="1"/>
    <col min="786" max="1024" width="16" style="458"/>
    <col min="1025" max="1025" width="12.6640625" style="458" customWidth="1"/>
    <col min="1026" max="1041" width="10.88671875" style="458" customWidth="1"/>
    <col min="1042" max="1280" width="16" style="458"/>
    <col min="1281" max="1281" width="12.6640625" style="458" customWidth="1"/>
    <col min="1282" max="1297" width="10.88671875" style="458" customWidth="1"/>
    <col min="1298" max="1536" width="16" style="458"/>
    <col min="1537" max="1537" width="12.6640625" style="458" customWidth="1"/>
    <col min="1538" max="1553" width="10.88671875" style="458" customWidth="1"/>
    <col min="1554" max="1792" width="16" style="458"/>
    <col min="1793" max="1793" width="12.6640625" style="458" customWidth="1"/>
    <col min="1794" max="1809" width="10.88671875" style="458" customWidth="1"/>
    <col min="1810" max="2048" width="16" style="458"/>
    <col min="2049" max="2049" width="12.6640625" style="458" customWidth="1"/>
    <col min="2050" max="2065" width="10.88671875" style="458" customWidth="1"/>
    <col min="2066" max="2304" width="16" style="458"/>
    <col min="2305" max="2305" width="12.6640625" style="458" customWidth="1"/>
    <col min="2306" max="2321" width="10.88671875" style="458" customWidth="1"/>
    <col min="2322" max="2560" width="16" style="458"/>
    <col min="2561" max="2561" width="12.6640625" style="458" customWidth="1"/>
    <col min="2562" max="2577" width="10.88671875" style="458" customWidth="1"/>
    <col min="2578" max="2816" width="16" style="458"/>
    <col min="2817" max="2817" width="12.6640625" style="458" customWidth="1"/>
    <col min="2818" max="2833" width="10.88671875" style="458" customWidth="1"/>
    <col min="2834" max="3072" width="16" style="458"/>
    <col min="3073" max="3073" width="12.6640625" style="458" customWidth="1"/>
    <col min="3074" max="3089" width="10.88671875" style="458" customWidth="1"/>
    <col min="3090" max="3328" width="16" style="458"/>
    <col min="3329" max="3329" width="12.6640625" style="458" customWidth="1"/>
    <col min="3330" max="3345" width="10.88671875" style="458" customWidth="1"/>
    <col min="3346" max="3584" width="16" style="458"/>
    <col min="3585" max="3585" width="12.6640625" style="458" customWidth="1"/>
    <col min="3586" max="3601" width="10.88671875" style="458" customWidth="1"/>
    <col min="3602" max="3840" width="16" style="458"/>
    <col min="3841" max="3841" width="12.6640625" style="458" customWidth="1"/>
    <col min="3842" max="3857" width="10.88671875" style="458" customWidth="1"/>
    <col min="3858" max="4096" width="16" style="458"/>
    <col min="4097" max="4097" width="12.6640625" style="458" customWidth="1"/>
    <col min="4098" max="4113" width="10.88671875" style="458" customWidth="1"/>
    <col min="4114" max="4352" width="16" style="458"/>
    <col min="4353" max="4353" width="12.6640625" style="458" customWidth="1"/>
    <col min="4354" max="4369" width="10.88671875" style="458" customWidth="1"/>
    <col min="4370" max="4608" width="16" style="458"/>
    <col min="4609" max="4609" width="12.6640625" style="458" customWidth="1"/>
    <col min="4610" max="4625" width="10.88671875" style="458" customWidth="1"/>
    <col min="4626" max="4864" width="16" style="458"/>
    <col min="4865" max="4865" width="12.6640625" style="458" customWidth="1"/>
    <col min="4866" max="4881" width="10.88671875" style="458" customWidth="1"/>
    <col min="4882" max="5120" width="16" style="458"/>
    <col min="5121" max="5121" width="12.6640625" style="458" customWidth="1"/>
    <col min="5122" max="5137" width="10.88671875" style="458" customWidth="1"/>
    <col min="5138" max="5376" width="16" style="458"/>
    <col min="5377" max="5377" width="12.6640625" style="458" customWidth="1"/>
    <col min="5378" max="5393" width="10.88671875" style="458" customWidth="1"/>
    <col min="5394" max="5632" width="16" style="458"/>
    <col min="5633" max="5633" width="12.6640625" style="458" customWidth="1"/>
    <col min="5634" max="5649" width="10.88671875" style="458" customWidth="1"/>
    <col min="5650" max="5888" width="16" style="458"/>
    <col min="5889" max="5889" width="12.6640625" style="458" customWidth="1"/>
    <col min="5890" max="5905" width="10.88671875" style="458" customWidth="1"/>
    <col min="5906" max="6144" width="16" style="458"/>
    <col min="6145" max="6145" width="12.6640625" style="458" customWidth="1"/>
    <col min="6146" max="6161" width="10.88671875" style="458" customWidth="1"/>
    <col min="6162" max="6400" width="16" style="458"/>
    <col min="6401" max="6401" width="12.6640625" style="458" customWidth="1"/>
    <col min="6402" max="6417" width="10.88671875" style="458" customWidth="1"/>
    <col min="6418" max="6656" width="16" style="458"/>
    <col min="6657" max="6657" width="12.6640625" style="458" customWidth="1"/>
    <col min="6658" max="6673" width="10.88671875" style="458" customWidth="1"/>
    <col min="6674" max="6912" width="16" style="458"/>
    <col min="6913" max="6913" width="12.6640625" style="458" customWidth="1"/>
    <col min="6914" max="6929" width="10.88671875" style="458" customWidth="1"/>
    <col min="6930" max="7168" width="16" style="458"/>
    <col min="7169" max="7169" width="12.6640625" style="458" customWidth="1"/>
    <col min="7170" max="7185" width="10.88671875" style="458" customWidth="1"/>
    <col min="7186" max="7424" width="16" style="458"/>
    <col min="7425" max="7425" width="12.6640625" style="458" customWidth="1"/>
    <col min="7426" max="7441" width="10.88671875" style="458" customWidth="1"/>
    <col min="7442" max="7680" width="16" style="458"/>
    <col min="7681" max="7681" width="12.6640625" style="458" customWidth="1"/>
    <col min="7682" max="7697" width="10.88671875" style="458" customWidth="1"/>
    <col min="7698" max="7936" width="16" style="458"/>
    <col min="7937" max="7937" width="12.6640625" style="458" customWidth="1"/>
    <col min="7938" max="7953" width="10.88671875" style="458" customWidth="1"/>
    <col min="7954" max="8192" width="16" style="458"/>
    <col min="8193" max="8193" width="12.6640625" style="458" customWidth="1"/>
    <col min="8194" max="8209" width="10.88671875" style="458" customWidth="1"/>
    <col min="8210" max="8448" width="16" style="458"/>
    <col min="8449" max="8449" width="12.6640625" style="458" customWidth="1"/>
    <col min="8450" max="8465" width="10.88671875" style="458" customWidth="1"/>
    <col min="8466" max="8704" width="16" style="458"/>
    <col min="8705" max="8705" width="12.6640625" style="458" customWidth="1"/>
    <col min="8706" max="8721" width="10.88671875" style="458" customWidth="1"/>
    <col min="8722" max="8960" width="16" style="458"/>
    <col min="8961" max="8961" width="12.6640625" style="458" customWidth="1"/>
    <col min="8962" max="8977" width="10.88671875" style="458" customWidth="1"/>
    <col min="8978" max="9216" width="16" style="458"/>
    <col min="9217" max="9217" width="12.6640625" style="458" customWidth="1"/>
    <col min="9218" max="9233" width="10.88671875" style="458" customWidth="1"/>
    <col min="9234" max="9472" width="16" style="458"/>
    <col min="9473" max="9473" width="12.6640625" style="458" customWidth="1"/>
    <col min="9474" max="9489" width="10.88671875" style="458" customWidth="1"/>
    <col min="9490" max="9728" width="16" style="458"/>
    <col min="9729" max="9729" width="12.6640625" style="458" customWidth="1"/>
    <col min="9730" max="9745" width="10.88671875" style="458" customWidth="1"/>
    <col min="9746" max="9984" width="16" style="458"/>
    <col min="9985" max="9985" width="12.6640625" style="458" customWidth="1"/>
    <col min="9986" max="10001" width="10.88671875" style="458" customWidth="1"/>
    <col min="10002" max="10240" width="16" style="458"/>
    <col min="10241" max="10241" width="12.6640625" style="458" customWidth="1"/>
    <col min="10242" max="10257" width="10.88671875" style="458" customWidth="1"/>
    <col min="10258" max="10496" width="16" style="458"/>
    <col min="10497" max="10497" width="12.6640625" style="458" customWidth="1"/>
    <col min="10498" max="10513" width="10.88671875" style="458" customWidth="1"/>
    <col min="10514" max="10752" width="16" style="458"/>
    <col min="10753" max="10753" width="12.6640625" style="458" customWidth="1"/>
    <col min="10754" max="10769" width="10.88671875" style="458" customWidth="1"/>
    <col min="10770" max="11008" width="16" style="458"/>
    <col min="11009" max="11009" width="12.6640625" style="458" customWidth="1"/>
    <col min="11010" max="11025" width="10.88671875" style="458" customWidth="1"/>
    <col min="11026" max="11264" width="16" style="458"/>
    <col min="11265" max="11265" width="12.6640625" style="458" customWidth="1"/>
    <col min="11266" max="11281" width="10.88671875" style="458" customWidth="1"/>
    <col min="11282" max="11520" width="16" style="458"/>
    <col min="11521" max="11521" width="12.6640625" style="458" customWidth="1"/>
    <col min="11522" max="11537" width="10.88671875" style="458" customWidth="1"/>
    <col min="11538" max="11776" width="16" style="458"/>
    <col min="11777" max="11777" width="12.6640625" style="458" customWidth="1"/>
    <col min="11778" max="11793" width="10.88671875" style="458" customWidth="1"/>
    <col min="11794" max="12032" width="16" style="458"/>
    <col min="12033" max="12033" width="12.6640625" style="458" customWidth="1"/>
    <col min="12034" max="12049" width="10.88671875" style="458" customWidth="1"/>
    <col min="12050" max="12288" width="16" style="458"/>
    <col min="12289" max="12289" width="12.6640625" style="458" customWidth="1"/>
    <col min="12290" max="12305" width="10.88671875" style="458" customWidth="1"/>
    <col min="12306" max="12544" width="16" style="458"/>
    <col min="12545" max="12545" width="12.6640625" style="458" customWidth="1"/>
    <col min="12546" max="12561" width="10.88671875" style="458" customWidth="1"/>
    <col min="12562" max="12800" width="16" style="458"/>
    <col min="12801" max="12801" width="12.6640625" style="458" customWidth="1"/>
    <col min="12802" max="12817" width="10.88671875" style="458" customWidth="1"/>
    <col min="12818" max="13056" width="16" style="458"/>
    <col min="13057" max="13057" width="12.6640625" style="458" customWidth="1"/>
    <col min="13058" max="13073" width="10.88671875" style="458" customWidth="1"/>
    <col min="13074" max="13312" width="16" style="458"/>
    <col min="13313" max="13313" width="12.6640625" style="458" customWidth="1"/>
    <col min="13314" max="13329" width="10.88671875" style="458" customWidth="1"/>
    <col min="13330" max="13568" width="16" style="458"/>
    <col min="13569" max="13569" width="12.6640625" style="458" customWidth="1"/>
    <col min="13570" max="13585" width="10.88671875" style="458" customWidth="1"/>
    <col min="13586" max="13824" width="16" style="458"/>
    <col min="13825" max="13825" width="12.6640625" style="458" customWidth="1"/>
    <col min="13826" max="13841" width="10.88671875" style="458" customWidth="1"/>
    <col min="13842" max="14080" width="16" style="458"/>
    <col min="14081" max="14081" width="12.6640625" style="458" customWidth="1"/>
    <col min="14082" max="14097" width="10.88671875" style="458" customWidth="1"/>
    <col min="14098" max="14336" width="16" style="458"/>
    <col min="14337" max="14337" width="12.6640625" style="458" customWidth="1"/>
    <col min="14338" max="14353" width="10.88671875" style="458" customWidth="1"/>
    <col min="14354" max="14592" width="16" style="458"/>
    <col min="14593" max="14593" width="12.6640625" style="458" customWidth="1"/>
    <col min="14594" max="14609" width="10.88671875" style="458" customWidth="1"/>
    <col min="14610" max="14848" width="16" style="458"/>
    <col min="14849" max="14849" width="12.6640625" style="458" customWidth="1"/>
    <col min="14850" max="14865" width="10.88671875" style="458" customWidth="1"/>
    <col min="14866" max="15104" width="16" style="458"/>
    <col min="15105" max="15105" width="12.6640625" style="458" customWidth="1"/>
    <col min="15106" max="15121" width="10.88671875" style="458" customWidth="1"/>
    <col min="15122" max="15360" width="16" style="458"/>
    <col min="15361" max="15361" width="12.6640625" style="458" customWidth="1"/>
    <col min="15362" max="15377" width="10.88671875" style="458" customWidth="1"/>
    <col min="15378" max="15616" width="16" style="458"/>
    <col min="15617" max="15617" width="12.6640625" style="458" customWidth="1"/>
    <col min="15618" max="15633" width="10.88671875" style="458" customWidth="1"/>
    <col min="15634" max="15872" width="16" style="458"/>
    <col min="15873" max="15873" width="12.6640625" style="458" customWidth="1"/>
    <col min="15874" max="15889" width="10.88671875" style="458" customWidth="1"/>
    <col min="15890" max="16128" width="16" style="458"/>
    <col min="16129" max="16129" width="12.6640625" style="458" customWidth="1"/>
    <col min="16130" max="16145" width="10.88671875" style="458" customWidth="1"/>
    <col min="16146" max="16384" width="16" style="458"/>
  </cols>
  <sheetData>
    <row r="1" spans="1:19" ht="21" customHeight="1" x14ac:dyDescent="0.3">
      <c r="A1" s="695" t="s">
        <v>575</v>
      </c>
      <c r="B1" s="463"/>
      <c r="C1" s="459"/>
      <c r="M1" s="1954" t="s">
        <v>592</v>
      </c>
      <c r="N1" s="1954"/>
      <c r="O1" s="1962" t="s">
        <v>272</v>
      </c>
      <c r="P1" s="1963"/>
      <c r="Q1" s="1964"/>
      <c r="R1" s="109" t="s">
        <v>100</v>
      </c>
      <c r="S1" s="696"/>
    </row>
    <row r="2" spans="1:19" ht="21" customHeight="1" thickBot="1" x14ac:dyDescent="0.35">
      <c r="A2" s="697" t="s">
        <v>576</v>
      </c>
      <c r="B2" s="698" t="s">
        <v>815</v>
      </c>
      <c r="C2" s="637"/>
      <c r="D2" s="635"/>
      <c r="E2" s="635"/>
      <c r="F2" s="635"/>
      <c r="G2" s="635"/>
      <c r="H2" s="635"/>
      <c r="I2" s="635"/>
      <c r="J2" s="635"/>
      <c r="K2" s="635"/>
      <c r="L2" s="699"/>
      <c r="M2" s="1943" t="s">
        <v>596</v>
      </c>
      <c r="N2" s="1943"/>
      <c r="O2" s="1943" t="s">
        <v>577</v>
      </c>
      <c r="P2" s="1943"/>
      <c r="Q2" s="1943"/>
      <c r="R2" s="700"/>
      <c r="S2" s="700"/>
    </row>
    <row r="3" spans="1:19" ht="41.25" customHeight="1" x14ac:dyDescent="0.3">
      <c r="A3" s="1993" t="s">
        <v>834</v>
      </c>
      <c r="B3" s="1993"/>
      <c r="C3" s="1993"/>
      <c r="D3" s="1993"/>
      <c r="E3" s="1993"/>
      <c r="F3" s="1993"/>
      <c r="G3" s="1993"/>
      <c r="H3" s="1993"/>
      <c r="I3" s="1993"/>
      <c r="J3" s="1993"/>
      <c r="K3" s="1993"/>
      <c r="L3" s="1993"/>
      <c r="M3" s="1993"/>
      <c r="N3" s="1993"/>
      <c r="O3" s="1993"/>
      <c r="P3" s="1993"/>
      <c r="Q3" s="1993"/>
    </row>
    <row r="4" spans="1:19" ht="25.8" customHeight="1" thickBot="1" x14ac:dyDescent="0.35">
      <c r="B4" s="464"/>
      <c r="C4" s="464"/>
      <c r="D4" s="464"/>
      <c r="F4" s="464"/>
      <c r="G4" s="1956" t="s">
        <v>841</v>
      </c>
      <c r="H4" s="1956"/>
      <c r="I4" s="1956"/>
      <c r="J4" s="1956"/>
      <c r="K4" s="464"/>
      <c r="L4" s="464"/>
      <c r="M4" s="464"/>
      <c r="N4" s="464"/>
      <c r="O4" s="464"/>
      <c r="P4" s="1985" t="s">
        <v>578</v>
      </c>
      <c r="Q4" s="1985"/>
    </row>
    <row r="5" spans="1:19" s="464" customFormat="1" ht="25.8" customHeight="1" x14ac:dyDescent="0.3">
      <c r="A5" s="1998" t="s">
        <v>579</v>
      </c>
      <c r="B5" s="1940" t="s">
        <v>580</v>
      </c>
      <c r="C5" s="2000"/>
      <c r="D5" s="2000"/>
      <c r="E5" s="2000"/>
      <c r="F5" s="2000"/>
      <c r="G5" s="2000"/>
      <c r="H5" s="2000"/>
      <c r="I5" s="2000"/>
      <c r="J5" s="2000"/>
      <c r="K5" s="2000"/>
      <c r="L5" s="2000"/>
      <c r="M5" s="2001"/>
      <c r="N5" s="1990" t="s">
        <v>581</v>
      </c>
      <c r="O5" s="1991"/>
      <c r="P5" s="1991"/>
      <c r="Q5" s="1991"/>
    </row>
    <row r="6" spans="1:19" s="464" customFormat="1" ht="25.8" customHeight="1" x14ac:dyDescent="0.3">
      <c r="A6" s="1955"/>
      <c r="B6" s="1962" t="s">
        <v>582</v>
      </c>
      <c r="C6" s="1963"/>
      <c r="D6" s="1963"/>
      <c r="E6" s="1964"/>
      <c r="F6" s="1962" t="s">
        <v>583</v>
      </c>
      <c r="G6" s="1963"/>
      <c r="H6" s="1963"/>
      <c r="I6" s="1964"/>
      <c r="J6" s="1962" t="s">
        <v>584</v>
      </c>
      <c r="K6" s="1963"/>
      <c r="L6" s="1963"/>
      <c r="M6" s="2002"/>
      <c r="N6" s="1992"/>
      <c r="O6" s="1960"/>
      <c r="P6" s="1960"/>
      <c r="Q6" s="1960"/>
    </row>
    <row r="7" spans="1:19" s="464" customFormat="1" ht="15.75" customHeight="1" x14ac:dyDescent="0.3">
      <c r="A7" s="1955"/>
      <c r="B7" s="1996" t="s">
        <v>585</v>
      </c>
      <c r="C7" s="1986" t="s">
        <v>586</v>
      </c>
      <c r="D7" s="639"/>
      <c r="E7" s="1986" t="s">
        <v>587</v>
      </c>
      <c r="F7" s="1996" t="s">
        <v>585</v>
      </c>
      <c r="G7" s="1986" t="s">
        <v>586</v>
      </c>
      <c r="H7" s="639"/>
      <c r="I7" s="1986" t="s">
        <v>587</v>
      </c>
      <c r="J7" s="1996" t="s">
        <v>585</v>
      </c>
      <c r="K7" s="1986" t="s">
        <v>586</v>
      </c>
      <c r="L7" s="639"/>
      <c r="M7" s="1986" t="s">
        <v>587</v>
      </c>
      <c r="N7" s="1988" t="s">
        <v>585</v>
      </c>
      <c r="O7" s="1986" t="s">
        <v>586</v>
      </c>
      <c r="P7" s="639"/>
      <c r="Q7" s="1986" t="s">
        <v>587</v>
      </c>
    </row>
    <row r="8" spans="1:19" s="464" customFormat="1" ht="43.8" customHeight="1" thickBot="1" x14ac:dyDescent="0.35">
      <c r="A8" s="1999"/>
      <c r="B8" s="1997"/>
      <c r="C8" s="1987"/>
      <c r="D8" s="465" t="s">
        <v>588</v>
      </c>
      <c r="E8" s="1987"/>
      <c r="F8" s="1997"/>
      <c r="G8" s="1987"/>
      <c r="H8" s="465" t="s">
        <v>588</v>
      </c>
      <c r="I8" s="1987"/>
      <c r="J8" s="1997"/>
      <c r="K8" s="1987"/>
      <c r="L8" s="465" t="s">
        <v>588</v>
      </c>
      <c r="M8" s="1987"/>
      <c r="N8" s="1989"/>
      <c r="O8" s="1987"/>
      <c r="P8" s="465" t="s">
        <v>588</v>
      </c>
      <c r="Q8" s="1987"/>
    </row>
    <row r="9" spans="1:19" s="464" customFormat="1" ht="25.2" customHeight="1" x14ac:dyDescent="0.3">
      <c r="A9" s="719" t="s">
        <v>574</v>
      </c>
      <c r="B9" s="720">
        <f>C9+E9</f>
        <v>28</v>
      </c>
      <c r="C9" s="720">
        <f>G9+K9</f>
        <v>8</v>
      </c>
      <c r="D9" s="721">
        <f>C9/B9</f>
        <v>0.2857142857142857</v>
      </c>
      <c r="E9" s="720">
        <f>I9+M9</f>
        <v>20</v>
      </c>
      <c r="F9" s="720">
        <f>G9+I9</f>
        <v>25</v>
      </c>
      <c r="G9" s="720">
        <v>7</v>
      </c>
      <c r="H9" s="721">
        <f>G9/F9</f>
        <v>0.28000000000000003</v>
      </c>
      <c r="I9" s="720">
        <v>18</v>
      </c>
      <c r="J9" s="720">
        <f>K9+M9</f>
        <v>3</v>
      </c>
      <c r="K9" s="720">
        <v>1</v>
      </c>
      <c r="L9" s="721">
        <f>K9/J9</f>
        <v>0.33333333333333331</v>
      </c>
      <c r="M9" s="723">
        <v>2</v>
      </c>
      <c r="N9" s="724">
        <f>O9+Q9</f>
        <v>3</v>
      </c>
      <c r="O9" s="720">
        <v>3</v>
      </c>
      <c r="P9" s="721">
        <f>O9/N9</f>
        <v>1</v>
      </c>
      <c r="Q9" s="722">
        <v>0</v>
      </c>
    </row>
    <row r="10" spans="1:19" s="459" customFormat="1" ht="186.6" customHeight="1" x14ac:dyDescent="0.3">
      <c r="A10" s="714"/>
      <c r="B10" s="718"/>
      <c r="C10" s="718"/>
      <c r="D10" s="718"/>
      <c r="E10" s="718"/>
      <c r="F10" s="718"/>
      <c r="G10" s="718"/>
      <c r="H10" s="718"/>
      <c r="I10" s="718"/>
      <c r="J10" s="718"/>
      <c r="K10" s="718"/>
      <c r="L10" s="718"/>
      <c r="M10" s="725"/>
      <c r="N10" s="726"/>
      <c r="O10" s="718"/>
      <c r="P10" s="718"/>
      <c r="Q10" s="701"/>
    </row>
    <row r="11" spans="1:19" ht="39" customHeight="1" thickBot="1" x14ac:dyDescent="0.35">
      <c r="A11" s="466" t="s">
        <v>589</v>
      </c>
      <c r="B11" s="637"/>
      <c r="C11" s="637"/>
      <c r="D11" s="635"/>
      <c r="E11" s="715"/>
      <c r="F11" s="715"/>
      <c r="G11" s="635"/>
      <c r="H11" s="715"/>
      <c r="I11" s="715"/>
      <c r="J11" s="635"/>
      <c r="K11" s="637"/>
      <c r="L11" s="637"/>
      <c r="M11" s="716"/>
      <c r="N11" s="717"/>
      <c r="O11" s="635"/>
      <c r="P11" s="635"/>
      <c r="Q11" s="467"/>
    </row>
    <row r="12" spans="1:19" ht="22.8" customHeight="1" x14ac:dyDescent="0.3">
      <c r="A12" s="460" t="s">
        <v>315</v>
      </c>
      <c r="B12" s="459"/>
      <c r="C12" s="459"/>
      <c r="D12" s="460" t="s">
        <v>316</v>
      </c>
      <c r="E12" s="460"/>
      <c r="F12" s="459"/>
      <c r="H12" s="459" t="s">
        <v>138</v>
      </c>
      <c r="I12" s="459"/>
      <c r="J12" s="459"/>
      <c r="L12" s="459"/>
      <c r="M12" s="468" t="s">
        <v>590</v>
      </c>
      <c r="N12" s="468"/>
      <c r="O12" s="459"/>
    </row>
    <row r="13" spans="1:19" ht="30.6" customHeight="1" x14ac:dyDescent="0.3">
      <c r="F13" s="459"/>
      <c r="H13" s="459" t="s">
        <v>140</v>
      </c>
      <c r="I13" s="459"/>
      <c r="J13" s="459"/>
      <c r="K13" s="461"/>
      <c r="L13" s="459"/>
      <c r="N13" s="459"/>
      <c r="O13" s="459"/>
    </row>
    <row r="14" spans="1:19" ht="30.6" customHeight="1" x14ac:dyDescent="0.3">
      <c r="F14" s="459"/>
      <c r="H14" s="459"/>
      <c r="I14" s="459"/>
      <c r="J14" s="459"/>
      <c r="K14" s="461"/>
      <c r="L14" s="459"/>
      <c r="N14" s="459"/>
      <c r="O14" s="459"/>
    </row>
    <row r="15" spans="1:19" ht="18.600000000000001" customHeight="1" x14ac:dyDescent="0.3">
      <c r="A15" s="1994" t="s">
        <v>835</v>
      </c>
      <c r="B15" s="1995"/>
      <c r="C15" s="1995"/>
      <c r="D15" s="1995"/>
      <c r="E15" s="1995"/>
      <c r="F15" s="1995"/>
      <c r="G15" s="1995"/>
      <c r="H15" s="1995"/>
      <c r="I15" s="1995"/>
      <c r="J15" s="1995"/>
      <c r="K15" s="469"/>
      <c r="L15" s="469"/>
      <c r="M15" s="469"/>
      <c r="N15" s="470"/>
      <c r="O15" s="470"/>
      <c r="P15" s="470"/>
      <c r="Q15" s="470"/>
    </row>
    <row r="16" spans="1:19" ht="16.5" customHeight="1" x14ac:dyDescent="0.3">
      <c r="A16" s="471" t="s">
        <v>836</v>
      </c>
      <c r="Q16" s="653" t="s">
        <v>840</v>
      </c>
    </row>
    <row r="17" spans="1:1" ht="16.5" customHeight="1" x14ac:dyDescent="0.3">
      <c r="A17" s="471" t="s">
        <v>837</v>
      </c>
    </row>
  </sheetData>
  <mergeCells count="26">
    <mergeCell ref="A15:J15"/>
    <mergeCell ref="G7:G8"/>
    <mergeCell ref="I7:I8"/>
    <mergeCell ref="J7:J8"/>
    <mergeCell ref="K7:K8"/>
    <mergeCell ref="A5:A8"/>
    <mergeCell ref="B5:M5"/>
    <mergeCell ref="B6:E6"/>
    <mergeCell ref="F6:I6"/>
    <mergeCell ref="J6:M6"/>
    <mergeCell ref="B7:B8"/>
    <mergeCell ref="C7:C8"/>
    <mergeCell ref="E7:E8"/>
    <mergeCell ref="F7:F8"/>
    <mergeCell ref="M1:N1"/>
    <mergeCell ref="O1:Q1"/>
    <mergeCell ref="M2:N2"/>
    <mergeCell ref="O2:Q2"/>
    <mergeCell ref="A3:Q3"/>
    <mergeCell ref="G4:J4"/>
    <mergeCell ref="P4:Q4"/>
    <mergeCell ref="O7:O8"/>
    <mergeCell ref="Q7:Q8"/>
    <mergeCell ref="M7:M8"/>
    <mergeCell ref="N7:N8"/>
    <mergeCell ref="N5:Q6"/>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52" customWidth="1"/>
    <col min="2" max="2" width="14.77734375" style="952" customWidth="1"/>
    <col min="3" max="4" width="10.77734375" style="952" customWidth="1"/>
    <col min="5" max="5" width="12.44140625" style="952" customWidth="1"/>
    <col min="6" max="7" width="10.77734375" style="952" customWidth="1"/>
    <col min="8" max="8" width="10.88671875" style="952" customWidth="1"/>
    <col min="9" max="9" width="14" style="952" customWidth="1"/>
    <col min="10" max="10" width="10.77734375" style="952" customWidth="1"/>
    <col min="11" max="11" width="11.21875" style="952" customWidth="1"/>
    <col min="12" max="12" width="8.5546875" style="952" customWidth="1"/>
    <col min="13" max="13" width="6.88671875" style="952" customWidth="1"/>
    <col min="14" max="19" width="12.21875" style="952" customWidth="1"/>
    <col min="20" max="20" width="7.77734375" style="952" customWidth="1"/>
    <col min="21" max="21" width="7.21875" style="952"/>
    <col min="22" max="22" width="4.5546875" style="952" customWidth="1"/>
    <col min="23" max="27" width="7.21875" style="952"/>
    <col min="28" max="28" width="10.21875" style="952" customWidth="1"/>
    <col min="29" max="256" width="7.21875" style="952"/>
    <col min="257" max="257" width="11.5546875" style="952" customWidth="1"/>
    <col min="258" max="258" width="14.77734375" style="952" customWidth="1"/>
    <col min="259" max="260" width="10.77734375" style="952" customWidth="1"/>
    <col min="261" max="261" width="12.44140625" style="952" customWidth="1"/>
    <col min="262" max="263" width="10.77734375" style="952" customWidth="1"/>
    <col min="264" max="264" width="10.88671875" style="952" customWidth="1"/>
    <col min="265" max="265" width="14" style="952" customWidth="1"/>
    <col min="266" max="266" width="10.77734375" style="952" customWidth="1"/>
    <col min="267" max="267" width="11.21875" style="952" customWidth="1"/>
    <col min="268" max="268" width="8.5546875" style="952" customWidth="1"/>
    <col min="269" max="269" width="6.88671875" style="952" customWidth="1"/>
    <col min="270" max="275" width="12.21875" style="952" customWidth="1"/>
    <col min="276" max="276" width="7.77734375" style="952" customWidth="1"/>
    <col min="277" max="277" width="7.21875" style="952"/>
    <col min="278" max="278" width="4.5546875" style="952" customWidth="1"/>
    <col min="279" max="283" width="7.21875" style="952"/>
    <col min="284" max="284" width="10.21875" style="952" customWidth="1"/>
    <col min="285" max="512" width="7.21875" style="952"/>
    <col min="513" max="513" width="11.5546875" style="952" customWidth="1"/>
    <col min="514" max="514" width="14.77734375" style="952" customWidth="1"/>
    <col min="515" max="516" width="10.77734375" style="952" customWidth="1"/>
    <col min="517" max="517" width="12.44140625" style="952" customWidth="1"/>
    <col min="518" max="519" width="10.77734375" style="952" customWidth="1"/>
    <col min="520" max="520" width="10.88671875" style="952" customWidth="1"/>
    <col min="521" max="521" width="14" style="952" customWidth="1"/>
    <col min="522" max="522" width="10.77734375" style="952" customWidth="1"/>
    <col min="523" max="523" width="11.21875" style="952" customWidth="1"/>
    <col min="524" max="524" width="8.5546875" style="952" customWidth="1"/>
    <col min="525" max="525" width="6.88671875" style="952" customWidth="1"/>
    <col min="526" max="531" width="12.21875" style="952" customWidth="1"/>
    <col min="532" max="532" width="7.77734375" style="952" customWidth="1"/>
    <col min="533" max="533" width="7.21875" style="952"/>
    <col min="534" max="534" width="4.5546875" style="952" customWidth="1"/>
    <col min="535" max="539" width="7.21875" style="952"/>
    <col min="540" max="540" width="10.21875" style="952" customWidth="1"/>
    <col min="541" max="768" width="7.21875" style="952"/>
    <col min="769" max="769" width="11.5546875" style="952" customWidth="1"/>
    <col min="770" max="770" width="14.77734375" style="952" customWidth="1"/>
    <col min="771" max="772" width="10.77734375" style="952" customWidth="1"/>
    <col min="773" max="773" width="12.44140625" style="952" customWidth="1"/>
    <col min="774" max="775" width="10.77734375" style="952" customWidth="1"/>
    <col min="776" max="776" width="10.88671875" style="952" customWidth="1"/>
    <col min="777" max="777" width="14" style="952" customWidth="1"/>
    <col min="778" max="778" width="10.77734375" style="952" customWidth="1"/>
    <col min="779" max="779" width="11.21875" style="952" customWidth="1"/>
    <col min="780" max="780" width="8.5546875" style="952" customWidth="1"/>
    <col min="781" max="781" width="6.88671875" style="952" customWidth="1"/>
    <col min="782" max="787" width="12.21875" style="952" customWidth="1"/>
    <col min="788" max="788" width="7.77734375" style="952" customWidth="1"/>
    <col min="789" max="789" width="7.21875" style="952"/>
    <col min="790" max="790" width="4.5546875" style="952" customWidth="1"/>
    <col min="791" max="795" width="7.21875" style="952"/>
    <col min="796" max="796" width="10.21875" style="952" customWidth="1"/>
    <col min="797" max="1024" width="7.21875" style="952"/>
    <col min="1025" max="1025" width="11.5546875" style="952" customWidth="1"/>
    <col min="1026" max="1026" width="14.77734375" style="952" customWidth="1"/>
    <col min="1027" max="1028" width="10.77734375" style="952" customWidth="1"/>
    <col min="1029" max="1029" width="12.44140625" style="952" customWidth="1"/>
    <col min="1030" max="1031" width="10.77734375" style="952" customWidth="1"/>
    <col min="1032" max="1032" width="10.88671875" style="952" customWidth="1"/>
    <col min="1033" max="1033" width="14" style="952" customWidth="1"/>
    <col min="1034" max="1034" width="10.77734375" style="952" customWidth="1"/>
    <col min="1035" max="1035" width="11.21875" style="952" customWidth="1"/>
    <col min="1036" max="1036" width="8.5546875" style="952" customWidth="1"/>
    <col min="1037" max="1037" width="6.88671875" style="952" customWidth="1"/>
    <col min="1038" max="1043" width="12.21875" style="952" customWidth="1"/>
    <col min="1044" max="1044" width="7.77734375" style="952" customWidth="1"/>
    <col min="1045" max="1045" width="7.21875" style="952"/>
    <col min="1046" max="1046" width="4.5546875" style="952" customWidth="1"/>
    <col min="1047" max="1051" width="7.21875" style="952"/>
    <col min="1052" max="1052" width="10.21875" style="952" customWidth="1"/>
    <col min="1053" max="1280" width="7.21875" style="952"/>
    <col min="1281" max="1281" width="11.5546875" style="952" customWidth="1"/>
    <col min="1282" max="1282" width="14.77734375" style="952" customWidth="1"/>
    <col min="1283" max="1284" width="10.77734375" style="952" customWidth="1"/>
    <col min="1285" max="1285" width="12.44140625" style="952" customWidth="1"/>
    <col min="1286" max="1287" width="10.77734375" style="952" customWidth="1"/>
    <col min="1288" max="1288" width="10.88671875" style="952" customWidth="1"/>
    <col min="1289" max="1289" width="14" style="952" customWidth="1"/>
    <col min="1290" max="1290" width="10.77734375" style="952" customWidth="1"/>
    <col min="1291" max="1291" width="11.21875" style="952" customWidth="1"/>
    <col min="1292" max="1292" width="8.5546875" style="952" customWidth="1"/>
    <col min="1293" max="1293" width="6.88671875" style="952" customWidth="1"/>
    <col min="1294" max="1299" width="12.21875" style="952" customWidth="1"/>
    <col min="1300" max="1300" width="7.77734375" style="952" customWidth="1"/>
    <col min="1301" max="1301" width="7.21875" style="952"/>
    <col min="1302" max="1302" width="4.5546875" style="952" customWidth="1"/>
    <col min="1303" max="1307" width="7.21875" style="952"/>
    <col min="1308" max="1308" width="10.21875" style="952" customWidth="1"/>
    <col min="1309" max="1536" width="7.21875" style="952"/>
    <col min="1537" max="1537" width="11.5546875" style="952" customWidth="1"/>
    <col min="1538" max="1538" width="14.77734375" style="952" customWidth="1"/>
    <col min="1539" max="1540" width="10.77734375" style="952" customWidth="1"/>
    <col min="1541" max="1541" width="12.44140625" style="952" customWidth="1"/>
    <col min="1542" max="1543" width="10.77734375" style="952" customWidth="1"/>
    <col min="1544" max="1544" width="10.88671875" style="952" customWidth="1"/>
    <col min="1545" max="1545" width="14" style="952" customWidth="1"/>
    <col min="1546" max="1546" width="10.77734375" style="952" customWidth="1"/>
    <col min="1547" max="1547" width="11.21875" style="952" customWidth="1"/>
    <col min="1548" max="1548" width="8.5546875" style="952" customWidth="1"/>
    <col min="1549" max="1549" width="6.88671875" style="952" customWidth="1"/>
    <col min="1550" max="1555" width="12.21875" style="952" customWidth="1"/>
    <col min="1556" max="1556" width="7.77734375" style="952" customWidth="1"/>
    <col min="1557" max="1557" width="7.21875" style="952"/>
    <col min="1558" max="1558" width="4.5546875" style="952" customWidth="1"/>
    <col min="1559" max="1563" width="7.21875" style="952"/>
    <col min="1564" max="1564" width="10.21875" style="952" customWidth="1"/>
    <col min="1565" max="1792" width="7.21875" style="952"/>
    <col min="1793" max="1793" width="11.5546875" style="952" customWidth="1"/>
    <col min="1794" max="1794" width="14.77734375" style="952" customWidth="1"/>
    <col min="1795" max="1796" width="10.77734375" style="952" customWidth="1"/>
    <col min="1797" max="1797" width="12.44140625" style="952" customWidth="1"/>
    <col min="1798" max="1799" width="10.77734375" style="952" customWidth="1"/>
    <col min="1800" max="1800" width="10.88671875" style="952" customWidth="1"/>
    <col min="1801" max="1801" width="14" style="952" customWidth="1"/>
    <col min="1802" max="1802" width="10.77734375" style="952" customWidth="1"/>
    <col min="1803" max="1803" width="11.21875" style="952" customWidth="1"/>
    <col min="1804" max="1804" width="8.5546875" style="952" customWidth="1"/>
    <col min="1805" max="1805" width="6.88671875" style="952" customWidth="1"/>
    <col min="1806" max="1811" width="12.21875" style="952" customWidth="1"/>
    <col min="1812" max="1812" width="7.77734375" style="952" customWidth="1"/>
    <col min="1813" max="1813" width="7.21875" style="952"/>
    <col min="1814" max="1814" width="4.5546875" style="952" customWidth="1"/>
    <col min="1815" max="1819" width="7.21875" style="952"/>
    <col min="1820" max="1820" width="10.21875" style="952" customWidth="1"/>
    <col min="1821" max="2048" width="7.21875" style="952"/>
    <col min="2049" max="2049" width="11.5546875" style="952" customWidth="1"/>
    <col min="2050" max="2050" width="14.77734375" style="952" customWidth="1"/>
    <col min="2051" max="2052" width="10.77734375" style="952" customWidth="1"/>
    <col min="2053" max="2053" width="12.44140625" style="952" customWidth="1"/>
    <col min="2054" max="2055" width="10.77734375" style="952" customWidth="1"/>
    <col min="2056" max="2056" width="10.88671875" style="952" customWidth="1"/>
    <col min="2057" max="2057" width="14" style="952" customWidth="1"/>
    <col min="2058" max="2058" width="10.77734375" style="952" customWidth="1"/>
    <col min="2059" max="2059" width="11.21875" style="952" customWidth="1"/>
    <col min="2060" max="2060" width="8.5546875" style="952" customWidth="1"/>
    <col min="2061" max="2061" width="6.88671875" style="952" customWidth="1"/>
    <col min="2062" max="2067" width="12.21875" style="952" customWidth="1"/>
    <col min="2068" max="2068" width="7.77734375" style="952" customWidth="1"/>
    <col min="2069" max="2069" width="7.21875" style="952"/>
    <col min="2070" max="2070" width="4.5546875" style="952" customWidth="1"/>
    <col min="2071" max="2075" width="7.21875" style="952"/>
    <col min="2076" max="2076" width="10.21875" style="952" customWidth="1"/>
    <col min="2077" max="2304" width="7.21875" style="952"/>
    <col min="2305" max="2305" width="11.5546875" style="952" customWidth="1"/>
    <col min="2306" max="2306" width="14.77734375" style="952" customWidth="1"/>
    <col min="2307" max="2308" width="10.77734375" style="952" customWidth="1"/>
    <col min="2309" max="2309" width="12.44140625" style="952" customWidth="1"/>
    <col min="2310" max="2311" width="10.77734375" style="952" customWidth="1"/>
    <col min="2312" max="2312" width="10.88671875" style="952" customWidth="1"/>
    <col min="2313" max="2313" width="14" style="952" customWidth="1"/>
    <col min="2314" max="2314" width="10.77734375" style="952" customWidth="1"/>
    <col min="2315" max="2315" width="11.21875" style="952" customWidth="1"/>
    <col min="2316" max="2316" width="8.5546875" style="952" customWidth="1"/>
    <col min="2317" max="2317" width="6.88671875" style="952" customWidth="1"/>
    <col min="2318" max="2323" width="12.21875" style="952" customWidth="1"/>
    <col min="2324" max="2324" width="7.77734375" style="952" customWidth="1"/>
    <col min="2325" max="2325" width="7.21875" style="952"/>
    <col min="2326" max="2326" width="4.5546875" style="952" customWidth="1"/>
    <col min="2327" max="2331" width="7.21875" style="952"/>
    <col min="2332" max="2332" width="10.21875" style="952" customWidth="1"/>
    <col min="2333" max="2560" width="7.21875" style="952"/>
    <col min="2561" max="2561" width="11.5546875" style="952" customWidth="1"/>
    <col min="2562" max="2562" width="14.77734375" style="952" customWidth="1"/>
    <col min="2563" max="2564" width="10.77734375" style="952" customWidth="1"/>
    <col min="2565" max="2565" width="12.44140625" style="952" customWidth="1"/>
    <col min="2566" max="2567" width="10.77734375" style="952" customWidth="1"/>
    <col min="2568" max="2568" width="10.88671875" style="952" customWidth="1"/>
    <col min="2569" max="2569" width="14" style="952" customWidth="1"/>
    <col min="2570" max="2570" width="10.77734375" style="952" customWidth="1"/>
    <col min="2571" max="2571" width="11.21875" style="952" customWidth="1"/>
    <col min="2572" max="2572" width="8.5546875" style="952" customWidth="1"/>
    <col min="2573" max="2573" width="6.88671875" style="952" customWidth="1"/>
    <col min="2574" max="2579" width="12.21875" style="952" customWidth="1"/>
    <col min="2580" max="2580" width="7.77734375" style="952" customWidth="1"/>
    <col min="2581" max="2581" width="7.21875" style="952"/>
    <col min="2582" max="2582" width="4.5546875" style="952" customWidth="1"/>
    <col min="2583" max="2587" width="7.21875" style="952"/>
    <col min="2588" max="2588" width="10.21875" style="952" customWidth="1"/>
    <col min="2589" max="2816" width="7.21875" style="952"/>
    <col min="2817" max="2817" width="11.5546875" style="952" customWidth="1"/>
    <col min="2818" max="2818" width="14.77734375" style="952" customWidth="1"/>
    <col min="2819" max="2820" width="10.77734375" style="952" customWidth="1"/>
    <col min="2821" max="2821" width="12.44140625" style="952" customWidth="1"/>
    <col min="2822" max="2823" width="10.77734375" style="952" customWidth="1"/>
    <col min="2824" max="2824" width="10.88671875" style="952" customWidth="1"/>
    <col min="2825" max="2825" width="14" style="952" customWidth="1"/>
    <col min="2826" max="2826" width="10.77734375" style="952" customWidth="1"/>
    <col min="2827" max="2827" width="11.21875" style="952" customWidth="1"/>
    <col min="2828" max="2828" width="8.5546875" style="952" customWidth="1"/>
    <col min="2829" max="2829" width="6.88671875" style="952" customWidth="1"/>
    <col min="2830" max="2835" width="12.21875" style="952" customWidth="1"/>
    <col min="2836" max="2836" width="7.77734375" style="952" customWidth="1"/>
    <col min="2837" max="2837" width="7.21875" style="952"/>
    <col min="2838" max="2838" width="4.5546875" style="952" customWidth="1"/>
    <col min="2839" max="2843" width="7.21875" style="952"/>
    <col min="2844" max="2844" width="10.21875" style="952" customWidth="1"/>
    <col min="2845" max="3072" width="7.21875" style="952"/>
    <col min="3073" max="3073" width="11.5546875" style="952" customWidth="1"/>
    <col min="3074" max="3074" width="14.77734375" style="952" customWidth="1"/>
    <col min="3075" max="3076" width="10.77734375" style="952" customWidth="1"/>
    <col min="3077" max="3077" width="12.44140625" style="952" customWidth="1"/>
    <col min="3078" max="3079" width="10.77734375" style="952" customWidth="1"/>
    <col min="3080" max="3080" width="10.88671875" style="952" customWidth="1"/>
    <col min="3081" max="3081" width="14" style="952" customWidth="1"/>
    <col min="3082" max="3082" width="10.77734375" style="952" customWidth="1"/>
    <col min="3083" max="3083" width="11.21875" style="952" customWidth="1"/>
    <col min="3084" max="3084" width="8.5546875" style="952" customWidth="1"/>
    <col min="3085" max="3085" width="6.88671875" style="952" customWidth="1"/>
    <col min="3086" max="3091" width="12.21875" style="952" customWidth="1"/>
    <col min="3092" max="3092" width="7.77734375" style="952" customWidth="1"/>
    <col min="3093" max="3093" width="7.21875" style="952"/>
    <col min="3094" max="3094" width="4.5546875" style="952" customWidth="1"/>
    <col min="3095" max="3099" width="7.21875" style="952"/>
    <col min="3100" max="3100" width="10.21875" style="952" customWidth="1"/>
    <col min="3101" max="3328" width="7.21875" style="952"/>
    <col min="3329" max="3329" width="11.5546875" style="952" customWidth="1"/>
    <col min="3330" max="3330" width="14.77734375" style="952" customWidth="1"/>
    <col min="3331" max="3332" width="10.77734375" style="952" customWidth="1"/>
    <col min="3333" max="3333" width="12.44140625" style="952" customWidth="1"/>
    <col min="3334" max="3335" width="10.77734375" style="952" customWidth="1"/>
    <col min="3336" max="3336" width="10.88671875" style="952" customWidth="1"/>
    <col min="3337" max="3337" width="14" style="952" customWidth="1"/>
    <col min="3338" max="3338" width="10.77734375" style="952" customWidth="1"/>
    <col min="3339" max="3339" width="11.21875" style="952" customWidth="1"/>
    <col min="3340" max="3340" width="8.5546875" style="952" customWidth="1"/>
    <col min="3341" max="3341" width="6.88671875" style="952" customWidth="1"/>
    <col min="3342" max="3347" width="12.21875" style="952" customWidth="1"/>
    <col min="3348" max="3348" width="7.77734375" style="952" customWidth="1"/>
    <col min="3349" max="3349" width="7.21875" style="952"/>
    <col min="3350" max="3350" width="4.5546875" style="952" customWidth="1"/>
    <col min="3351" max="3355" width="7.21875" style="952"/>
    <col min="3356" max="3356" width="10.21875" style="952" customWidth="1"/>
    <col min="3357" max="3584" width="7.21875" style="952"/>
    <col min="3585" max="3585" width="11.5546875" style="952" customWidth="1"/>
    <col min="3586" max="3586" width="14.77734375" style="952" customWidth="1"/>
    <col min="3587" max="3588" width="10.77734375" style="952" customWidth="1"/>
    <col min="3589" max="3589" width="12.44140625" style="952" customWidth="1"/>
    <col min="3590" max="3591" width="10.77734375" style="952" customWidth="1"/>
    <col min="3592" max="3592" width="10.88671875" style="952" customWidth="1"/>
    <col min="3593" max="3593" width="14" style="952" customWidth="1"/>
    <col min="3594" max="3594" width="10.77734375" style="952" customWidth="1"/>
    <col min="3595" max="3595" width="11.21875" style="952" customWidth="1"/>
    <col min="3596" max="3596" width="8.5546875" style="952" customWidth="1"/>
    <col min="3597" max="3597" width="6.88671875" style="952" customWidth="1"/>
    <col min="3598" max="3603" width="12.21875" style="952" customWidth="1"/>
    <col min="3604" max="3604" width="7.77734375" style="952" customWidth="1"/>
    <col min="3605" max="3605" width="7.21875" style="952"/>
    <col min="3606" max="3606" width="4.5546875" style="952" customWidth="1"/>
    <col min="3607" max="3611" width="7.21875" style="952"/>
    <col min="3612" max="3612" width="10.21875" style="952" customWidth="1"/>
    <col min="3613" max="3840" width="7.21875" style="952"/>
    <col min="3841" max="3841" width="11.5546875" style="952" customWidth="1"/>
    <col min="3842" max="3842" width="14.77734375" style="952" customWidth="1"/>
    <col min="3843" max="3844" width="10.77734375" style="952" customWidth="1"/>
    <col min="3845" max="3845" width="12.44140625" style="952" customWidth="1"/>
    <col min="3846" max="3847" width="10.77734375" style="952" customWidth="1"/>
    <col min="3848" max="3848" width="10.88671875" style="952" customWidth="1"/>
    <col min="3849" max="3849" width="14" style="952" customWidth="1"/>
    <col min="3850" max="3850" width="10.77734375" style="952" customWidth="1"/>
    <col min="3851" max="3851" width="11.21875" style="952" customWidth="1"/>
    <col min="3852" max="3852" width="8.5546875" style="952" customWidth="1"/>
    <col min="3853" max="3853" width="6.88671875" style="952" customWidth="1"/>
    <col min="3854" max="3859" width="12.21875" style="952" customWidth="1"/>
    <col min="3860" max="3860" width="7.77734375" style="952" customWidth="1"/>
    <col min="3861" max="3861" width="7.21875" style="952"/>
    <col min="3862" max="3862" width="4.5546875" style="952" customWidth="1"/>
    <col min="3863" max="3867" width="7.21875" style="952"/>
    <col min="3868" max="3868" width="10.21875" style="952" customWidth="1"/>
    <col min="3869" max="4096" width="7.21875" style="952"/>
    <col min="4097" max="4097" width="11.5546875" style="952" customWidth="1"/>
    <col min="4098" max="4098" width="14.77734375" style="952" customWidth="1"/>
    <col min="4099" max="4100" width="10.77734375" style="952" customWidth="1"/>
    <col min="4101" max="4101" width="12.44140625" style="952" customWidth="1"/>
    <col min="4102" max="4103" width="10.77734375" style="952" customWidth="1"/>
    <col min="4104" max="4104" width="10.88671875" style="952" customWidth="1"/>
    <col min="4105" max="4105" width="14" style="952" customWidth="1"/>
    <col min="4106" max="4106" width="10.77734375" style="952" customWidth="1"/>
    <col min="4107" max="4107" width="11.21875" style="952" customWidth="1"/>
    <col min="4108" max="4108" width="8.5546875" style="952" customWidth="1"/>
    <col min="4109" max="4109" width="6.88671875" style="952" customWidth="1"/>
    <col min="4110" max="4115" width="12.21875" style="952" customWidth="1"/>
    <col min="4116" max="4116" width="7.77734375" style="952" customWidth="1"/>
    <col min="4117" max="4117" width="7.21875" style="952"/>
    <col min="4118" max="4118" width="4.5546875" style="952" customWidth="1"/>
    <col min="4119" max="4123" width="7.21875" style="952"/>
    <col min="4124" max="4124" width="10.21875" style="952" customWidth="1"/>
    <col min="4125" max="4352" width="7.21875" style="952"/>
    <col min="4353" max="4353" width="11.5546875" style="952" customWidth="1"/>
    <col min="4354" max="4354" width="14.77734375" style="952" customWidth="1"/>
    <col min="4355" max="4356" width="10.77734375" style="952" customWidth="1"/>
    <col min="4357" max="4357" width="12.44140625" style="952" customWidth="1"/>
    <col min="4358" max="4359" width="10.77734375" style="952" customWidth="1"/>
    <col min="4360" max="4360" width="10.88671875" style="952" customWidth="1"/>
    <col min="4361" max="4361" width="14" style="952" customWidth="1"/>
    <col min="4362" max="4362" width="10.77734375" style="952" customWidth="1"/>
    <col min="4363" max="4363" width="11.21875" style="952" customWidth="1"/>
    <col min="4364" max="4364" width="8.5546875" style="952" customWidth="1"/>
    <col min="4365" max="4365" width="6.88671875" style="952" customWidth="1"/>
    <col min="4366" max="4371" width="12.21875" style="952" customWidth="1"/>
    <col min="4372" max="4372" width="7.77734375" style="952" customWidth="1"/>
    <col min="4373" max="4373" width="7.21875" style="952"/>
    <col min="4374" max="4374" width="4.5546875" style="952" customWidth="1"/>
    <col min="4375" max="4379" width="7.21875" style="952"/>
    <col min="4380" max="4380" width="10.21875" style="952" customWidth="1"/>
    <col min="4381" max="4608" width="7.21875" style="952"/>
    <col min="4609" max="4609" width="11.5546875" style="952" customWidth="1"/>
    <col min="4610" max="4610" width="14.77734375" style="952" customWidth="1"/>
    <col min="4611" max="4612" width="10.77734375" style="952" customWidth="1"/>
    <col min="4613" max="4613" width="12.44140625" style="952" customWidth="1"/>
    <col min="4614" max="4615" width="10.77734375" style="952" customWidth="1"/>
    <col min="4616" max="4616" width="10.88671875" style="952" customWidth="1"/>
    <col min="4617" max="4617" width="14" style="952" customWidth="1"/>
    <col min="4618" max="4618" width="10.77734375" style="952" customWidth="1"/>
    <col min="4619" max="4619" width="11.21875" style="952" customWidth="1"/>
    <col min="4620" max="4620" width="8.5546875" style="952" customWidth="1"/>
    <col min="4621" max="4621" width="6.88671875" style="952" customWidth="1"/>
    <col min="4622" max="4627" width="12.21875" style="952" customWidth="1"/>
    <col min="4628" max="4628" width="7.77734375" style="952" customWidth="1"/>
    <col min="4629" max="4629" width="7.21875" style="952"/>
    <col min="4630" max="4630" width="4.5546875" style="952" customWidth="1"/>
    <col min="4631" max="4635" width="7.21875" style="952"/>
    <col min="4636" max="4636" width="10.21875" style="952" customWidth="1"/>
    <col min="4637" max="4864" width="7.21875" style="952"/>
    <col min="4865" max="4865" width="11.5546875" style="952" customWidth="1"/>
    <col min="4866" max="4866" width="14.77734375" style="952" customWidth="1"/>
    <col min="4867" max="4868" width="10.77734375" style="952" customWidth="1"/>
    <col min="4869" max="4869" width="12.44140625" style="952" customWidth="1"/>
    <col min="4870" max="4871" width="10.77734375" style="952" customWidth="1"/>
    <col min="4872" max="4872" width="10.88671875" style="952" customWidth="1"/>
    <col min="4873" max="4873" width="14" style="952" customWidth="1"/>
    <col min="4874" max="4874" width="10.77734375" style="952" customWidth="1"/>
    <col min="4875" max="4875" width="11.21875" style="952" customWidth="1"/>
    <col min="4876" max="4876" width="8.5546875" style="952" customWidth="1"/>
    <col min="4877" max="4877" width="6.88671875" style="952" customWidth="1"/>
    <col min="4878" max="4883" width="12.21875" style="952" customWidth="1"/>
    <col min="4884" max="4884" width="7.77734375" style="952" customWidth="1"/>
    <col min="4885" max="4885" width="7.21875" style="952"/>
    <col min="4886" max="4886" width="4.5546875" style="952" customWidth="1"/>
    <col min="4887" max="4891" width="7.21875" style="952"/>
    <col min="4892" max="4892" width="10.21875" style="952" customWidth="1"/>
    <col min="4893" max="5120" width="7.21875" style="952"/>
    <col min="5121" max="5121" width="11.5546875" style="952" customWidth="1"/>
    <col min="5122" max="5122" width="14.77734375" style="952" customWidth="1"/>
    <col min="5123" max="5124" width="10.77734375" style="952" customWidth="1"/>
    <col min="5125" max="5125" width="12.44140625" style="952" customWidth="1"/>
    <col min="5126" max="5127" width="10.77734375" style="952" customWidth="1"/>
    <col min="5128" max="5128" width="10.88671875" style="952" customWidth="1"/>
    <col min="5129" max="5129" width="14" style="952" customWidth="1"/>
    <col min="5130" max="5130" width="10.77734375" style="952" customWidth="1"/>
    <col min="5131" max="5131" width="11.21875" style="952" customWidth="1"/>
    <col min="5132" max="5132" width="8.5546875" style="952" customWidth="1"/>
    <col min="5133" max="5133" width="6.88671875" style="952" customWidth="1"/>
    <col min="5134" max="5139" width="12.21875" style="952" customWidth="1"/>
    <col min="5140" max="5140" width="7.77734375" style="952" customWidth="1"/>
    <col min="5141" max="5141" width="7.21875" style="952"/>
    <col min="5142" max="5142" width="4.5546875" style="952" customWidth="1"/>
    <col min="5143" max="5147" width="7.21875" style="952"/>
    <col min="5148" max="5148" width="10.21875" style="952" customWidth="1"/>
    <col min="5149" max="5376" width="7.21875" style="952"/>
    <col min="5377" max="5377" width="11.5546875" style="952" customWidth="1"/>
    <col min="5378" max="5378" width="14.77734375" style="952" customWidth="1"/>
    <col min="5379" max="5380" width="10.77734375" style="952" customWidth="1"/>
    <col min="5381" max="5381" width="12.44140625" style="952" customWidth="1"/>
    <col min="5382" max="5383" width="10.77734375" style="952" customWidth="1"/>
    <col min="5384" max="5384" width="10.88671875" style="952" customWidth="1"/>
    <col min="5385" max="5385" width="14" style="952" customWidth="1"/>
    <col min="5386" max="5386" width="10.77734375" style="952" customWidth="1"/>
    <col min="5387" max="5387" width="11.21875" style="952" customWidth="1"/>
    <col min="5388" max="5388" width="8.5546875" style="952" customWidth="1"/>
    <col min="5389" max="5389" width="6.88671875" style="952" customWidth="1"/>
    <col min="5390" max="5395" width="12.21875" style="952" customWidth="1"/>
    <col min="5396" max="5396" width="7.77734375" style="952" customWidth="1"/>
    <col min="5397" max="5397" width="7.21875" style="952"/>
    <col min="5398" max="5398" width="4.5546875" style="952" customWidth="1"/>
    <col min="5399" max="5403" width="7.21875" style="952"/>
    <col min="5404" max="5404" width="10.21875" style="952" customWidth="1"/>
    <col min="5405" max="5632" width="7.21875" style="952"/>
    <col min="5633" max="5633" width="11.5546875" style="952" customWidth="1"/>
    <col min="5634" max="5634" width="14.77734375" style="952" customWidth="1"/>
    <col min="5635" max="5636" width="10.77734375" style="952" customWidth="1"/>
    <col min="5637" max="5637" width="12.44140625" style="952" customWidth="1"/>
    <col min="5638" max="5639" width="10.77734375" style="952" customWidth="1"/>
    <col min="5640" max="5640" width="10.88671875" style="952" customWidth="1"/>
    <col min="5641" max="5641" width="14" style="952" customWidth="1"/>
    <col min="5642" max="5642" width="10.77734375" style="952" customWidth="1"/>
    <col min="5643" max="5643" width="11.21875" style="952" customWidth="1"/>
    <col min="5644" max="5644" width="8.5546875" style="952" customWidth="1"/>
    <col min="5645" max="5645" width="6.88671875" style="952" customWidth="1"/>
    <col min="5646" max="5651" width="12.21875" style="952" customWidth="1"/>
    <col min="5652" max="5652" width="7.77734375" style="952" customWidth="1"/>
    <col min="5653" max="5653" width="7.21875" style="952"/>
    <col min="5654" max="5654" width="4.5546875" style="952" customWidth="1"/>
    <col min="5655" max="5659" width="7.21875" style="952"/>
    <col min="5660" max="5660" width="10.21875" style="952" customWidth="1"/>
    <col min="5661" max="5888" width="7.21875" style="952"/>
    <col min="5889" max="5889" width="11.5546875" style="952" customWidth="1"/>
    <col min="5890" max="5890" width="14.77734375" style="952" customWidth="1"/>
    <col min="5891" max="5892" width="10.77734375" style="952" customWidth="1"/>
    <col min="5893" max="5893" width="12.44140625" style="952" customWidth="1"/>
    <col min="5894" max="5895" width="10.77734375" style="952" customWidth="1"/>
    <col min="5896" max="5896" width="10.88671875" style="952" customWidth="1"/>
    <col min="5897" max="5897" width="14" style="952" customWidth="1"/>
    <col min="5898" max="5898" width="10.77734375" style="952" customWidth="1"/>
    <col min="5899" max="5899" width="11.21875" style="952" customWidth="1"/>
    <col min="5900" max="5900" width="8.5546875" style="952" customWidth="1"/>
    <col min="5901" max="5901" width="6.88671875" style="952" customWidth="1"/>
    <col min="5902" max="5907" width="12.21875" style="952" customWidth="1"/>
    <col min="5908" max="5908" width="7.77734375" style="952" customWidth="1"/>
    <col min="5909" max="5909" width="7.21875" style="952"/>
    <col min="5910" max="5910" width="4.5546875" style="952" customWidth="1"/>
    <col min="5911" max="5915" width="7.21875" style="952"/>
    <col min="5916" max="5916" width="10.21875" style="952" customWidth="1"/>
    <col min="5917" max="6144" width="7.21875" style="952"/>
    <col min="6145" max="6145" width="11.5546875" style="952" customWidth="1"/>
    <col min="6146" max="6146" width="14.77734375" style="952" customWidth="1"/>
    <col min="6147" max="6148" width="10.77734375" style="952" customWidth="1"/>
    <col min="6149" max="6149" width="12.44140625" style="952" customWidth="1"/>
    <col min="6150" max="6151" width="10.77734375" style="952" customWidth="1"/>
    <col min="6152" max="6152" width="10.88671875" style="952" customWidth="1"/>
    <col min="6153" max="6153" width="14" style="952" customWidth="1"/>
    <col min="6154" max="6154" width="10.77734375" style="952" customWidth="1"/>
    <col min="6155" max="6155" width="11.21875" style="952" customWidth="1"/>
    <col min="6156" max="6156" width="8.5546875" style="952" customWidth="1"/>
    <col min="6157" max="6157" width="6.88671875" style="952" customWidth="1"/>
    <col min="6158" max="6163" width="12.21875" style="952" customWidth="1"/>
    <col min="6164" max="6164" width="7.77734375" style="952" customWidth="1"/>
    <col min="6165" max="6165" width="7.21875" style="952"/>
    <col min="6166" max="6166" width="4.5546875" style="952" customWidth="1"/>
    <col min="6167" max="6171" width="7.21875" style="952"/>
    <col min="6172" max="6172" width="10.21875" style="952" customWidth="1"/>
    <col min="6173" max="6400" width="7.21875" style="952"/>
    <col min="6401" max="6401" width="11.5546875" style="952" customWidth="1"/>
    <col min="6402" max="6402" width="14.77734375" style="952" customWidth="1"/>
    <col min="6403" max="6404" width="10.77734375" style="952" customWidth="1"/>
    <col min="6405" max="6405" width="12.44140625" style="952" customWidth="1"/>
    <col min="6406" max="6407" width="10.77734375" style="952" customWidth="1"/>
    <col min="6408" max="6408" width="10.88671875" style="952" customWidth="1"/>
    <col min="6409" max="6409" width="14" style="952" customWidth="1"/>
    <col min="6410" max="6410" width="10.77734375" style="952" customWidth="1"/>
    <col min="6411" max="6411" width="11.21875" style="952" customWidth="1"/>
    <col min="6412" max="6412" width="8.5546875" style="952" customWidth="1"/>
    <col min="6413" max="6413" width="6.88671875" style="952" customWidth="1"/>
    <col min="6414" max="6419" width="12.21875" style="952" customWidth="1"/>
    <col min="6420" max="6420" width="7.77734375" style="952" customWidth="1"/>
    <col min="6421" max="6421" width="7.21875" style="952"/>
    <col min="6422" max="6422" width="4.5546875" style="952" customWidth="1"/>
    <col min="6423" max="6427" width="7.21875" style="952"/>
    <col min="6428" max="6428" width="10.21875" style="952" customWidth="1"/>
    <col min="6429" max="6656" width="7.21875" style="952"/>
    <col min="6657" max="6657" width="11.5546875" style="952" customWidth="1"/>
    <col min="6658" max="6658" width="14.77734375" style="952" customWidth="1"/>
    <col min="6659" max="6660" width="10.77734375" style="952" customWidth="1"/>
    <col min="6661" max="6661" width="12.44140625" style="952" customWidth="1"/>
    <col min="6662" max="6663" width="10.77734375" style="952" customWidth="1"/>
    <col min="6664" max="6664" width="10.88671875" style="952" customWidth="1"/>
    <col min="6665" max="6665" width="14" style="952" customWidth="1"/>
    <col min="6666" max="6666" width="10.77734375" style="952" customWidth="1"/>
    <col min="6667" max="6667" width="11.21875" style="952" customWidth="1"/>
    <col min="6668" max="6668" width="8.5546875" style="952" customWidth="1"/>
    <col min="6669" max="6669" width="6.88671875" style="952" customWidth="1"/>
    <col min="6670" max="6675" width="12.21875" style="952" customWidth="1"/>
    <col min="6676" max="6676" width="7.77734375" style="952" customWidth="1"/>
    <col min="6677" max="6677" width="7.21875" style="952"/>
    <col min="6678" max="6678" width="4.5546875" style="952" customWidth="1"/>
    <col min="6679" max="6683" width="7.21875" style="952"/>
    <col min="6684" max="6684" width="10.21875" style="952" customWidth="1"/>
    <col min="6685" max="6912" width="7.21875" style="952"/>
    <col min="6913" max="6913" width="11.5546875" style="952" customWidth="1"/>
    <col min="6914" max="6914" width="14.77734375" style="952" customWidth="1"/>
    <col min="6915" max="6916" width="10.77734375" style="952" customWidth="1"/>
    <col min="6917" max="6917" width="12.44140625" style="952" customWidth="1"/>
    <col min="6918" max="6919" width="10.77734375" style="952" customWidth="1"/>
    <col min="6920" max="6920" width="10.88671875" style="952" customWidth="1"/>
    <col min="6921" max="6921" width="14" style="952" customWidth="1"/>
    <col min="6922" max="6922" width="10.77734375" style="952" customWidth="1"/>
    <col min="6923" max="6923" width="11.21875" style="952" customWidth="1"/>
    <col min="6924" max="6924" width="8.5546875" style="952" customWidth="1"/>
    <col min="6925" max="6925" width="6.88671875" style="952" customWidth="1"/>
    <col min="6926" max="6931" width="12.21875" style="952" customWidth="1"/>
    <col min="6932" max="6932" width="7.77734375" style="952" customWidth="1"/>
    <col min="6933" max="6933" width="7.21875" style="952"/>
    <col min="6934" max="6934" width="4.5546875" style="952" customWidth="1"/>
    <col min="6935" max="6939" width="7.21875" style="952"/>
    <col min="6940" max="6940" width="10.21875" style="952" customWidth="1"/>
    <col min="6941" max="7168" width="7.21875" style="952"/>
    <col min="7169" max="7169" width="11.5546875" style="952" customWidth="1"/>
    <col min="7170" max="7170" width="14.77734375" style="952" customWidth="1"/>
    <col min="7171" max="7172" width="10.77734375" style="952" customWidth="1"/>
    <col min="7173" max="7173" width="12.44140625" style="952" customWidth="1"/>
    <col min="7174" max="7175" width="10.77734375" style="952" customWidth="1"/>
    <col min="7176" max="7176" width="10.88671875" style="952" customWidth="1"/>
    <col min="7177" max="7177" width="14" style="952" customWidth="1"/>
    <col min="7178" max="7178" width="10.77734375" style="952" customWidth="1"/>
    <col min="7179" max="7179" width="11.21875" style="952" customWidth="1"/>
    <col min="7180" max="7180" width="8.5546875" style="952" customWidth="1"/>
    <col min="7181" max="7181" width="6.88671875" style="952" customWidth="1"/>
    <col min="7182" max="7187" width="12.21875" style="952" customWidth="1"/>
    <col min="7188" max="7188" width="7.77734375" style="952" customWidth="1"/>
    <col min="7189" max="7189" width="7.21875" style="952"/>
    <col min="7190" max="7190" width="4.5546875" style="952" customWidth="1"/>
    <col min="7191" max="7195" width="7.21875" style="952"/>
    <col min="7196" max="7196" width="10.21875" style="952" customWidth="1"/>
    <col min="7197" max="7424" width="7.21875" style="952"/>
    <col min="7425" max="7425" width="11.5546875" style="952" customWidth="1"/>
    <col min="7426" max="7426" width="14.77734375" style="952" customWidth="1"/>
    <col min="7427" max="7428" width="10.77734375" style="952" customWidth="1"/>
    <col min="7429" max="7429" width="12.44140625" style="952" customWidth="1"/>
    <col min="7430" max="7431" width="10.77734375" style="952" customWidth="1"/>
    <col min="7432" max="7432" width="10.88671875" style="952" customWidth="1"/>
    <col min="7433" max="7433" width="14" style="952" customWidth="1"/>
    <col min="7434" max="7434" width="10.77734375" style="952" customWidth="1"/>
    <col min="7435" max="7435" width="11.21875" style="952" customWidth="1"/>
    <col min="7436" max="7436" width="8.5546875" style="952" customWidth="1"/>
    <col min="7437" max="7437" width="6.88671875" style="952" customWidth="1"/>
    <col min="7438" max="7443" width="12.21875" style="952" customWidth="1"/>
    <col min="7444" max="7444" width="7.77734375" style="952" customWidth="1"/>
    <col min="7445" max="7445" width="7.21875" style="952"/>
    <col min="7446" max="7446" width="4.5546875" style="952" customWidth="1"/>
    <col min="7447" max="7451" width="7.21875" style="952"/>
    <col min="7452" max="7452" width="10.21875" style="952" customWidth="1"/>
    <col min="7453" max="7680" width="7.21875" style="952"/>
    <col min="7681" max="7681" width="11.5546875" style="952" customWidth="1"/>
    <col min="7682" max="7682" width="14.77734375" style="952" customWidth="1"/>
    <col min="7683" max="7684" width="10.77734375" style="952" customWidth="1"/>
    <col min="7685" max="7685" width="12.44140625" style="952" customWidth="1"/>
    <col min="7686" max="7687" width="10.77734375" style="952" customWidth="1"/>
    <col min="7688" max="7688" width="10.88671875" style="952" customWidth="1"/>
    <col min="7689" max="7689" width="14" style="952" customWidth="1"/>
    <col min="7690" max="7690" width="10.77734375" style="952" customWidth="1"/>
    <col min="7691" max="7691" width="11.21875" style="952" customWidth="1"/>
    <col min="7692" max="7692" width="8.5546875" style="952" customWidth="1"/>
    <col min="7693" max="7693" width="6.88671875" style="952" customWidth="1"/>
    <col min="7694" max="7699" width="12.21875" style="952" customWidth="1"/>
    <col min="7700" max="7700" width="7.77734375" style="952" customWidth="1"/>
    <col min="7701" max="7701" width="7.21875" style="952"/>
    <col min="7702" max="7702" width="4.5546875" style="952" customWidth="1"/>
    <col min="7703" max="7707" width="7.21875" style="952"/>
    <col min="7708" max="7708" width="10.21875" style="952" customWidth="1"/>
    <col min="7709" max="7936" width="7.21875" style="952"/>
    <col min="7937" max="7937" width="11.5546875" style="952" customWidth="1"/>
    <col min="7938" max="7938" width="14.77734375" style="952" customWidth="1"/>
    <col min="7939" max="7940" width="10.77734375" style="952" customWidth="1"/>
    <col min="7941" max="7941" width="12.44140625" style="952" customWidth="1"/>
    <col min="7942" max="7943" width="10.77734375" style="952" customWidth="1"/>
    <col min="7944" max="7944" width="10.88671875" style="952" customWidth="1"/>
    <col min="7945" max="7945" width="14" style="952" customWidth="1"/>
    <col min="7946" max="7946" width="10.77734375" style="952" customWidth="1"/>
    <col min="7947" max="7947" width="11.21875" style="952" customWidth="1"/>
    <col min="7948" max="7948" width="8.5546875" style="952" customWidth="1"/>
    <col min="7949" max="7949" width="6.88671875" style="952" customWidth="1"/>
    <col min="7950" max="7955" width="12.21875" style="952" customWidth="1"/>
    <col min="7956" max="7956" width="7.77734375" style="952" customWidth="1"/>
    <col min="7957" max="7957" width="7.21875" style="952"/>
    <col min="7958" max="7958" width="4.5546875" style="952" customWidth="1"/>
    <col min="7959" max="7963" width="7.21875" style="952"/>
    <col min="7964" max="7964" width="10.21875" style="952" customWidth="1"/>
    <col min="7965" max="8192" width="7.21875" style="952"/>
    <col min="8193" max="8193" width="11.5546875" style="952" customWidth="1"/>
    <col min="8194" max="8194" width="14.77734375" style="952" customWidth="1"/>
    <col min="8195" max="8196" width="10.77734375" style="952" customWidth="1"/>
    <col min="8197" max="8197" width="12.44140625" style="952" customWidth="1"/>
    <col min="8198" max="8199" width="10.77734375" style="952" customWidth="1"/>
    <col min="8200" max="8200" width="10.88671875" style="952" customWidth="1"/>
    <col min="8201" max="8201" width="14" style="952" customWidth="1"/>
    <col min="8202" max="8202" width="10.77734375" style="952" customWidth="1"/>
    <col min="8203" max="8203" width="11.21875" style="952" customWidth="1"/>
    <col min="8204" max="8204" width="8.5546875" style="952" customWidth="1"/>
    <col min="8205" max="8205" width="6.88671875" style="952" customWidth="1"/>
    <col min="8206" max="8211" width="12.21875" style="952" customWidth="1"/>
    <col min="8212" max="8212" width="7.77734375" style="952" customWidth="1"/>
    <col min="8213" max="8213" width="7.21875" style="952"/>
    <col min="8214" max="8214" width="4.5546875" style="952" customWidth="1"/>
    <col min="8215" max="8219" width="7.21875" style="952"/>
    <col min="8220" max="8220" width="10.21875" style="952" customWidth="1"/>
    <col min="8221" max="8448" width="7.21875" style="952"/>
    <col min="8449" max="8449" width="11.5546875" style="952" customWidth="1"/>
    <col min="8450" max="8450" width="14.77734375" style="952" customWidth="1"/>
    <col min="8451" max="8452" width="10.77734375" style="952" customWidth="1"/>
    <col min="8453" max="8453" width="12.44140625" style="952" customWidth="1"/>
    <col min="8454" max="8455" width="10.77734375" style="952" customWidth="1"/>
    <col min="8456" max="8456" width="10.88671875" style="952" customWidth="1"/>
    <col min="8457" max="8457" width="14" style="952" customWidth="1"/>
    <col min="8458" max="8458" width="10.77734375" style="952" customWidth="1"/>
    <col min="8459" max="8459" width="11.21875" style="952" customWidth="1"/>
    <col min="8460" max="8460" width="8.5546875" style="952" customWidth="1"/>
    <col min="8461" max="8461" width="6.88671875" style="952" customWidth="1"/>
    <col min="8462" max="8467" width="12.21875" style="952" customWidth="1"/>
    <col min="8468" max="8468" width="7.77734375" style="952" customWidth="1"/>
    <col min="8469" max="8469" width="7.21875" style="952"/>
    <col min="8470" max="8470" width="4.5546875" style="952" customWidth="1"/>
    <col min="8471" max="8475" width="7.21875" style="952"/>
    <col min="8476" max="8476" width="10.21875" style="952" customWidth="1"/>
    <col min="8477" max="8704" width="7.21875" style="952"/>
    <col min="8705" max="8705" width="11.5546875" style="952" customWidth="1"/>
    <col min="8706" max="8706" width="14.77734375" style="952" customWidth="1"/>
    <col min="8707" max="8708" width="10.77734375" style="952" customWidth="1"/>
    <col min="8709" max="8709" width="12.44140625" style="952" customWidth="1"/>
    <col min="8710" max="8711" width="10.77734375" style="952" customWidth="1"/>
    <col min="8712" max="8712" width="10.88671875" style="952" customWidth="1"/>
    <col min="8713" max="8713" width="14" style="952" customWidth="1"/>
    <col min="8714" max="8714" width="10.77734375" style="952" customWidth="1"/>
    <col min="8715" max="8715" width="11.21875" style="952" customWidth="1"/>
    <col min="8716" max="8716" width="8.5546875" style="952" customWidth="1"/>
    <col min="8717" max="8717" width="6.88671875" style="952" customWidth="1"/>
    <col min="8718" max="8723" width="12.21875" style="952" customWidth="1"/>
    <col min="8724" max="8724" width="7.77734375" style="952" customWidth="1"/>
    <col min="8725" max="8725" width="7.21875" style="952"/>
    <col min="8726" max="8726" width="4.5546875" style="952" customWidth="1"/>
    <col min="8727" max="8731" width="7.21875" style="952"/>
    <col min="8732" max="8732" width="10.21875" style="952" customWidth="1"/>
    <col min="8733" max="8960" width="7.21875" style="952"/>
    <col min="8961" max="8961" width="11.5546875" style="952" customWidth="1"/>
    <col min="8962" max="8962" width="14.77734375" style="952" customWidth="1"/>
    <col min="8963" max="8964" width="10.77734375" style="952" customWidth="1"/>
    <col min="8965" max="8965" width="12.44140625" style="952" customWidth="1"/>
    <col min="8966" max="8967" width="10.77734375" style="952" customWidth="1"/>
    <col min="8968" max="8968" width="10.88671875" style="952" customWidth="1"/>
    <col min="8969" max="8969" width="14" style="952" customWidth="1"/>
    <col min="8970" max="8970" width="10.77734375" style="952" customWidth="1"/>
    <col min="8971" max="8971" width="11.21875" style="952" customWidth="1"/>
    <col min="8972" max="8972" width="8.5546875" style="952" customWidth="1"/>
    <col min="8973" max="8973" width="6.88671875" style="952" customWidth="1"/>
    <col min="8974" max="8979" width="12.21875" style="952" customWidth="1"/>
    <col min="8980" max="8980" width="7.77734375" style="952" customWidth="1"/>
    <col min="8981" max="8981" width="7.21875" style="952"/>
    <col min="8982" max="8982" width="4.5546875" style="952" customWidth="1"/>
    <col min="8983" max="8987" width="7.21875" style="952"/>
    <col min="8988" max="8988" width="10.21875" style="952" customWidth="1"/>
    <col min="8989" max="9216" width="7.21875" style="952"/>
    <col min="9217" max="9217" width="11.5546875" style="952" customWidth="1"/>
    <col min="9218" max="9218" width="14.77734375" style="952" customWidth="1"/>
    <col min="9219" max="9220" width="10.77734375" style="952" customWidth="1"/>
    <col min="9221" max="9221" width="12.44140625" style="952" customWidth="1"/>
    <col min="9222" max="9223" width="10.77734375" style="952" customWidth="1"/>
    <col min="9224" max="9224" width="10.88671875" style="952" customWidth="1"/>
    <col min="9225" max="9225" width="14" style="952" customWidth="1"/>
    <col min="9226" max="9226" width="10.77734375" style="952" customWidth="1"/>
    <col min="9227" max="9227" width="11.21875" style="952" customWidth="1"/>
    <col min="9228" max="9228" width="8.5546875" style="952" customWidth="1"/>
    <col min="9229" max="9229" width="6.88671875" style="952" customWidth="1"/>
    <col min="9230" max="9235" width="12.21875" style="952" customWidth="1"/>
    <col min="9236" max="9236" width="7.77734375" style="952" customWidth="1"/>
    <col min="9237" max="9237" width="7.21875" style="952"/>
    <col min="9238" max="9238" width="4.5546875" style="952" customWidth="1"/>
    <col min="9239" max="9243" width="7.21875" style="952"/>
    <col min="9244" max="9244" width="10.21875" style="952" customWidth="1"/>
    <col min="9245" max="9472" width="7.21875" style="952"/>
    <col min="9473" max="9473" width="11.5546875" style="952" customWidth="1"/>
    <col min="9474" max="9474" width="14.77734375" style="952" customWidth="1"/>
    <col min="9475" max="9476" width="10.77734375" style="952" customWidth="1"/>
    <col min="9477" max="9477" width="12.44140625" style="952" customWidth="1"/>
    <col min="9478" max="9479" width="10.77734375" style="952" customWidth="1"/>
    <col min="9480" max="9480" width="10.88671875" style="952" customWidth="1"/>
    <col min="9481" max="9481" width="14" style="952" customWidth="1"/>
    <col min="9482" max="9482" width="10.77734375" style="952" customWidth="1"/>
    <col min="9483" max="9483" width="11.21875" style="952" customWidth="1"/>
    <col min="9484" max="9484" width="8.5546875" style="952" customWidth="1"/>
    <col min="9485" max="9485" width="6.88671875" style="952" customWidth="1"/>
    <col min="9486" max="9491" width="12.21875" style="952" customWidth="1"/>
    <col min="9492" max="9492" width="7.77734375" style="952" customWidth="1"/>
    <col min="9493" max="9493" width="7.21875" style="952"/>
    <col min="9494" max="9494" width="4.5546875" style="952" customWidth="1"/>
    <col min="9495" max="9499" width="7.21875" style="952"/>
    <col min="9500" max="9500" width="10.21875" style="952" customWidth="1"/>
    <col min="9501" max="9728" width="7.21875" style="952"/>
    <col min="9729" max="9729" width="11.5546875" style="952" customWidth="1"/>
    <col min="9730" max="9730" width="14.77734375" style="952" customWidth="1"/>
    <col min="9731" max="9732" width="10.77734375" style="952" customWidth="1"/>
    <col min="9733" max="9733" width="12.44140625" style="952" customWidth="1"/>
    <col min="9734" max="9735" width="10.77734375" style="952" customWidth="1"/>
    <col min="9736" max="9736" width="10.88671875" style="952" customWidth="1"/>
    <col min="9737" max="9737" width="14" style="952" customWidth="1"/>
    <col min="9738" max="9738" width="10.77734375" style="952" customWidth="1"/>
    <col min="9739" max="9739" width="11.21875" style="952" customWidth="1"/>
    <col min="9740" max="9740" width="8.5546875" style="952" customWidth="1"/>
    <col min="9741" max="9741" width="6.88671875" style="952" customWidth="1"/>
    <col min="9742" max="9747" width="12.21875" style="952" customWidth="1"/>
    <col min="9748" max="9748" width="7.77734375" style="952" customWidth="1"/>
    <col min="9749" max="9749" width="7.21875" style="952"/>
    <col min="9750" max="9750" width="4.5546875" style="952" customWidth="1"/>
    <col min="9751" max="9755" width="7.21875" style="952"/>
    <col min="9756" max="9756" width="10.21875" style="952" customWidth="1"/>
    <col min="9757" max="9984" width="7.21875" style="952"/>
    <col min="9985" max="9985" width="11.5546875" style="952" customWidth="1"/>
    <col min="9986" max="9986" width="14.77734375" style="952" customWidth="1"/>
    <col min="9987" max="9988" width="10.77734375" style="952" customWidth="1"/>
    <col min="9989" max="9989" width="12.44140625" style="952" customWidth="1"/>
    <col min="9990" max="9991" width="10.77734375" style="952" customWidth="1"/>
    <col min="9992" max="9992" width="10.88671875" style="952" customWidth="1"/>
    <col min="9993" max="9993" width="14" style="952" customWidth="1"/>
    <col min="9994" max="9994" width="10.77734375" style="952" customWidth="1"/>
    <col min="9995" max="9995" width="11.21875" style="952" customWidth="1"/>
    <col min="9996" max="9996" width="8.5546875" style="952" customWidth="1"/>
    <col min="9997" max="9997" width="6.88671875" style="952" customWidth="1"/>
    <col min="9998" max="10003" width="12.21875" style="952" customWidth="1"/>
    <col min="10004" max="10004" width="7.77734375" style="952" customWidth="1"/>
    <col min="10005" max="10005" width="7.21875" style="952"/>
    <col min="10006" max="10006" width="4.5546875" style="952" customWidth="1"/>
    <col min="10007" max="10011" width="7.21875" style="952"/>
    <col min="10012" max="10012" width="10.21875" style="952" customWidth="1"/>
    <col min="10013" max="10240" width="7.21875" style="952"/>
    <col min="10241" max="10241" width="11.5546875" style="952" customWidth="1"/>
    <col min="10242" max="10242" width="14.77734375" style="952" customWidth="1"/>
    <col min="10243" max="10244" width="10.77734375" style="952" customWidth="1"/>
    <col min="10245" max="10245" width="12.44140625" style="952" customWidth="1"/>
    <col min="10246" max="10247" width="10.77734375" style="952" customWidth="1"/>
    <col min="10248" max="10248" width="10.88671875" style="952" customWidth="1"/>
    <col min="10249" max="10249" width="14" style="952" customWidth="1"/>
    <col min="10250" max="10250" width="10.77734375" style="952" customWidth="1"/>
    <col min="10251" max="10251" width="11.21875" style="952" customWidth="1"/>
    <col min="10252" max="10252" width="8.5546875" style="952" customWidth="1"/>
    <col min="10253" max="10253" width="6.88671875" style="952" customWidth="1"/>
    <col min="10254" max="10259" width="12.21875" style="952" customWidth="1"/>
    <col min="10260" max="10260" width="7.77734375" style="952" customWidth="1"/>
    <col min="10261" max="10261" width="7.21875" style="952"/>
    <col min="10262" max="10262" width="4.5546875" style="952" customWidth="1"/>
    <col min="10263" max="10267" width="7.21875" style="952"/>
    <col min="10268" max="10268" width="10.21875" style="952" customWidth="1"/>
    <col min="10269" max="10496" width="7.21875" style="952"/>
    <col min="10497" max="10497" width="11.5546875" style="952" customWidth="1"/>
    <col min="10498" max="10498" width="14.77734375" style="952" customWidth="1"/>
    <col min="10499" max="10500" width="10.77734375" style="952" customWidth="1"/>
    <col min="10501" max="10501" width="12.44140625" style="952" customWidth="1"/>
    <col min="10502" max="10503" width="10.77734375" style="952" customWidth="1"/>
    <col min="10504" max="10504" width="10.88671875" style="952" customWidth="1"/>
    <col min="10505" max="10505" width="14" style="952" customWidth="1"/>
    <col min="10506" max="10506" width="10.77734375" style="952" customWidth="1"/>
    <col min="10507" max="10507" width="11.21875" style="952" customWidth="1"/>
    <col min="10508" max="10508" width="8.5546875" style="952" customWidth="1"/>
    <col min="10509" max="10509" width="6.88671875" style="952" customWidth="1"/>
    <col min="10510" max="10515" width="12.21875" style="952" customWidth="1"/>
    <col min="10516" max="10516" width="7.77734375" style="952" customWidth="1"/>
    <col min="10517" max="10517" width="7.21875" style="952"/>
    <col min="10518" max="10518" width="4.5546875" style="952" customWidth="1"/>
    <col min="10519" max="10523" width="7.21875" style="952"/>
    <col min="10524" max="10524" width="10.21875" style="952" customWidth="1"/>
    <col min="10525" max="10752" width="7.21875" style="952"/>
    <col min="10753" max="10753" width="11.5546875" style="952" customWidth="1"/>
    <col min="10754" max="10754" width="14.77734375" style="952" customWidth="1"/>
    <col min="10755" max="10756" width="10.77734375" style="952" customWidth="1"/>
    <col min="10757" max="10757" width="12.44140625" style="952" customWidth="1"/>
    <col min="10758" max="10759" width="10.77734375" style="952" customWidth="1"/>
    <col min="10760" max="10760" width="10.88671875" style="952" customWidth="1"/>
    <col min="10761" max="10761" width="14" style="952" customWidth="1"/>
    <col min="10762" max="10762" width="10.77734375" style="952" customWidth="1"/>
    <col min="10763" max="10763" width="11.21875" style="952" customWidth="1"/>
    <col min="10764" max="10764" width="8.5546875" style="952" customWidth="1"/>
    <col min="10765" max="10765" width="6.88671875" style="952" customWidth="1"/>
    <col min="10766" max="10771" width="12.21875" style="952" customWidth="1"/>
    <col min="10772" max="10772" width="7.77734375" style="952" customWidth="1"/>
    <col min="10773" max="10773" width="7.21875" style="952"/>
    <col min="10774" max="10774" width="4.5546875" style="952" customWidth="1"/>
    <col min="10775" max="10779" width="7.21875" style="952"/>
    <col min="10780" max="10780" width="10.21875" style="952" customWidth="1"/>
    <col min="10781" max="11008" width="7.21875" style="952"/>
    <col min="11009" max="11009" width="11.5546875" style="952" customWidth="1"/>
    <col min="11010" max="11010" width="14.77734375" style="952" customWidth="1"/>
    <col min="11011" max="11012" width="10.77734375" style="952" customWidth="1"/>
    <col min="11013" max="11013" width="12.44140625" style="952" customWidth="1"/>
    <col min="11014" max="11015" width="10.77734375" style="952" customWidth="1"/>
    <col min="11016" max="11016" width="10.88671875" style="952" customWidth="1"/>
    <col min="11017" max="11017" width="14" style="952" customWidth="1"/>
    <col min="11018" max="11018" width="10.77734375" style="952" customWidth="1"/>
    <col min="11019" max="11019" width="11.21875" style="952" customWidth="1"/>
    <col min="11020" max="11020" width="8.5546875" style="952" customWidth="1"/>
    <col min="11021" max="11021" width="6.88671875" style="952" customWidth="1"/>
    <col min="11022" max="11027" width="12.21875" style="952" customWidth="1"/>
    <col min="11028" max="11028" width="7.77734375" style="952" customWidth="1"/>
    <col min="11029" max="11029" width="7.21875" style="952"/>
    <col min="11030" max="11030" width="4.5546875" style="952" customWidth="1"/>
    <col min="11031" max="11035" width="7.21875" style="952"/>
    <col min="11036" max="11036" width="10.21875" style="952" customWidth="1"/>
    <col min="11037" max="11264" width="7.21875" style="952"/>
    <col min="11265" max="11265" width="11.5546875" style="952" customWidth="1"/>
    <col min="11266" max="11266" width="14.77734375" style="952" customWidth="1"/>
    <col min="11267" max="11268" width="10.77734375" style="952" customWidth="1"/>
    <col min="11269" max="11269" width="12.44140625" style="952" customWidth="1"/>
    <col min="11270" max="11271" width="10.77734375" style="952" customWidth="1"/>
    <col min="11272" max="11272" width="10.88671875" style="952" customWidth="1"/>
    <col min="11273" max="11273" width="14" style="952" customWidth="1"/>
    <col min="11274" max="11274" width="10.77734375" style="952" customWidth="1"/>
    <col min="11275" max="11275" width="11.21875" style="952" customWidth="1"/>
    <col min="11276" max="11276" width="8.5546875" style="952" customWidth="1"/>
    <col min="11277" max="11277" width="6.88671875" style="952" customWidth="1"/>
    <col min="11278" max="11283" width="12.21875" style="952" customWidth="1"/>
    <col min="11284" max="11284" width="7.77734375" style="952" customWidth="1"/>
    <col min="11285" max="11285" width="7.21875" style="952"/>
    <col min="11286" max="11286" width="4.5546875" style="952" customWidth="1"/>
    <col min="11287" max="11291" width="7.21875" style="952"/>
    <col min="11292" max="11292" width="10.21875" style="952" customWidth="1"/>
    <col min="11293" max="11520" width="7.21875" style="952"/>
    <col min="11521" max="11521" width="11.5546875" style="952" customWidth="1"/>
    <col min="11522" max="11522" width="14.77734375" style="952" customWidth="1"/>
    <col min="11523" max="11524" width="10.77734375" style="952" customWidth="1"/>
    <col min="11525" max="11525" width="12.44140625" style="952" customWidth="1"/>
    <col min="11526" max="11527" width="10.77734375" style="952" customWidth="1"/>
    <col min="11528" max="11528" width="10.88671875" style="952" customWidth="1"/>
    <col min="11529" max="11529" width="14" style="952" customWidth="1"/>
    <col min="11530" max="11530" width="10.77734375" style="952" customWidth="1"/>
    <col min="11531" max="11531" width="11.21875" style="952" customWidth="1"/>
    <col min="11532" max="11532" width="8.5546875" style="952" customWidth="1"/>
    <col min="11533" max="11533" width="6.88671875" style="952" customWidth="1"/>
    <col min="11534" max="11539" width="12.21875" style="952" customWidth="1"/>
    <col min="11540" max="11540" width="7.77734375" style="952" customWidth="1"/>
    <col min="11541" max="11541" width="7.21875" style="952"/>
    <col min="11542" max="11542" width="4.5546875" style="952" customWidth="1"/>
    <col min="11543" max="11547" width="7.21875" style="952"/>
    <col min="11548" max="11548" width="10.21875" style="952" customWidth="1"/>
    <col min="11549" max="11776" width="7.21875" style="952"/>
    <col min="11777" max="11777" width="11.5546875" style="952" customWidth="1"/>
    <col min="11778" max="11778" width="14.77734375" style="952" customWidth="1"/>
    <col min="11779" max="11780" width="10.77734375" style="952" customWidth="1"/>
    <col min="11781" max="11781" width="12.44140625" style="952" customWidth="1"/>
    <col min="11782" max="11783" width="10.77734375" style="952" customWidth="1"/>
    <col min="11784" max="11784" width="10.88671875" style="952" customWidth="1"/>
    <col min="11785" max="11785" width="14" style="952" customWidth="1"/>
    <col min="11786" max="11786" width="10.77734375" style="952" customWidth="1"/>
    <col min="11787" max="11787" width="11.21875" style="952" customWidth="1"/>
    <col min="11788" max="11788" width="8.5546875" style="952" customWidth="1"/>
    <col min="11789" max="11789" width="6.88671875" style="952" customWidth="1"/>
    <col min="11790" max="11795" width="12.21875" style="952" customWidth="1"/>
    <col min="11796" max="11796" width="7.77734375" style="952" customWidth="1"/>
    <col min="11797" max="11797" width="7.21875" style="952"/>
    <col min="11798" max="11798" width="4.5546875" style="952" customWidth="1"/>
    <col min="11799" max="11803" width="7.21875" style="952"/>
    <col min="11804" max="11804" width="10.21875" style="952" customWidth="1"/>
    <col min="11805" max="12032" width="7.21875" style="952"/>
    <col min="12033" max="12033" width="11.5546875" style="952" customWidth="1"/>
    <col min="12034" max="12034" width="14.77734375" style="952" customWidth="1"/>
    <col min="12035" max="12036" width="10.77734375" style="952" customWidth="1"/>
    <col min="12037" max="12037" width="12.44140625" style="952" customWidth="1"/>
    <col min="12038" max="12039" width="10.77734375" style="952" customWidth="1"/>
    <col min="12040" max="12040" width="10.88671875" style="952" customWidth="1"/>
    <col min="12041" max="12041" width="14" style="952" customWidth="1"/>
    <col min="12042" max="12042" width="10.77734375" style="952" customWidth="1"/>
    <col min="12043" max="12043" width="11.21875" style="952" customWidth="1"/>
    <col min="12044" max="12044" width="8.5546875" style="952" customWidth="1"/>
    <col min="12045" max="12045" width="6.88671875" style="952" customWidth="1"/>
    <col min="12046" max="12051" width="12.21875" style="952" customWidth="1"/>
    <col min="12052" max="12052" width="7.77734375" style="952" customWidth="1"/>
    <col min="12053" max="12053" width="7.21875" style="952"/>
    <col min="12054" max="12054" width="4.5546875" style="952" customWidth="1"/>
    <col min="12055" max="12059" width="7.21875" style="952"/>
    <col min="12060" max="12060" width="10.21875" style="952" customWidth="1"/>
    <col min="12061" max="12288" width="7.21875" style="952"/>
    <col min="12289" max="12289" width="11.5546875" style="952" customWidth="1"/>
    <col min="12290" max="12290" width="14.77734375" style="952" customWidth="1"/>
    <col min="12291" max="12292" width="10.77734375" style="952" customWidth="1"/>
    <col min="12293" max="12293" width="12.44140625" style="952" customWidth="1"/>
    <col min="12294" max="12295" width="10.77734375" style="952" customWidth="1"/>
    <col min="12296" max="12296" width="10.88671875" style="952" customWidth="1"/>
    <col min="12297" max="12297" width="14" style="952" customWidth="1"/>
    <col min="12298" max="12298" width="10.77734375" style="952" customWidth="1"/>
    <col min="12299" max="12299" width="11.21875" style="952" customWidth="1"/>
    <col min="12300" max="12300" width="8.5546875" style="952" customWidth="1"/>
    <col min="12301" max="12301" width="6.88671875" style="952" customWidth="1"/>
    <col min="12302" max="12307" width="12.21875" style="952" customWidth="1"/>
    <col min="12308" max="12308" width="7.77734375" style="952" customWidth="1"/>
    <col min="12309" max="12309" width="7.21875" style="952"/>
    <col min="12310" max="12310" width="4.5546875" style="952" customWidth="1"/>
    <col min="12311" max="12315" width="7.21875" style="952"/>
    <col min="12316" max="12316" width="10.21875" style="952" customWidth="1"/>
    <col min="12317" max="12544" width="7.21875" style="952"/>
    <col min="12545" max="12545" width="11.5546875" style="952" customWidth="1"/>
    <col min="12546" max="12546" width="14.77734375" style="952" customWidth="1"/>
    <col min="12547" max="12548" width="10.77734375" style="952" customWidth="1"/>
    <col min="12549" max="12549" width="12.44140625" style="952" customWidth="1"/>
    <col min="12550" max="12551" width="10.77734375" style="952" customWidth="1"/>
    <col min="12552" max="12552" width="10.88671875" style="952" customWidth="1"/>
    <col min="12553" max="12553" width="14" style="952" customWidth="1"/>
    <col min="12554" max="12554" width="10.77734375" style="952" customWidth="1"/>
    <col min="12555" max="12555" width="11.21875" style="952" customWidth="1"/>
    <col min="12556" max="12556" width="8.5546875" style="952" customWidth="1"/>
    <col min="12557" max="12557" width="6.88671875" style="952" customWidth="1"/>
    <col min="12558" max="12563" width="12.21875" style="952" customWidth="1"/>
    <col min="12564" max="12564" width="7.77734375" style="952" customWidth="1"/>
    <col min="12565" max="12565" width="7.21875" style="952"/>
    <col min="12566" max="12566" width="4.5546875" style="952" customWidth="1"/>
    <col min="12567" max="12571" width="7.21875" style="952"/>
    <col min="12572" max="12572" width="10.21875" style="952" customWidth="1"/>
    <col min="12573" max="12800" width="7.21875" style="952"/>
    <col min="12801" max="12801" width="11.5546875" style="952" customWidth="1"/>
    <col min="12802" max="12802" width="14.77734375" style="952" customWidth="1"/>
    <col min="12803" max="12804" width="10.77734375" style="952" customWidth="1"/>
    <col min="12805" max="12805" width="12.44140625" style="952" customWidth="1"/>
    <col min="12806" max="12807" width="10.77734375" style="952" customWidth="1"/>
    <col min="12808" max="12808" width="10.88671875" style="952" customWidth="1"/>
    <col min="12809" max="12809" width="14" style="952" customWidth="1"/>
    <col min="12810" max="12810" width="10.77734375" style="952" customWidth="1"/>
    <col min="12811" max="12811" width="11.21875" style="952" customWidth="1"/>
    <col min="12812" max="12812" width="8.5546875" style="952" customWidth="1"/>
    <col min="12813" max="12813" width="6.88671875" style="952" customWidth="1"/>
    <col min="12814" max="12819" width="12.21875" style="952" customWidth="1"/>
    <col min="12820" max="12820" width="7.77734375" style="952" customWidth="1"/>
    <col min="12821" max="12821" width="7.21875" style="952"/>
    <col min="12822" max="12822" width="4.5546875" style="952" customWidth="1"/>
    <col min="12823" max="12827" width="7.21875" style="952"/>
    <col min="12828" max="12828" width="10.21875" style="952" customWidth="1"/>
    <col min="12829" max="13056" width="7.21875" style="952"/>
    <col min="13057" max="13057" width="11.5546875" style="952" customWidth="1"/>
    <col min="13058" max="13058" width="14.77734375" style="952" customWidth="1"/>
    <col min="13059" max="13060" width="10.77734375" style="952" customWidth="1"/>
    <col min="13061" max="13061" width="12.44140625" style="952" customWidth="1"/>
    <col min="13062" max="13063" width="10.77734375" style="952" customWidth="1"/>
    <col min="13064" max="13064" width="10.88671875" style="952" customWidth="1"/>
    <col min="13065" max="13065" width="14" style="952" customWidth="1"/>
    <col min="13066" max="13066" width="10.77734375" style="952" customWidth="1"/>
    <col min="13067" max="13067" width="11.21875" style="952" customWidth="1"/>
    <col min="13068" max="13068" width="8.5546875" style="952" customWidth="1"/>
    <col min="13069" max="13069" width="6.88671875" style="952" customWidth="1"/>
    <col min="13070" max="13075" width="12.21875" style="952" customWidth="1"/>
    <col min="13076" max="13076" width="7.77734375" style="952" customWidth="1"/>
    <col min="13077" max="13077" width="7.21875" style="952"/>
    <col min="13078" max="13078" width="4.5546875" style="952" customWidth="1"/>
    <col min="13079" max="13083" width="7.21875" style="952"/>
    <col min="13084" max="13084" width="10.21875" style="952" customWidth="1"/>
    <col min="13085" max="13312" width="7.21875" style="952"/>
    <col min="13313" max="13313" width="11.5546875" style="952" customWidth="1"/>
    <col min="13314" max="13314" width="14.77734375" style="952" customWidth="1"/>
    <col min="13315" max="13316" width="10.77734375" style="952" customWidth="1"/>
    <col min="13317" max="13317" width="12.44140625" style="952" customWidth="1"/>
    <col min="13318" max="13319" width="10.77734375" style="952" customWidth="1"/>
    <col min="13320" max="13320" width="10.88671875" style="952" customWidth="1"/>
    <col min="13321" max="13321" width="14" style="952" customWidth="1"/>
    <col min="13322" max="13322" width="10.77734375" style="952" customWidth="1"/>
    <col min="13323" max="13323" width="11.21875" style="952" customWidth="1"/>
    <col min="13324" max="13324" width="8.5546875" style="952" customWidth="1"/>
    <col min="13325" max="13325" width="6.88671875" style="952" customWidth="1"/>
    <col min="13326" max="13331" width="12.21875" style="952" customWidth="1"/>
    <col min="13332" max="13332" width="7.77734375" style="952" customWidth="1"/>
    <col min="13333" max="13333" width="7.21875" style="952"/>
    <col min="13334" max="13334" width="4.5546875" style="952" customWidth="1"/>
    <col min="13335" max="13339" width="7.21875" style="952"/>
    <col min="13340" max="13340" width="10.21875" style="952" customWidth="1"/>
    <col min="13341" max="13568" width="7.21875" style="952"/>
    <col min="13569" max="13569" width="11.5546875" style="952" customWidth="1"/>
    <col min="13570" max="13570" width="14.77734375" style="952" customWidth="1"/>
    <col min="13571" max="13572" width="10.77734375" style="952" customWidth="1"/>
    <col min="13573" max="13573" width="12.44140625" style="952" customWidth="1"/>
    <col min="13574" max="13575" width="10.77734375" style="952" customWidth="1"/>
    <col min="13576" max="13576" width="10.88671875" style="952" customWidth="1"/>
    <col min="13577" max="13577" width="14" style="952" customWidth="1"/>
    <col min="13578" max="13578" width="10.77734375" style="952" customWidth="1"/>
    <col min="13579" max="13579" width="11.21875" style="952" customWidth="1"/>
    <col min="13580" max="13580" width="8.5546875" style="952" customWidth="1"/>
    <col min="13581" max="13581" width="6.88671875" style="952" customWidth="1"/>
    <col min="13582" max="13587" width="12.21875" style="952" customWidth="1"/>
    <col min="13588" max="13588" width="7.77734375" style="952" customWidth="1"/>
    <col min="13589" max="13589" width="7.21875" style="952"/>
    <col min="13590" max="13590" width="4.5546875" style="952" customWidth="1"/>
    <col min="13591" max="13595" width="7.21875" style="952"/>
    <col min="13596" max="13596" width="10.21875" style="952" customWidth="1"/>
    <col min="13597" max="13824" width="7.21875" style="952"/>
    <col min="13825" max="13825" width="11.5546875" style="952" customWidth="1"/>
    <col min="13826" max="13826" width="14.77734375" style="952" customWidth="1"/>
    <col min="13827" max="13828" width="10.77734375" style="952" customWidth="1"/>
    <col min="13829" max="13829" width="12.44140625" style="952" customWidth="1"/>
    <col min="13830" max="13831" width="10.77734375" style="952" customWidth="1"/>
    <col min="13832" max="13832" width="10.88671875" style="952" customWidth="1"/>
    <col min="13833" max="13833" width="14" style="952" customWidth="1"/>
    <col min="13834" max="13834" width="10.77734375" style="952" customWidth="1"/>
    <col min="13835" max="13835" width="11.21875" style="952" customWidth="1"/>
    <col min="13836" max="13836" width="8.5546875" style="952" customWidth="1"/>
    <col min="13837" max="13837" width="6.88671875" style="952" customWidth="1"/>
    <col min="13838" max="13843" width="12.21875" style="952" customWidth="1"/>
    <col min="13844" max="13844" width="7.77734375" style="952" customWidth="1"/>
    <col min="13845" max="13845" width="7.21875" style="952"/>
    <col min="13846" max="13846" width="4.5546875" style="952" customWidth="1"/>
    <col min="13847" max="13851" width="7.21875" style="952"/>
    <col min="13852" max="13852" width="10.21875" style="952" customWidth="1"/>
    <col min="13853" max="14080" width="7.21875" style="952"/>
    <col min="14081" max="14081" width="11.5546875" style="952" customWidth="1"/>
    <col min="14082" max="14082" width="14.77734375" style="952" customWidth="1"/>
    <col min="14083" max="14084" width="10.77734375" style="952" customWidth="1"/>
    <col min="14085" max="14085" width="12.44140625" style="952" customWidth="1"/>
    <col min="14086" max="14087" width="10.77734375" style="952" customWidth="1"/>
    <col min="14088" max="14088" width="10.88671875" style="952" customWidth="1"/>
    <col min="14089" max="14089" width="14" style="952" customWidth="1"/>
    <col min="14090" max="14090" width="10.77734375" style="952" customWidth="1"/>
    <col min="14091" max="14091" width="11.21875" style="952" customWidth="1"/>
    <col min="14092" max="14092" width="8.5546875" style="952" customWidth="1"/>
    <col min="14093" max="14093" width="6.88671875" style="952" customWidth="1"/>
    <col min="14094" max="14099" width="12.21875" style="952" customWidth="1"/>
    <col min="14100" max="14100" width="7.77734375" style="952" customWidth="1"/>
    <col min="14101" max="14101" width="7.21875" style="952"/>
    <col min="14102" max="14102" width="4.5546875" style="952" customWidth="1"/>
    <col min="14103" max="14107" width="7.21875" style="952"/>
    <col min="14108" max="14108" width="10.21875" style="952" customWidth="1"/>
    <col min="14109" max="14336" width="7.21875" style="952"/>
    <col min="14337" max="14337" width="11.5546875" style="952" customWidth="1"/>
    <col min="14338" max="14338" width="14.77734375" style="952" customWidth="1"/>
    <col min="14339" max="14340" width="10.77734375" style="952" customWidth="1"/>
    <col min="14341" max="14341" width="12.44140625" style="952" customWidth="1"/>
    <col min="14342" max="14343" width="10.77734375" style="952" customWidth="1"/>
    <col min="14344" max="14344" width="10.88671875" style="952" customWidth="1"/>
    <col min="14345" max="14345" width="14" style="952" customWidth="1"/>
    <col min="14346" max="14346" width="10.77734375" style="952" customWidth="1"/>
    <col min="14347" max="14347" width="11.21875" style="952" customWidth="1"/>
    <col min="14348" max="14348" width="8.5546875" style="952" customWidth="1"/>
    <col min="14349" max="14349" width="6.88671875" style="952" customWidth="1"/>
    <col min="14350" max="14355" width="12.21875" style="952" customWidth="1"/>
    <col min="14356" max="14356" width="7.77734375" style="952" customWidth="1"/>
    <col min="14357" max="14357" width="7.21875" style="952"/>
    <col min="14358" max="14358" width="4.5546875" style="952" customWidth="1"/>
    <col min="14359" max="14363" width="7.21875" style="952"/>
    <col min="14364" max="14364" width="10.21875" style="952" customWidth="1"/>
    <col min="14365" max="14592" width="7.21875" style="952"/>
    <col min="14593" max="14593" width="11.5546875" style="952" customWidth="1"/>
    <col min="14594" max="14594" width="14.77734375" style="952" customWidth="1"/>
    <col min="14595" max="14596" width="10.77734375" style="952" customWidth="1"/>
    <col min="14597" max="14597" width="12.44140625" style="952" customWidth="1"/>
    <col min="14598" max="14599" width="10.77734375" style="952" customWidth="1"/>
    <col min="14600" max="14600" width="10.88671875" style="952" customWidth="1"/>
    <col min="14601" max="14601" width="14" style="952" customWidth="1"/>
    <col min="14602" max="14602" width="10.77734375" style="952" customWidth="1"/>
    <col min="14603" max="14603" width="11.21875" style="952" customWidth="1"/>
    <col min="14604" max="14604" width="8.5546875" style="952" customWidth="1"/>
    <col min="14605" max="14605" width="6.88671875" style="952" customWidth="1"/>
    <col min="14606" max="14611" width="12.21875" style="952" customWidth="1"/>
    <col min="14612" max="14612" width="7.77734375" style="952" customWidth="1"/>
    <col min="14613" max="14613" width="7.21875" style="952"/>
    <col min="14614" max="14614" width="4.5546875" style="952" customWidth="1"/>
    <col min="14615" max="14619" width="7.21875" style="952"/>
    <col min="14620" max="14620" width="10.21875" style="952" customWidth="1"/>
    <col min="14621" max="14848" width="7.21875" style="952"/>
    <col min="14849" max="14849" width="11.5546875" style="952" customWidth="1"/>
    <col min="14850" max="14850" width="14.77734375" style="952" customWidth="1"/>
    <col min="14851" max="14852" width="10.77734375" style="952" customWidth="1"/>
    <col min="14853" max="14853" width="12.44140625" style="952" customWidth="1"/>
    <col min="14854" max="14855" width="10.77734375" style="952" customWidth="1"/>
    <col min="14856" max="14856" width="10.88671875" style="952" customWidth="1"/>
    <col min="14857" max="14857" width="14" style="952" customWidth="1"/>
    <col min="14858" max="14858" width="10.77734375" style="952" customWidth="1"/>
    <col min="14859" max="14859" width="11.21875" style="952" customWidth="1"/>
    <col min="14860" max="14860" width="8.5546875" style="952" customWidth="1"/>
    <col min="14861" max="14861" width="6.88671875" style="952" customWidth="1"/>
    <col min="14862" max="14867" width="12.21875" style="952" customWidth="1"/>
    <col min="14868" max="14868" width="7.77734375" style="952" customWidth="1"/>
    <col min="14869" max="14869" width="7.21875" style="952"/>
    <col min="14870" max="14870" width="4.5546875" style="952" customWidth="1"/>
    <col min="14871" max="14875" width="7.21875" style="952"/>
    <col min="14876" max="14876" width="10.21875" style="952" customWidth="1"/>
    <col min="14877" max="15104" width="7.21875" style="952"/>
    <col min="15105" max="15105" width="11.5546875" style="952" customWidth="1"/>
    <col min="15106" max="15106" width="14.77734375" style="952" customWidth="1"/>
    <col min="15107" max="15108" width="10.77734375" style="952" customWidth="1"/>
    <col min="15109" max="15109" width="12.44140625" style="952" customWidth="1"/>
    <col min="15110" max="15111" width="10.77734375" style="952" customWidth="1"/>
    <col min="15112" max="15112" width="10.88671875" style="952" customWidth="1"/>
    <col min="15113" max="15113" width="14" style="952" customWidth="1"/>
    <col min="15114" max="15114" width="10.77734375" style="952" customWidth="1"/>
    <col min="15115" max="15115" width="11.21875" style="952" customWidth="1"/>
    <col min="15116" max="15116" width="8.5546875" style="952" customWidth="1"/>
    <col min="15117" max="15117" width="6.88671875" style="952" customWidth="1"/>
    <col min="15118" max="15123" width="12.21875" style="952" customWidth="1"/>
    <col min="15124" max="15124" width="7.77734375" style="952" customWidth="1"/>
    <col min="15125" max="15125" width="7.21875" style="952"/>
    <col min="15126" max="15126" width="4.5546875" style="952" customWidth="1"/>
    <col min="15127" max="15131" width="7.21875" style="952"/>
    <col min="15132" max="15132" width="10.21875" style="952" customWidth="1"/>
    <col min="15133" max="15360" width="7.21875" style="952"/>
    <col min="15361" max="15361" width="11.5546875" style="952" customWidth="1"/>
    <col min="15362" max="15362" width="14.77734375" style="952" customWidth="1"/>
    <col min="15363" max="15364" width="10.77734375" style="952" customWidth="1"/>
    <col min="15365" max="15365" width="12.44140625" style="952" customWidth="1"/>
    <col min="15366" max="15367" width="10.77734375" style="952" customWidth="1"/>
    <col min="15368" max="15368" width="10.88671875" style="952" customWidth="1"/>
    <col min="15369" max="15369" width="14" style="952" customWidth="1"/>
    <col min="15370" max="15370" width="10.77734375" style="952" customWidth="1"/>
    <col min="15371" max="15371" width="11.21875" style="952" customWidth="1"/>
    <col min="15372" max="15372" width="8.5546875" style="952" customWidth="1"/>
    <col min="15373" max="15373" width="6.88671875" style="952" customWidth="1"/>
    <col min="15374" max="15379" width="12.21875" style="952" customWidth="1"/>
    <col min="15380" max="15380" width="7.77734375" style="952" customWidth="1"/>
    <col min="15381" max="15381" width="7.21875" style="952"/>
    <col min="15382" max="15382" width="4.5546875" style="952" customWidth="1"/>
    <col min="15383" max="15387" width="7.21875" style="952"/>
    <col min="15388" max="15388" width="10.21875" style="952" customWidth="1"/>
    <col min="15389" max="15616" width="7.21875" style="952"/>
    <col min="15617" max="15617" width="11.5546875" style="952" customWidth="1"/>
    <col min="15618" max="15618" width="14.77734375" style="952" customWidth="1"/>
    <col min="15619" max="15620" width="10.77734375" style="952" customWidth="1"/>
    <col min="15621" max="15621" width="12.44140625" style="952" customWidth="1"/>
    <col min="15622" max="15623" width="10.77734375" style="952" customWidth="1"/>
    <col min="15624" max="15624" width="10.88671875" style="952" customWidth="1"/>
    <col min="15625" max="15625" width="14" style="952" customWidth="1"/>
    <col min="15626" max="15626" width="10.77734375" style="952" customWidth="1"/>
    <col min="15627" max="15627" width="11.21875" style="952" customWidth="1"/>
    <col min="15628" max="15628" width="8.5546875" style="952" customWidth="1"/>
    <col min="15629" max="15629" width="6.88671875" style="952" customWidth="1"/>
    <col min="15630" max="15635" width="12.21875" style="952" customWidth="1"/>
    <col min="15636" max="15636" width="7.77734375" style="952" customWidth="1"/>
    <col min="15637" max="15637" width="7.21875" style="952"/>
    <col min="15638" max="15638" width="4.5546875" style="952" customWidth="1"/>
    <col min="15639" max="15643" width="7.21875" style="952"/>
    <col min="15644" max="15644" width="10.21875" style="952" customWidth="1"/>
    <col min="15645" max="15872" width="7.21875" style="952"/>
    <col min="15873" max="15873" width="11.5546875" style="952" customWidth="1"/>
    <col min="15874" max="15874" width="14.77734375" style="952" customWidth="1"/>
    <col min="15875" max="15876" width="10.77734375" style="952" customWidth="1"/>
    <col min="15877" max="15877" width="12.44140625" style="952" customWidth="1"/>
    <col min="15878" max="15879" width="10.77734375" style="952" customWidth="1"/>
    <col min="15880" max="15880" width="10.88671875" style="952" customWidth="1"/>
    <col min="15881" max="15881" width="14" style="952" customWidth="1"/>
    <col min="15882" max="15882" width="10.77734375" style="952" customWidth="1"/>
    <col min="15883" max="15883" width="11.21875" style="952" customWidth="1"/>
    <col min="15884" max="15884" width="8.5546875" style="952" customWidth="1"/>
    <col min="15885" max="15885" width="6.88671875" style="952" customWidth="1"/>
    <col min="15886" max="15891" width="12.21875" style="952" customWidth="1"/>
    <col min="15892" max="15892" width="7.77734375" style="952" customWidth="1"/>
    <col min="15893" max="15893" width="7.21875" style="952"/>
    <col min="15894" max="15894" width="4.5546875" style="952" customWidth="1"/>
    <col min="15895" max="15899" width="7.21875" style="952"/>
    <col min="15900" max="15900" width="10.21875" style="952" customWidth="1"/>
    <col min="15901" max="16128" width="7.21875" style="952"/>
    <col min="16129" max="16129" width="11.5546875" style="952" customWidth="1"/>
    <col min="16130" max="16130" width="14.77734375" style="952" customWidth="1"/>
    <col min="16131" max="16132" width="10.77734375" style="952" customWidth="1"/>
    <col min="16133" max="16133" width="12.44140625" style="952" customWidth="1"/>
    <col min="16134" max="16135" width="10.77734375" style="952" customWidth="1"/>
    <col min="16136" max="16136" width="10.88671875" style="952" customWidth="1"/>
    <col min="16137" max="16137" width="14" style="952" customWidth="1"/>
    <col min="16138" max="16138" width="10.77734375" style="952" customWidth="1"/>
    <col min="16139" max="16139" width="11.21875" style="952" customWidth="1"/>
    <col min="16140" max="16140" width="8.5546875" style="952" customWidth="1"/>
    <col min="16141" max="16141" width="6.88671875" style="952" customWidth="1"/>
    <col min="16142" max="16147" width="12.21875" style="952" customWidth="1"/>
    <col min="16148" max="16148" width="7.77734375" style="952" customWidth="1"/>
    <col min="16149" max="16149" width="7.21875" style="952"/>
    <col min="16150" max="16150" width="4.5546875" style="952" customWidth="1"/>
    <col min="16151" max="16155" width="7.21875" style="952"/>
    <col min="16156" max="16156" width="10.21875" style="952" customWidth="1"/>
    <col min="16157" max="16384" width="7.21875" style="952"/>
  </cols>
  <sheetData>
    <row r="1" spans="1:24" s="975" customFormat="1" ht="16.5" customHeight="1" x14ac:dyDescent="0.3">
      <c r="A1" s="951" t="s">
        <v>575</v>
      </c>
      <c r="C1" s="988"/>
      <c r="D1" s="988"/>
      <c r="E1" s="988"/>
      <c r="F1" s="988"/>
      <c r="G1" s="988"/>
      <c r="H1" s="988"/>
      <c r="I1" s="988"/>
      <c r="J1" s="2005"/>
      <c r="K1" s="2005"/>
      <c r="L1" s="2005"/>
      <c r="M1" s="2005"/>
      <c r="N1" s="109" t="s">
        <v>100</v>
      </c>
      <c r="O1" s="1122"/>
      <c r="P1" s="1123"/>
      <c r="Q1" s="1123"/>
      <c r="R1" s="1122"/>
      <c r="S1" s="952"/>
      <c r="T1" s="952"/>
      <c r="U1" s="952"/>
      <c r="V1" s="1122"/>
      <c r="W1" s="1122"/>
    </row>
    <row r="2" spans="1:24" s="975" customFormat="1" ht="20.100000000000001" customHeight="1" x14ac:dyDescent="0.3">
      <c r="A2" s="955" t="s">
        <v>576</v>
      </c>
      <c r="B2" s="1124" t="s">
        <v>1189</v>
      </c>
      <c r="C2" s="988"/>
      <c r="D2" s="988"/>
      <c r="E2" s="988"/>
      <c r="F2" s="988"/>
      <c r="G2" s="988"/>
      <c r="H2" s="988"/>
      <c r="I2" s="988"/>
      <c r="J2" s="2005"/>
      <c r="K2" s="2005"/>
      <c r="L2" s="2005"/>
      <c r="M2" s="2005"/>
      <c r="N2" s="1122"/>
      <c r="O2" s="1122"/>
      <c r="P2" s="1123"/>
      <c r="Q2" s="1123"/>
      <c r="R2" s="1122"/>
      <c r="S2" s="1122"/>
      <c r="T2" s="1122"/>
      <c r="U2" s="1122"/>
      <c r="V2" s="1122"/>
      <c r="W2" s="1122"/>
    </row>
    <row r="3" spans="1:24" ht="30" customHeight="1" x14ac:dyDescent="0.4">
      <c r="A3" s="2006" t="s">
        <v>1190</v>
      </c>
      <c r="B3" s="2006"/>
      <c r="C3" s="2006"/>
      <c r="D3" s="2006"/>
      <c r="E3" s="2006"/>
      <c r="F3" s="2006"/>
      <c r="G3" s="2006"/>
      <c r="H3" s="2006"/>
      <c r="I3" s="2006"/>
      <c r="J3" s="2006"/>
      <c r="K3" s="2006"/>
      <c r="L3" s="2006"/>
      <c r="M3" s="2006"/>
    </row>
    <row r="4" spans="1:24" ht="24.9" customHeight="1" thickBot="1" x14ac:dyDescent="0.35">
      <c r="A4" s="1125"/>
      <c r="B4" s="1125"/>
      <c r="C4" s="1125"/>
      <c r="D4" s="1504" t="s">
        <v>959</v>
      </c>
      <c r="E4" s="1504"/>
      <c r="F4" s="1504"/>
      <c r="G4" s="1504"/>
      <c r="H4" s="1504"/>
      <c r="I4" s="1504"/>
      <c r="J4" s="1125"/>
      <c r="K4" s="1125"/>
      <c r="L4" s="2007" t="s">
        <v>1191</v>
      </c>
      <c r="M4" s="2007"/>
    </row>
    <row r="5" spans="1:24" s="958" customFormat="1" ht="40.5" customHeight="1" thickBot="1" x14ac:dyDescent="0.35">
      <c r="A5" s="991" t="s">
        <v>1192</v>
      </c>
      <c r="B5" s="992" t="s">
        <v>1193</v>
      </c>
      <c r="C5" s="992" t="s">
        <v>1194</v>
      </c>
      <c r="D5" s="992" t="s">
        <v>1195</v>
      </c>
      <c r="E5" s="1126" t="s">
        <v>1196</v>
      </c>
      <c r="F5" s="992" t="s">
        <v>1197</v>
      </c>
      <c r="G5" s="992" t="s">
        <v>1198</v>
      </c>
      <c r="H5" s="992" t="s">
        <v>1199</v>
      </c>
      <c r="I5" s="992" t="s">
        <v>1200</v>
      </c>
      <c r="J5" s="992" t="s">
        <v>1201</v>
      </c>
      <c r="K5" s="992" t="s">
        <v>1202</v>
      </c>
      <c r="L5" s="2008" t="s">
        <v>1203</v>
      </c>
      <c r="M5" s="2009"/>
      <c r="O5" s="1127"/>
      <c r="P5" s="1127"/>
      <c r="Q5" s="1127"/>
      <c r="R5" s="1127"/>
      <c r="S5" s="1127"/>
      <c r="T5" s="1127"/>
      <c r="U5" s="1127"/>
      <c r="V5" s="1127"/>
      <c r="W5" s="1127"/>
      <c r="X5" s="1127"/>
    </row>
    <row r="6" spans="1:24" s="967" customFormat="1" ht="23.1" customHeight="1" x14ac:dyDescent="0.3">
      <c r="A6" s="968" t="s">
        <v>1204</v>
      </c>
      <c r="B6" s="1194">
        <f>SUM(B7:B19)</f>
        <v>0</v>
      </c>
      <c r="C6" s="1194">
        <f>SUM(C7:C19)</f>
        <v>0</v>
      </c>
      <c r="D6" s="1194">
        <f t="shared" ref="D6:K6" si="0">SUM(D7:D19)</f>
        <v>0</v>
      </c>
      <c r="E6" s="1194">
        <f t="shared" si="0"/>
        <v>0</v>
      </c>
      <c r="F6" s="1194">
        <f t="shared" si="0"/>
        <v>0</v>
      </c>
      <c r="G6" s="1194">
        <f t="shared" si="0"/>
        <v>0</v>
      </c>
      <c r="H6" s="1194">
        <f t="shared" si="0"/>
        <v>0</v>
      </c>
      <c r="I6" s="1194">
        <f t="shared" si="0"/>
        <v>0</v>
      </c>
      <c r="J6" s="1194">
        <f t="shared" si="0"/>
        <v>0</v>
      </c>
      <c r="K6" s="1194">
        <f t="shared" si="0"/>
        <v>0</v>
      </c>
      <c r="L6" s="2010">
        <f>SUM(L7:M19)</f>
        <v>0</v>
      </c>
      <c r="M6" s="2011"/>
    </row>
    <row r="7" spans="1:24" s="975" customFormat="1" ht="23.1" customHeight="1" x14ac:dyDescent="0.3">
      <c r="A7" s="960" t="s">
        <v>1205</v>
      </c>
      <c r="B7" s="1195">
        <f>SUM(C7:M7,B28:M28)</f>
        <v>0</v>
      </c>
      <c r="C7" s="1195">
        <v>0</v>
      </c>
      <c r="D7" s="1195">
        <v>0</v>
      </c>
      <c r="E7" s="1195">
        <v>0</v>
      </c>
      <c r="F7" s="1195">
        <v>0</v>
      </c>
      <c r="G7" s="1195">
        <v>0</v>
      </c>
      <c r="H7" s="1195">
        <v>0</v>
      </c>
      <c r="I7" s="1195">
        <v>0</v>
      </c>
      <c r="J7" s="1195">
        <v>0</v>
      </c>
      <c r="K7" s="1195">
        <v>0</v>
      </c>
      <c r="L7" s="2003">
        <v>0</v>
      </c>
      <c r="M7" s="2004"/>
    </row>
    <row r="8" spans="1:24" s="975" customFormat="1" ht="23.1" customHeight="1" x14ac:dyDescent="0.3">
      <c r="A8" s="1128"/>
      <c r="B8" s="1196"/>
      <c r="C8" s="1195"/>
      <c r="D8" s="1195"/>
      <c r="E8" s="1195"/>
      <c r="F8" s="1195"/>
      <c r="G8" s="1195"/>
      <c r="H8" s="1195"/>
      <c r="I8" s="1195"/>
      <c r="J8" s="1195"/>
      <c r="K8" s="1195"/>
      <c r="L8" s="2003"/>
      <c r="M8" s="2004"/>
    </row>
    <row r="9" spans="1:24" s="975" customFormat="1" ht="23.1" customHeight="1" x14ac:dyDescent="0.3">
      <c r="A9" s="1128"/>
      <c r="B9" s="1196"/>
      <c r="C9" s="1195"/>
      <c r="D9" s="1195"/>
      <c r="E9" s="1195"/>
      <c r="F9" s="1195"/>
      <c r="G9" s="1195"/>
      <c r="H9" s="1195"/>
      <c r="I9" s="1195"/>
      <c r="J9" s="1195"/>
      <c r="K9" s="1195"/>
      <c r="L9" s="2003"/>
      <c r="M9" s="2004"/>
    </row>
    <row r="10" spans="1:24" s="975" customFormat="1" ht="23.1" customHeight="1" x14ac:dyDescent="0.3">
      <c r="A10" s="1128"/>
      <c r="B10" s="1196"/>
      <c r="C10" s="1195"/>
      <c r="D10" s="1195"/>
      <c r="E10" s="1195"/>
      <c r="F10" s="1195"/>
      <c r="G10" s="1195"/>
      <c r="H10" s="1195"/>
      <c r="I10" s="1195"/>
      <c r="J10" s="1195"/>
      <c r="K10" s="1195"/>
      <c r="L10" s="2003"/>
      <c r="M10" s="2004"/>
    </row>
    <row r="11" spans="1:24" s="975" customFormat="1" ht="23.1" customHeight="1" x14ac:dyDescent="0.3">
      <c r="A11" s="1128"/>
      <c r="B11" s="1196"/>
      <c r="C11" s="1195"/>
      <c r="D11" s="1195"/>
      <c r="E11" s="1195"/>
      <c r="F11" s="1195"/>
      <c r="G11" s="1195"/>
      <c r="H11" s="1195"/>
      <c r="I11" s="1195"/>
      <c r="J11" s="1195"/>
      <c r="K11" s="1195"/>
      <c r="L11" s="2003"/>
      <c r="M11" s="2004"/>
    </row>
    <row r="12" spans="1:24" s="975" customFormat="1" ht="23.1" customHeight="1" x14ac:dyDescent="0.3">
      <c r="A12" s="1128"/>
      <c r="B12" s="1196"/>
      <c r="C12" s="1195"/>
      <c r="D12" s="1195"/>
      <c r="E12" s="1195"/>
      <c r="F12" s="1195"/>
      <c r="G12" s="1195"/>
      <c r="H12" s="1195"/>
      <c r="I12" s="1195"/>
      <c r="J12" s="1195"/>
      <c r="K12" s="1195"/>
      <c r="L12" s="2003"/>
      <c r="M12" s="2004"/>
    </row>
    <row r="13" spans="1:24" s="975" customFormat="1" ht="23.1" customHeight="1" x14ac:dyDescent="0.3">
      <c r="A13" s="1128"/>
      <c r="B13" s="1196"/>
      <c r="C13" s="1195"/>
      <c r="D13" s="1195"/>
      <c r="E13" s="1195"/>
      <c r="F13" s="1195"/>
      <c r="G13" s="1195"/>
      <c r="H13" s="1195"/>
      <c r="I13" s="1195"/>
      <c r="J13" s="1195"/>
      <c r="K13" s="1195"/>
      <c r="L13" s="2003"/>
      <c r="M13" s="2004"/>
    </row>
    <row r="14" spans="1:24" s="975" customFormat="1" ht="23.1" customHeight="1" x14ac:dyDescent="0.3">
      <c r="A14" s="1128"/>
      <c r="B14" s="1196"/>
      <c r="C14" s="1195"/>
      <c r="D14" s="1195"/>
      <c r="E14" s="1195"/>
      <c r="F14" s="1195"/>
      <c r="G14" s="1195"/>
      <c r="H14" s="1195"/>
      <c r="I14" s="1195"/>
      <c r="J14" s="1195"/>
      <c r="K14" s="1195"/>
      <c r="L14" s="2003"/>
      <c r="M14" s="2004"/>
    </row>
    <row r="15" spans="1:24" s="975" customFormat="1" ht="23.1" customHeight="1" x14ac:dyDescent="0.3">
      <c r="A15" s="1128"/>
      <c r="B15" s="1196"/>
      <c r="C15" s="1195"/>
      <c r="D15" s="1195"/>
      <c r="E15" s="1195"/>
      <c r="F15" s="1195"/>
      <c r="G15" s="1195"/>
      <c r="H15" s="1195"/>
      <c r="I15" s="1195"/>
      <c r="J15" s="1195"/>
      <c r="K15" s="1195"/>
      <c r="L15" s="2003"/>
      <c r="M15" s="2004"/>
    </row>
    <row r="16" spans="1:24" s="975" customFormat="1" ht="23.1" customHeight="1" x14ac:dyDescent="0.3">
      <c r="A16" s="1128"/>
      <c r="B16" s="1196"/>
      <c r="C16" s="1195"/>
      <c r="D16" s="1195"/>
      <c r="E16" s="1195"/>
      <c r="F16" s="1195"/>
      <c r="G16" s="1195"/>
      <c r="H16" s="1195"/>
      <c r="I16" s="1195"/>
      <c r="J16" s="1195"/>
      <c r="K16" s="1195"/>
      <c r="L16" s="2003"/>
      <c r="M16" s="2004"/>
    </row>
    <row r="17" spans="1:14" s="975" customFormat="1" ht="23.1" customHeight="1" x14ac:dyDescent="0.3">
      <c r="A17" s="1128"/>
      <c r="B17" s="1196"/>
      <c r="C17" s="1195"/>
      <c r="D17" s="1195"/>
      <c r="E17" s="1195"/>
      <c r="F17" s="1195"/>
      <c r="G17" s="1195"/>
      <c r="H17" s="1195"/>
      <c r="I17" s="1195"/>
      <c r="J17" s="1195"/>
      <c r="K17" s="1195"/>
      <c r="L17" s="2003"/>
      <c r="M17" s="2004"/>
    </row>
    <row r="18" spans="1:14" s="975" customFormat="1" ht="23.1" customHeight="1" x14ac:dyDescent="0.3">
      <c r="A18" s="1128"/>
      <c r="B18" s="1196"/>
      <c r="C18" s="1195"/>
      <c r="D18" s="1195"/>
      <c r="E18" s="1195"/>
      <c r="F18" s="1195"/>
      <c r="G18" s="1195"/>
      <c r="H18" s="1195"/>
      <c r="I18" s="1195"/>
      <c r="J18" s="1195"/>
      <c r="K18" s="1195"/>
      <c r="L18" s="2003"/>
      <c r="M18" s="2004"/>
    </row>
    <row r="19" spans="1:14" s="975" customFormat="1" ht="23.1" customHeight="1" thickBot="1" x14ac:dyDescent="0.35">
      <c r="A19" s="1129"/>
      <c r="B19" s="1197"/>
      <c r="C19" s="1198"/>
      <c r="D19" s="1198"/>
      <c r="E19" s="1198"/>
      <c r="F19" s="1198"/>
      <c r="G19" s="1198"/>
      <c r="H19" s="1198"/>
      <c r="I19" s="1198"/>
      <c r="J19" s="1198"/>
      <c r="K19" s="1198"/>
      <c r="L19" s="2012"/>
      <c r="M19" s="2013"/>
    </row>
    <row r="20" spans="1:14" s="975" customFormat="1" ht="23.1" customHeight="1" x14ac:dyDescent="0.3">
      <c r="A20" s="1130"/>
      <c r="B20" s="1131"/>
      <c r="C20" s="1132"/>
      <c r="D20" s="1132"/>
      <c r="E20" s="1132"/>
      <c r="F20" s="1132"/>
      <c r="G20" s="1132"/>
      <c r="H20" s="1132"/>
      <c r="I20" s="1132"/>
      <c r="J20" s="1132"/>
      <c r="K20" s="1132"/>
      <c r="L20" s="1132"/>
      <c r="M20" s="1132"/>
      <c r="N20" s="1132"/>
    </row>
    <row r="21" spans="1:14" s="975" customFormat="1" ht="9" customHeight="1" x14ac:dyDescent="0.3">
      <c r="A21" s="1133"/>
      <c r="B21" s="1131"/>
      <c r="C21" s="1132"/>
      <c r="D21" s="1132"/>
      <c r="E21" s="1132"/>
      <c r="F21" s="1132"/>
      <c r="G21" s="1132"/>
      <c r="H21" s="1132"/>
      <c r="I21" s="1132"/>
      <c r="J21" s="1132"/>
      <c r="K21" s="1132"/>
      <c r="L21" s="1132"/>
      <c r="M21" s="1132"/>
      <c r="N21" s="1132"/>
    </row>
    <row r="22" spans="1:14" s="975" customFormat="1" ht="16.5" customHeight="1" x14ac:dyDescent="0.3">
      <c r="A22" s="951" t="s">
        <v>575</v>
      </c>
      <c r="C22" s="988"/>
      <c r="D22" s="988"/>
      <c r="E22" s="988"/>
      <c r="F22" s="988"/>
      <c r="G22" s="988"/>
      <c r="H22" s="988"/>
      <c r="I22" s="988"/>
      <c r="J22" s="2005"/>
      <c r="K22" s="2005"/>
      <c r="L22" s="2005"/>
      <c r="M22" s="2005"/>
    </row>
    <row r="23" spans="1:14" s="975" customFormat="1" ht="20.100000000000001" customHeight="1" x14ac:dyDescent="0.3">
      <c r="A23" s="955" t="s">
        <v>576</v>
      </c>
      <c r="B23" s="1124" t="s">
        <v>1189</v>
      </c>
      <c r="C23" s="988"/>
      <c r="D23" s="988"/>
      <c r="E23" s="988"/>
      <c r="F23" s="988"/>
      <c r="G23" s="988"/>
      <c r="H23" s="988"/>
      <c r="I23" s="988"/>
      <c r="J23" s="2005"/>
      <c r="K23" s="2005"/>
      <c r="L23" s="2005"/>
      <c r="M23" s="2005"/>
    </row>
    <row r="24" spans="1:14" s="975" customFormat="1" ht="30" customHeight="1" x14ac:dyDescent="0.4">
      <c r="A24" s="2006" t="s">
        <v>1206</v>
      </c>
      <c r="B24" s="2006"/>
      <c r="C24" s="2006"/>
      <c r="D24" s="2006"/>
      <c r="E24" s="2006"/>
      <c r="F24" s="2006"/>
      <c r="G24" s="2006"/>
      <c r="H24" s="2006"/>
      <c r="I24" s="2006"/>
      <c r="J24" s="2006"/>
      <c r="K24" s="2006"/>
      <c r="L24" s="2006"/>
      <c r="M24" s="2006"/>
    </row>
    <row r="25" spans="1:14" s="975" customFormat="1" ht="20.100000000000001" customHeight="1" thickBot="1" x14ac:dyDescent="0.35">
      <c r="A25" s="1125"/>
      <c r="B25" s="1125"/>
      <c r="C25" s="1125"/>
      <c r="D25" s="1504" t="s">
        <v>959</v>
      </c>
      <c r="E25" s="1504"/>
      <c r="F25" s="1504"/>
      <c r="G25" s="1504"/>
      <c r="H25" s="1504"/>
      <c r="I25" s="1504"/>
      <c r="J25" s="1125"/>
      <c r="K25" s="1125"/>
      <c r="L25" s="2007" t="s">
        <v>1191</v>
      </c>
      <c r="M25" s="2007"/>
    </row>
    <row r="26" spans="1:14" s="975" customFormat="1" ht="39.9" customHeight="1" thickBot="1" x14ac:dyDescent="0.35">
      <c r="A26" s="991" t="s">
        <v>1192</v>
      </c>
      <c r="B26" s="1126" t="s">
        <v>1207</v>
      </c>
      <c r="C26" s="992" t="s">
        <v>1208</v>
      </c>
      <c r="D26" s="992" t="s">
        <v>1209</v>
      </c>
      <c r="E26" s="1126" t="s">
        <v>1210</v>
      </c>
      <c r="F26" s="1126" t="s">
        <v>1211</v>
      </c>
      <c r="G26" s="992" t="s">
        <v>1212</v>
      </c>
      <c r="H26" s="992" t="s">
        <v>1213</v>
      </c>
      <c r="I26" s="992" t="s">
        <v>1214</v>
      </c>
      <c r="J26" s="992" t="s">
        <v>1215</v>
      </c>
      <c r="K26" s="1126" t="s">
        <v>1216</v>
      </c>
      <c r="L26" s="992" t="s">
        <v>1217</v>
      </c>
      <c r="M26" s="993" t="s">
        <v>172</v>
      </c>
    </row>
    <row r="27" spans="1:14" s="975" customFormat="1" ht="30" customHeight="1" x14ac:dyDescent="0.3">
      <c r="A27" s="968" t="s">
        <v>1204</v>
      </c>
      <c r="B27" s="1194">
        <f>SUM(B28:B36)</f>
        <v>0</v>
      </c>
      <c r="C27" s="1194">
        <f t="shared" ref="C27:K27" si="1">SUM(C28:C36)</f>
        <v>0</v>
      </c>
      <c r="D27" s="1194">
        <f t="shared" si="1"/>
        <v>0</v>
      </c>
      <c r="E27" s="1194">
        <f t="shared" si="1"/>
        <v>0</v>
      </c>
      <c r="F27" s="1194">
        <f t="shared" si="1"/>
        <v>0</v>
      </c>
      <c r="G27" s="1194">
        <f t="shared" si="1"/>
        <v>0</v>
      </c>
      <c r="H27" s="1194">
        <f t="shared" si="1"/>
        <v>0</v>
      </c>
      <c r="I27" s="1194">
        <f t="shared" si="1"/>
        <v>0</v>
      </c>
      <c r="J27" s="1194">
        <f t="shared" si="1"/>
        <v>0</v>
      </c>
      <c r="K27" s="1194">
        <f t="shared" si="1"/>
        <v>0</v>
      </c>
      <c r="L27" s="1194">
        <f>SUM(L28:L36)</f>
        <v>0</v>
      </c>
      <c r="M27" s="1200">
        <f t="shared" ref="M27" si="2">SUM(M28:M36)</f>
        <v>0</v>
      </c>
    </row>
    <row r="28" spans="1:14" s="975" customFormat="1" ht="23.1" customHeight="1" x14ac:dyDescent="0.3">
      <c r="A28" s="960" t="s">
        <v>1205</v>
      </c>
      <c r="B28" s="1195">
        <v>0</v>
      </c>
      <c r="C28" s="1195">
        <v>0</v>
      </c>
      <c r="D28" s="1195">
        <v>0</v>
      </c>
      <c r="E28" s="1195">
        <v>0</v>
      </c>
      <c r="F28" s="1195">
        <v>0</v>
      </c>
      <c r="G28" s="1195">
        <v>0</v>
      </c>
      <c r="H28" s="1195">
        <v>0</v>
      </c>
      <c r="I28" s="1195">
        <v>0</v>
      </c>
      <c r="J28" s="1195">
        <v>0</v>
      </c>
      <c r="K28" s="1195">
        <v>0</v>
      </c>
      <c r="L28" s="1195">
        <v>0</v>
      </c>
      <c r="M28" s="1199">
        <v>0</v>
      </c>
    </row>
    <row r="29" spans="1:14" s="975" customFormat="1" ht="23.1" customHeight="1" x14ac:dyDescent="0.3">
      <c r="A29" s="1128"/>
      <c r="B29" s="1196"/>
      <c r="C29" s="1195"/>
      <c r="D29" s="1195"/>
      <c r="E29" s="1195"/>
      <c r="F29" s="1195"/>
      <c r="G29" s="1195"/>
      <c r="H29" s="1195"/>
      <c r="I29" s="1195"/>
      <c r="J29" s="1195"/>
      <c r="K29" s="1195"/>
      <c r="L29" s="1195"/>
      <c r="M29" s="1199"/>
    </row>
    <row r="30" spans="1:14" s="975" customFormat="1" ht="23.1" customHeight="1" x14ac:dyDescent="0.3">
      <c r="A30" s="1128"/>
      <c r="B30" s="1196"/>
      <c r="C30" s="1195"/>
      <c r="D30" s="1195"/>
      <c r="E30" s="1195"/>
      <c r="F30" s="1195"/>
      <c r="G30" s="1195"/>
      <c r="H30" s="1195"/>
      <c r="I30" s="1195"/>
      <c r="J30" s="1195"/>
      <c r="K30" s="1195"/>
      <c r="L30" s="1195"/>
      <c r="M30" s="1199"/>
    </row>
    <row r="31" spans="1:14" s="975" customFormat="1" ht="23.1" customHeight="1" x14ac:dyDescent="0.3">
      <c r="A31" s="1128"/>
      <c r="B31" s="1196"/>
      <c r="C31" s="1195"/>
      <c r="D31" s="1195"/>
      <c r="E31" s="1195"/>
      <c r="F31" s="1195"/>
      <c r="G31" s="1195"/>
      <c r="H31" s="1195"/>
      <c r="I31" s="1195"/>
      <c r="J31" s="1195"/>
      <c r="K31" s="1195"/>
      <c r="L31" s="1195"/>
      <c r="M31" s="1199"/>
    </row>
    <row r="32" spans="1:14" s="975" customFormat="1" ht="23.1" customHeight="1" x14ac:dyDescent="0.3">
      <c r="A32" s="1128"/>
      <c r="B32" s="1196"/>
      <c r="C32" s="1195"/>
      <c r="D32" s="1195"/>
      <c r="E32" s="1195"/>
      <c r="F32" s="1195"/>
      <c r="G32" s="1195"/>
      <c r="H32" s="1195"/>
      <c r="I32" s="1195"/>
      <c r="J32" s="1195"/>
      <c r="K32" s="1195"/>
      <c r="L32" s="1195"/>
      <c r="M32" s="1199"/>
    </row>
    <row r="33" spans="1:28" s="975" customFormat="1" ht="23.1" customHeight="1" x14ac:dyDescent="0.3">
      <c r="A33" s="1128"/>
      <c r="B33" s="1196"/>
      <c r="C33" s="1195"/>
      <c r="D33" s="1195"/>
      <c r="E33" s="1195"/>
      <c r="F33" s="1195"/>
      <c r="G33" s="1195"/>
      <c r="H33" s="1195"/>
      <c r="I33" s="1195"/>
      <c r="J33" s="1195"/>
      <c r="K33" s="1195"/>
      <c r="L33" s="1195"/>
      <c r="M33" s="1199"/>
    </row>
    <row r="34" spans="1:28" s="975" customFormat="1" ht="23.1" customHeight="1" x14ac:dyDescent="0.3">
      <c r="A34" s="1128"/>
      <c r="B34" s="1196"/>
      <c r="C34" s="1195"/>
      <c r="D34" s="1195"/>
      <c r="E34" s="1195"/>
      <c r="F34" s="1195"/>
      <c r="G34" s="1195"/>
      <c r="H34" s="1195"/>
      <c r="I34" s="1195"/>
      <c r="J34" s="1195"/>
      <c r="K34" s="1195"/>
      <c r="L34" s="1195"/>
      <c r="M34" s="1199"/>
    </row>
    <row r="35" spans="1:28" s="975" customFormat="1" ht="23.1" customHeight="1" x14ac:dyDescent="0.3">
      <c r="A35" s="1128"/>
      <c r="B35" s="1196"/>
      <c r="C35" s="1195"/>
      <c r="D35" s="1195"/>
      <c r="E35" s="1195"/>
      <c r="F35" s="1195"/>
      <c r="G35" s="1195"/>
      <c r="H35" s="1195"/>
      <c r="I35" s="1195"/>
      <c r="J35" s="1195"/>
      <c r="K35" s="1195"/>
      <c r="L35" s="1195"/>
      <c r="M35" s="1199"/>
    </row>
    <row r="36" spans="1:28" s="975" customFormat="1" ht="23.1" customHeight="1" x14ac:dyDescent="0.3">
      <c r="A36" s="1128"/>
      <c r="B36" s="1196"/>
      <c r="C36" s="1195"/>
      <c r="D36" s="1195"/>
      <c r="E36" s="1195"/>
      <c r="F36" s="1195"/>
      <c r="G36" s="1195"/>
      <c r="H36" s="1195"/>
      <c r="I36" s="1195"/>
      <c r="J36" s="1195"/>
      <c r="K36" s="1195"/>
      <c r="L36" s="1195"/>
      <c r="M36" s="1199"/>
    </row>
    <row r="37" spans="1:28" s="458" customFormat="1" ht="23.1" customHeight="1" thickBot="1" x14ac:dyDescent="0.35">
      <c r="A37" s="985" t="s">
        <v>589</v>
      </c>
      <c r="B37" s="969"/>
      <c r="C37" s="969"/>
      <c r="D37" s="467"/>
      <c r="E37" s="970"/>
      <c r="F37" s="970"/>
      <c r="G37" s="467"/>
      <c r="H37" s="467"/>
      <c r="I37" s="970"/>
      <c r="J37" s="969"/>
      <c r="K37" s="971"/>
      <c r="L37" s="972"/>
      <c r="M37" s="972"/>
      <c r="N37" s="975"/>
      <c r="O37" s="975"/>
      <c r="P37" s="975"/>
      <c r="Q37" s="975"/>
      <c r="R37" s="975"/>
    </row>
    <row r="38" spans="1:28" s="458" customFormat="1" ht="16.5" customHeight="1" x14ac:dyDescent="0.3">
      <c r="A38" s="464"/>
      <c r="B38" s="459"/>
      <c r="C38" s="459"/>
      <c r="E38" s="739"/>
      <c r="F38" s="739"/>
      <c r="I38" s="739"/>
      <c r="J38" s="459"/>
      <c r="K38" s="468"/>
      <c r="M38" s="1134" t="s">
        <v>1328</v>
      </c>
      <c r="N38" s="975"/>
      <c r="O38" s="975"/>
      <c r="P38" s="975"/>
      <c r="Q38" s="975"/>
      <c r="R38" s="975"/>
    </row>
    <row r="39" spans="1:28" s="458" customFormat="1" ht="19.5" customHeight="1" x14ac:dyDescent="0.3">
      <c r="A39" s="460" t="s">
        <v>315</v>
      </c>
      <c r="B39" s="459"/>
      <c r="C39" s="739" t="s">
        <v>316</v>
      </c>
      <c r="F39" s="459" t="s">
        <v>138</v>
      </c>
      <c r="I39" s="1135" t="s">
        <v>590</v>
      </c>
      <c r="K39" s="461"/>
      <c r="N39" s="975"/>
      <c r="O39" s="975"/>
      <c r="P39" s="975"/>
      <c r="Q39" s="975"/>
      <c r="R39" s="975"/>
    </row>
    <row r="40" spans="1:28" s="458" customFormat="1" ht="19.5" customHeight="1" x14ac:dyDescent="0.3">
      <c r="F40" s="459" t="s">
        <v>140</v>
      </c>
      <c r="H40" s="459"/>
      <c r="I40" s="459"/>
      <c r="J40" s="461"/>
      <c r="N40" s="975"/>
      <c r="O40" s="975"/>
      <c r="P40" s="975"/>
      <c r="Q40" s="975"/>
      <c r="R40" s="975"/>
    </row>
    <row r="41" spans="1:28" s="1136" customFormat="1" ht="20.100000000000001" customHeight="1" x14ac:dyDescent="0.3">
      <c r="A41" s="973" t="s">
        <v>1218</v>
      </c>
      <c r="B41" s="953"/>
      <c r="C41" s="953"/>
      <c r="D41" s="953"/>
      <c r="E41" s="953"/>
      <c r="F41" s="953"/>
      <c r="G41" s="953"/>
      <c r="H41" s="953"/>
      <c r="I41" s="953"/>
      <c r="J41" s="953"/>
      <c r="K41" s="953"/>
      <c r="L41" s="953"/>
      <c r="M41" s="953"/>
      <c r="N41" s="953"/>
      <c r="O41" s="953"/>
      <c r="P41" s="953"/>
      <c r="Q41" s="953"/>
      <c r="R41" s="953"/>
      <c r="S41" s="953"/>
      <c r="T41" s="953"/>
      <c r="U41" s="953"/>
      <c r="V41" s="953"/>
      <c r="W41" s="953"/>
      <c r="X41" s="953"/>
      <c r="Y41" s="953"/>
    </row>
    <row r="42" spans="1:28" ht="20.100000000000001" customHeight="1" x14ac:dyDescent="0.3">
      <c r="A42" s="973" t="s">
        <v>1219</v>
      </c>
      <c r="B42" s="953"/>
      <c r="C42" s="953"/>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row>
    <row r="43" spans="1:28" ht="20.100000000000001" customHeight="1" x14ac:dyDescent="0.3">
      <c r="A43" s="973" t="s">
        <v>1220</v>
      </c>
      <c r="B43" s="953"/>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row>
    <row r="44" spans="1:28" x14ac:dyDescent="0.25">
      <c r="A44" s="977"/>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row>
  </sheetData>
  <mergeCells count="25">
    <mergeCell ref="D25:I25"/>
    <mergeCell ref="L25:M25"/>
    <mergeCell ref="L12:M12"/>
    <mergeCell ref="L13:M13"/>
    <mergeCell ref="L14:M14"/>
    <mergeCell ref="L15:M15"/>
    <mergeCell ref="L16:M16"/>
    <mergeCell ref="L17:M17"/>
    <mergeCell ref="L18:M18"/>
    <mergeCell ref="L19:M19"/>
    <mergeCell ref="J22:J23"/>
    <mergeCell ref="K22:M23"/>
    <mergeCell ref="A24:M24"/>
    <mergeCell ref="L11:M11"/>
    <mergeCell ref="J1:J2"/>
    <mergeCell ref="K1:M2"/>
    <mergeCell ref="A3:M3"/>
    <mergeCell ref="D4:I4"/>
    <mergeCell ref="L4:M4"/>
    <mergeCell ref="L5:M5"/>
    <mergeCell ref="L6:M6"/>
    <mergeCell ref="L7:M7"/>
    <mergeCell ref="L8:M8"/>
    <mergeCell ref="L9:M9"/>
    <mergeCell ref="L10:M10"/>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40" customWidth="1"/>
    <col min="2" max="2" width="6.77734375" style="1140" customWidth="1"/>
    <col min="3" max="3" width="9.77734375" style="1140" customWidth="1"/>
    <col min="4" max="4" width="10.44140625" style="1140" customWidth="1"/>
    <col min="5" max="6" width="10.21875" style="1140" customWidth="1"/>
    <col min="7" max="7" width="14.77734375" style="1140" customWidth="1"/>
    <col min="8" max="9" width="10.21875" style="1140" customWidth="1"/>
    <col min="10" max="10" width="13.109375" style="1140" customWidth="1"/>
    <col min="11" max="12" width="17.88671875" style="1140" customWidth="1"/>
    <col min="13" max="13" width="16" style="1140" customWidth="1"/>
    <col min="14" max="14" width="16.21875" style="1140" customWidth="1"/>
    <col min="15" max="15" width="15.33203125" style="1140" customWidth="1"/>
    <col min="16" max="256" width="8" style="1140"/>
    <col min="257" max="257" width="5.88671875" style="1140" customWidth="1"/>
    <col min="258" max="258" width="6.77734375" style="1140" customWidth="1"/>
    <col min="259" max="259" width="9.77734375" style="1140" customWidth="1"/>
    <col min="260" max="260" width="10.44140625" style="1140" customWidth="1"/>
    <col min="261" max="262" width="10.21875" style="1140" customWidth="1"/>
    <col min="263" max="263" width="14.77734375" style="1140" customWidth="1"/>
    <col min="264" max="265" width="10.21875" style="1140" customWidth="1"/>
    <col min="266" max="266" width="13.109375" style="1140" customWidth="1"/>
    <col min="267" max="268" width="17.88671875" style="1140" customWidth="1"/>
    <col min="269" max="270" width="14.21875" style="1140" customWidth="1"/>
    <col min="271" max="271" width="19.21875" style="1140" customWidth="1"/>
    <col min="272" max="512" width="8" style="1140"/>
    <col min="513" max="513" width="5.88671875" style="1140" customWidth="1"/>
    <col min="514" max="514" width="6.77734375" style="1140" customWidth="1"/>
    <col min="515" max="515" width="9.77734375" style="1140" customWidth="1"/>
    <col min="516" max="516" width="10.44140625" style="1140" customWidth="1"/>
    <col min="517" max="518" width="10.21875" style="1140" customWidth="1"/>
    <col min="519" max="519" width="14.77734375" style="1140" customWidth="1"/>
    <col min="520" max="521" width="10.21875" style="1140" customWidth="1"/>
    <col min="522" max="522" width="13.109375" style="1140" customWidth="1"/>
    <col min="523" max="524" width="17.88671875" style="1140" customWidth="1"/>
    <col min="525" max="526" width="14.21875" style="1140" customWidth="1"/>
    <col min="527" max="527" width="19.21875" style="1140" customWidth="1"/>
    <col min="528" max="768" width="8" style="1140"/>
    <col min="769" max="769" width="5.88671875" style="1140" customWidth="1"/>
    <col min="770" max="770" width="6.77734375" style="1140" customWidth="1"/>
    <col min="771" max="771" width="9.77734375" style="1140" customWidth="1"/>
    <col min="772" max="772" width="10.44140625" style="1140" customWidth="1"/>
    <col min="773" max="774" width="10.21875" style="1140" customWidth="1"/>
    <col min="775" max="775" width="14.77734375" style="1140" customWidth="1"/>
    <col min="776" max="777" width="10.21875" style="1140" customWidth="1"/>
    <col min="778" max="778" width="13.109375" style="1140" customWidth="1"/>
    <col min="779" max="780" width="17.88671875" style="1140" customWidth="1"/>
    <col min="781" max="782" width="14.21875" style="1140" customWidth="1"/>
    <col min="783" max="783" width="19.21875" style="1140" customWidth="1"/>
    <col min="784" max="1024" width="8" style="1140"/>
    <col min="1025" max="1025" width="5.88671875" style="1140" customWidth="1"/>
    <col min="1026" max="1026" width="6.77734375" style="1140" customWidth="1"/>
    <col min="1027" max="1027" width="9.77734375" style="1140" customWidth="1"/>
    <col min="1028" max="1028" width="10.44140625" style="1140" customWidth="1"/>
    <col min="1029" max="1030" width="10.21875" style="1140" customWidth="1"/>
    <col min="1031" max="1031" width="14.77734375" style="1140" customWidth="1"/>
    <col min="1032" max="1033" width="10.21875" style="1140" customWidth="1"/>
    <col min="1034" max="1034" width="13.109375" style="1140" customWidth="1"/>
    <col min="1035" max="1036" width="17.88671875" style="1140" customWidth="1"/>
    <col min="1037" max="1038" width="14.21875" style="1140" customWidth="1"/>
    <col min="1039" max="1039" width="19.21875" style="1140" customWidth="1"/>
    <col min="1040" max="1280" width="8" style="1140"/>
    <col min="1281" max="1281" width="5.88671875" style="1140" customWidth="1"/>
    <col min="1282" max="1282" width="6.77734375" style="1140" customWidth="1"/>
    <col min="1283" max="1283" width="9.77734375" style="1140" customWidth="1"/>
    <col min="1284" max="1284" width="10.44140625" style="1140" customWidth="1"/>
    <col min="1285" max="1286" width="10.21875" style="1140" customWidth="1"/>
    <col min="1287" max="1287" width="14.77734375" style="1140" customWidth="1"/>
    <col min="1288" max="1289" width="10.21875" style="1140" customWidth="1"/>
    <col min="1290" max="1290" width="13.109375" style="1140" customWidth="1"/>
    <col min="1291" max="1292" width="17.88671875" style="1140" customWidth="1"/>
    <col min="1293" max="1294" width="14.21875" style="1140" customWidth="1"/>
    <col min="1295" max="1295" width="19.21875" style="1140" customWidth="1"/>
    <col min="1296" max="1536" width="8" style="1140"/>
    <col min="1537" max="1537" width="5.88671875" style="1140" customWidth="1"/>
    <col min="1538" max="1538" width="6.77734375" style="1140" customWidth="1"/>
    <col min="1539" max="1539" width="9.77734375" style="1140" customWidth="1"/>
    <col min="1540" max="1540" width="10.44140625" style="1140" customWidth="1"/>
    <col min="1541" max="1542" width="10.21875" style="1140" customWidth="1"/>
    <col min="1543" max="1543" width="14.77734375" style="1140" customWidth="1"/>
    <col min="1544" max="1545" width="10.21875" style="1140" customWidth="1"/>
    <col min="1546" max="1546" width="13.109375" style="1140" customWidth="1"/>
    <col min="1547" max="1548" width="17.88671875" style="1140" customWidth="1"/>
    <col min="1549" max="1550" width="14.21875" style="1140" customWidth="1"/>
    <col min="1551" max="1551" width="19.21875" style="1140" customWidth="1"/>
    <col min="1552" max="1792" width="8" style="1140"/>
    <col min="1793" max="1793" width="5.88671875" style="1140" customWidth="1"/>
    <col min="1794" max="1794" width="6.77734375" style="1140" customWidth="1"/>
    <col min="1795" max="1795" width="9.77734375" style="1140" customWidth="1"/>
    <col min="1796" max="1796" width="10.44140625" style="1140" customWidth="1"/>
    <col min="1797" max="1798" width="10.21875" style="1140" customWidth="1"/>
    <col min="1799" max="1799" width="14.77734375" style="1140" customWidth="1"/>
    <col min="1800" max="1801" width="10.21875" style="1140" customWidth="1"/>
    <col min="1802" max="1802" width="13.109375" style="1140" customWidth="1"/>
    <col min="1803" max="1804" width="17.88671875" style="1140" customWidth="1"/>
    <col min="1805" max="1806" width="14.21875" style="1140" customWidth="1"/>
    <col min="1807" max="1807" width="19.21875" style="1140" customWidth="1"/>
    <col min="1808" max="2048" width="8" style="1140"/>
    <col min="2049" max="2049" width="5.88671875" style="1140" customWidth="1"/>
    <col min="2050" max="2050" width="6.77734375" style="1140" customWidth="1"/>
    <col min="2051" max="2051" width="9.77734375" style="1140" customWidth="1"/>
    <col min="2052" max="2052" width="10.44140625" style="1140" customWidth="1"/>
    <col min="2053" max="2054" width="10.21875" style="1140" customWidth="1"/>
    <col min="2055" max="2055" width="14.77734375" style="1140" customWidth="1"/>
    <col min="2056" max="2057" width="10.21875" style="1140" customWidth="1"/>
    <col min="2058" max="2058" width="13.109375" style="1140" customWidth="1"/>
    <col min="2059" max="2060" width="17.88671875" style="1140" customWidth="1"/>
    <col min="2061" max="2062" width="14.21875" style="1140" customWidth="1"/>
    <col min="2063" max="2063" width="19.21875" style="1140" customWidth="1"/>
    <col min="2064" max="2304" width="8" style="1140"/>
    <col min="2305" max="2305" width="5.88671875" style="1140" customWidth="1"/>
    <col min="2306" max="2306" width="6.77734375" style="1140" customWidth="1"/>
    <col min="2307" max="2307" width="9.77734375" style="1140" customWidth="1"/>
    <col min="2308" max="2308" width="10.44140625" style="1140" customWidth="1"/>
    <col min="2309" max="2310" width="10.21875" style="1140" customWidth="1"/>
    <col min="2311" max="2311" width="14.77734375" style="1140" customWidth="1"/>
    <col min="2312" max="2313" width="10.21875" style="1140" customWidth="1"/>
    <col min="2314" max="2314" width="13.109375" style="1140" customWidth="1"/>
    <col min="2315" max="2316" width="17.88671875" style="1140" customWidth="1"/>
    <col min="2317" max="2318" width="14.21875" style="1140" customWidth="1"/>
    <col min="2319" max="2319" width="19.21875" style="1140" customWidth="1"/>
    <col min="2320" max="2560" width="8" style="1140"/>
    <col min="2561" max="2561" width="5.88671875" style="1140" customWidth="1"/>
    <col min="2562" max="2562" width="6.77734375" style="1140" customWidth="1"/>
    <col min="2563" max="2563" width="9.77734375" style="1140" customWidth="1"/>
    <col min="2564" max="2564" width="10.44140625" style="1140" customWidth="1"/>
    <col min="2565" max="2566" width="10.21875" style="1140" customWidth="1"/>
    <col min="2567" max="2567" width="14.77734375" style="1140" customWidth="1"/>
    <col min="2568" max="2569" width="10.21875" style="1140" customWidth="1"/>
    <col min="2570" max="2570" width="13.109375" style="1140" customWidth="1"/>
    <col min="2571" max="2572" width="17.88671875" style="1140" customWidth="1"/>
    <col min="2573" max="2574" width="14.21875" style="1140" customWidth="1"/>
    <col min="2575" max="2575" width="19.21875" style="1140" customWidth="1"/>
    <col min="2576" max="2816" width="8" style="1140"/>
    <col min="2817" max="2817" width="5.88671875" style="1140" customWidth="1"/>
    <col min="2818" max="2818" width="6.77734375" style="1140" customWidth="1"/>
    <col min="2819" max="2819" width="9.77734375" style="1140" customWidth="1"/>
    <col min="2820" max="2820" width="10.44140625" style="1140" customWidth="1"/>
    <col min="2821" max="2822" width="10.21875" style="1140" customWidth="1"/>
    <col min="2823" max="2823" width="14.77734375" style="1140" customWidth="1"/>
    <col min="2824" max="2825" width="10.21875" style="1140" customWidth="1"/>
    <col min="2826" max="2826" width="13.109375" style="1140" customWidth="1"/>
    <col min="2827" max="2828" width="17.88671875" style="1140" customWidth="1"/>
    <col min="2829" max="2830" width="14.21875" style="1140" customWidth="1"/>
    <col min="2831" max="2831" width="19.21875" style="1140" customWidth="1"/>
    <col min="2832" max="3072" width="8" style="1140"/>
    <col min="3073" max="3073" width="5.88671875" style="1140" customWidth="1"/>
    <col min="3074" max="3074" width="6.77734375" style="1140" customWidth="1"/>
    <col min="3075" max="3075" width="9.77734375" style="1140" customWidth="1"/>
    <col min="3076" max="3076" width="10.44140625" style="1140" customWidth="1"/>
    <col min="3077" max="3078" width="10.21875" style="1140" customWidth="1"/>
    <col min="3079" max="3079" width="14.77734375" style="1140" customWidth="1"/>
    <col min="3080" max="3081" width="10.21875" style="1140" customWidth="1"/>
    <col min="3082" max="3082" width="13.109375" style="1140" customWidth="1"/>
    <col min="3083" max="3084" width="17.88671875" style="1140" customWidth="1"/>
    <col min="3085" max="3086" width="14.21875" style="1140" customWidth="1"/>
    <col min="3087" max="3087" width="19.21875" style="1140" customWidth="1"/>
    <col min="3088" max="3328" width="8" style="1140"/>
    <col min="3329" max="3329" width="5.88671875" style="1140" customWidth="1"/>
    <col min="3330" max="3330" width="6.77734375" style="1140" customWidth="1"/>
    <col min="3331" max="3331" width="9.77734375" style="1140" customWidth="1"/>
    <col min="3332" max="3332" width="10.44140625" style="1140" customWidth="1"/>
    <col min="3333" max="3334" width="10.21875" style="1140" customWidth="1"/>
    <col min="3335" max="3335" width="14.77734375" style="1140" customWidth="1"/>
    <col min="3336" max="3337" width="10.21875" style="1140" customWidth="1"/>
    <col min="3338" max="3338" width="13.109375" style="1140" customWidth="1"/>
    <col min="3339" max="3340" width="17.88671875" style="1140" customWidth="1"/>
    <col min="3341" max="3342" width="14.21875" style="1140" customWidth="1"/>
    <col min="3343" max="3343" width="19.21875" style="1140" customWidth="1"/>
    <col min="3344" max="3584" width="8" style="1140"/>
    <col min="3585" max="3585" width="5.88671875" style="1140" customWidth="1"/>
    <col min="3586" max="3586" width="6.77734375" style="1140" customWidth="1"/>
    <col min="3587" max="3587" width="9.77734375" style="1140" customWidth="1"/>
    <col min="3588" max="3588" width="10.44140625" style="1140" customWidth="1"/>
    <col min="3589" max="3590" width="10.21875" style="1140" customWidth="1"/>
    <col min="3591" max="3591" width="14.77734375" style="1140" customWidth="1"/>
    <col min="3592" max="3593" width="10.21875" style="1140" customWidth="1"/>
    <col min="3594" max="3594" width="13.109375" style="1140" customWidth="1"/>
    <col min="3595" max="3596" width="17.88671875" style="1140" customWidth="1"/>
    <col min="3597" max="3598" width="14.21875" style="1140" customWidth="1"/>
    <col min="3599" max="3599" width="19.21875" style="1140" customWidth="1"/>
    <col min="3600" max="3840" width="8" style="1140"/>
    <col min="3841" max="3841" width="5.88671875" style="1140" customWidth="1"/>
    <col min="3842" max="3842" width="6.77734375" style="1140" customWidth="1"/>
    <col min="3843" max="3843" width="9.77734375" style="1140" customWidth="1"/>
    <col min="3844" max="3844" width="10.44140625" style="1140" customWidth="1"/>
    <col min="3845" max="3846" width="10.21875" style="1140" customWidth="1"/>
    <col min="3847" max="3847" width="14.77734375" style="1140" customWidth="1"/>
    <col min="3848" max="3849" width="10.21875" style="1140" customWidth="1"/>
    <col min="3850" max="3850" width="13.109375" style="1140" customWidth="1"/>
    <col min="3851" max="3852" width="17.88671875" style="1140" customWidth="1"/>
    <col min="3853" max="3854" width="14.21875" style="1140" customWidth="1"/>
    <col min="3855" max="3855" width="19.21875" style="1140" customWidth="1"/>
    <col min="3856" max="4096" width="8" style="1140"/>
    <col min="4097" max="4097" width="5.88671875" style="1140" customWidth="1"/>
    <col min="4098" max="4098" width="6.77734375" style="1140" customWidth="1"/>
    <col min="4099" max="4099" width="9.77734375" style="1140" customWidth="1"/>
    <col min="4100" max="4100" width="10.44140625" style="1140" customWidth="1"/>
    <col min="4101" max="4102" width="10.21875" style="1140" customWidth="1"/>
    <col min="4103" max="4103" width="14.77734375" style="1140" customWidth="1"/>
    <col min="4104" max="4105" width="10.21875" style="1140" customWidth="1"/>
    <col min="4106" max="4106" width="13.109375" style="1140" customWidth="1"/>
    <col min="4107" max="4108" width="17.88671875" style="1140" customWidth="1"/>
    <col min="4109" max="4110" width="14.21875" style="1140" customWidth="1"/>
    <col min="4111" max="4111" width="19.21875" style="1140" customWidth="1"/>
    <col min="4112" max="4352" width="8" style="1140"/>
    <col min="4353" max="4353" width="5.88671875" style="1140" customWidth="1"/>
    <col min="4354" max="4354" width="6.77734375" style="1140" customWidth="1"/>
    <col min="4355" max="4355" width="9.77734375" style="1140" customWidth="1"/>
    <col min="4356" max="4356" width="10.44140625" style="1140" customWidth="1"/>
    <col min="4357" max="4358" width="10.21875" style="1140" customWidth="1"/>
    <col min="4359" max="4359" width="14.77734375" style="1140" customWidth="1"/>
    <col min="4360" max="4361" width="10.21875" style="1140" customWidth="1"/>
    <col min="4362" max="4362" width="13.109375" style="1140" customWidth="1"/>
    <col min="4363" max="4364" width="17.88671875" style="1140" customWidth="1"/>
    <col min="4365" max="4366" width="14.21875" style="1140" customWidth="1"/>
    <col min="4367" max="4367" width="19.21875" style="1140" customWidth="1"/>
    <col min="4368" max="4608" width="8" style="1140"/>
    <col min="4609" max="4609" width="5.88671875" style="1140" customWidth="1"/>
    <col min="4610" max="4610" width="6.77734375" style="1140" customWidth="1"/>
    <col min="4611" max="4611" width="9.77734375" style="1140" customWidth="1"/>
    <col min="4612" max="4612" width="10.44140625" style="1140" customWidth="1"/>
    <col min="4613" max="4614" width="10.21875" style="1140" customWidth="1"/>
    <col min="4615" max="4615" width="14.77734375" style="1140" customWidth="1"/>
    <col min="4616" max="4617" width="10.21875" style="1140" customWidth="1"/>
    <col min="4618" max="4618" width="13.109375" style="1140" customWidth="1"/>
    <col min="4619" max="4620" width="17.88671875" style="1140" customWidth="1"/>
    <col min="4621" max="4622" width="14.21875" style="1140" customWidth="1"/>
    <col min="4623" max="4623" width="19.21875" style="1140" customWidth="1"/>
    <col min="4624" max="4864" width="8" style="1140"/>
    <col min="4865" max="4865" width="5.88671875" style="1140" customWidth="1"/>
    <col min="4866" max="4866" width="6.77734375" style="1140" customWidth="1"/>
    <col min="4867" max="4867" width="9.77734375" style="1140" customWidth="1"/>
    <col min="4868" max="4868" width="10.44140625" style="1140" customWidth="1"/>
    <col min="4869" max="4870" width="10.21875" style="1140" customWidth="1"/>
    <col min="4871" max="4871" width="14.77734375" style="1140" customWidth="1"/>
    <col min="4872" max="4873" width="10.21875" style="1140" customWidth="1"/>
    <col min="4874" max="4874" width="13.109375" style="1140" customWidth="1"/>
    <col min="4875" max="4876" width="17.88671875" style="1140" customWidth="1"/>
    <col min="4877" max="4878" width="14.21875" style="1140" customWidth="1"/>
    <col min="4879" max="4879" width="19.21875" style="1140" customWidth="1"/>
    <col min="4880" max="5120" width="8" style="1140"/>
    <col min="5121" max="5121" width="5.88671875" style="1140" customWidth="1"/>
    <col min="5122" max="5122" width="6.77734375" style="1140" customWidth="1"/>
    <col min="5123" max="5123" width="9.77734375" style="1140" customWidth="1"/>
    <col min="5124" max="5124" width="10.44140625" style="1140" customWidth="1"/>
    <col min="5125" max="5126" width="10.21875" style="1140" customWidth="1"/>
    <col min="5127" max="5127" width="14.77734375" style="1140" customWidth="1"/>
    <col min="5128" max="5129" width="10.21875" style="1140" customWidth="1"/>
    <col min="5130" max="5130" width="13.109375" style="1140" customWidth="1"/>
    <col min="5131" max="5132" width="17.88671875" style="1140" customWidth="1"/>
    <col min="5133" max="5134" width="14.21875" style="1140" customWidth="1"/>
    <col min="5135" max="5135" width="19.21875" style="1140" customWidth="1"/>
    <col min="5136" max="5376" width="8" style="1140"/>
    <col min="5377" max="5377" width="5.88671875" style="1140" customWidth="1"/>
    <col min="5378" max="5378" width="6.77734375" style="1140" customWidth="1"/>
    <col min="5379" max="5379" width="9.77734375" style="1140" customWidth="1"/>
    <col min="5380" max="5380" width="10.44140625" style="1140" customWidth="1"/>
    <col min="5381" max="5382" width="10.21875" style="1140" customWidth="1"/>
    <col min="5383" max="5383" width="14.77734375" style="1140" customWidth="1"/>
    <col min="5384" max="5385" width="10.21875" style="1140" customWidth="1"/>
    <col min="5386" max="5386" width="13.109375" style="1140" customWidth="1"/>
    <col min="5387" max="5388" width="17.88671875" style="1140" customWidth="1"/>
    <col min="5389" max="5390" width="14.21875" style="1140" customWidth="1"/>
    <col min="5391" max="5391" width="19.21875" style="1140" customWidth="1"/>
    <col min="5392" max="5632" width="8" style="1140"/>
    <col min="5633" max="5633" width="5.88671875" style="1140" customWidth="1"/>
    <col min="5634" max="5634" width="6.77734375" style="1140" customWidth="1"/>
    <col min="5635" max="5635" width="9.77734375" style="1140" customWidth="1"/>
    <col min="5636" max="5636" width="10.44140625" style="1140" customWidth="1"/>
    <col min="5637" max="5638" width="10.21875" style="1140" customWidth="1"/>
    <col min="5639" max="5639" width="14.77734375" style="1140" customWidth="1"/>
    <col min="5640" max="5641" width="10.21875" style="1140" customWidth="1"/>
    <col min="5642" max="5642" width="13.109375" style="1140" customWidth="1"/>
    <col min="5643" max="5644" width="17.88671875" style="1140" customWidth="1"/>
    <col min="5645" max="5646" width="14.21875" style="1140" customWidth="1"/>
    <col min="5647" max="5647" width="19.21875" style="1140" customWidth="1"/>
    <col min="5648" max="5888" width="8" style="1140"/>
    <col min="5889" max="5889" width="5.88671875" style="1140" customWidth="1"/>
    <col min="5890" max="5890" width="6.77734375" style="1140" customWidth="1"/>
    <col min="5891" max="5891" width="9.77734375" style="1140" customWidth="1"/>
    <col min="5892" max="5892" width="10.44140625" style="1140" customWidth="1"/>
    <col min="5893" max="5894" width="10.21875" style="1140" customWidth="1"/>
    <col min="5895" max="5895" width="14.77734375" style="1140" customWidth="1"/>
    <col min="5896" max="5897" width="10.21875" style="1140" customWidth="1"/>
    <col min="5898" max="5898" width="13.109375" style="1140" customWidth="1"/>
    <col min="5899" max="5900" width="17.88671875" style="1140" customWidth="1"/>
    <col min="5901" max="5902" width="14.21875" style="1140" customWidth="1"/>
    <col min="5903" max="5903" width="19.21875" style="1140" customWidth="1"/>
    <col min="5904" max="6144" width="8" style="1140"/>
    <col min="6145" max="6145" width="5.88671875" style="1140" customWidth="1"/>
    <col min="6146" max="6146" width="6.77734375" style="1140" customWidth="1"/>
    <col min="6147" max="6147" width="9.77734375" style="1140" customWidth="1"/>
    <col min="6148" max="6148" width="10.44140625" style="1140" customWidth="1"/>
    <col min="6149" max="6150" width="10.21875" style="1140" customWidth="1"/>
    <col min="6151" max="6151" width="14.77734375" style="1140" customWidth="1"/>
    <col min="6152" max="6153" width="10.21875" style="1140" customWidth="1"/>
    <col min="6154" max="6154" width="13.109375" style="1140" customWidth="1"/>
    <col min="6155" max="6156" width="17.88671875" style="1140" customWidth="1"/>
    <col min="6157" max="6158" width="14.21875" style="1140" customWidth="1"/>
    <col min="6159" max="6159" width="19.21875" style="1140" customWidth="1"/>
    <col min="6160" max="6400" width="8" style="1140"/>
    <col min="6401" max="6401" width="5.88671875" style="1140" customWidth="1"/>
    <col min="6402" max="6402" width="6.77734375" style="1140" customWidth="1"/>
    <col min="6403" max="6403" width="9.77734375" style="1140" customWidth="1"/>
    <col min="6404" max="6404" width="10.44140625" style="1140" customWidth="1"/>
    <col min="6405" max="6406" width="10.21875" style="1140" customWidth="1"/>
    <col min="6407" max="6407" width="14.77734375" style="1140" customWidth="1"/>
    <col min="6408" max="6409" width="10.21875" style="1140" customWidth="1"/>
    <col min="6410" max="6410" width="13.109375" style="1140" customWidth="1"/>
    <col min="6411" max="6412" width="17.88671875" style="1140" customWidth="1"/>
    <col min="6413" max="6414" width="14.21875" style="1140" customWidth="1"/>
    <col min="6415" max="6415" width="19.21875" style="1140" customWidth="1"/>
    <col min="6416" max="6656" width="8" style="1140"/>
    <col min="6657" max="6657" width="5.88671875" style="1140" customWidth="1"/>
    <col min="6658" max="6658" width="6.77734375" style="1140" customWidth="1"/>
    <col min="6659" max="6659" width="9.77734375" style="1140" customWidth="1"/>
    <col min="6660" max="6660" width="10.44140625" style="1140" customWidth="1"/>
    <col min="6661" max="6662" width="10.21875" style="1140" customWidth="1"/>
    <col min="6663" max="6663" width="14.77734375" style="1140" customWidth="1"/>
    <col min="6664" max="6665" width="10.21875" style="1140" customWidth="1"/>
    <col min="6666" max="6666" width="13.109375" style="1140" customWidth="1"/>
    <col min="6667" max="6668" width="17.88671875" style="1140" customWidth="1"/>
    <col min="6669" max="6670" width="14.21875" style="1140" customWidth="1"/>
    <col min="6671" max="6671" width="19.21875" style="1140" customWidth="1"/>
    <col min="6672" max="6912" width="8" style="1140"/>
    <col min="6913" max="6913" width="5.88671875" style="1140" customWidth="1"/>
    <col min="6914" max="6914" width="6.77734375" style="1140" customWidth="1"/>
    <col min="6915" max="6915" width="9.77734375" style="1140" customWidth="1"/>
    <col min="6916" max="6916" width="10.44140625" style="1140" customWidth="1"/>
    <col min="6917" max="6918" width="10.21875" style="1140" customWidth="1"/>
    <col min="6919" max="6919" width="14.77734375" style="1140" customWidth="1"/>
    <col min="6920" max="6921" width="10.21875" style="1140" customWidth="1"/>
    <col min="6922" max="6922" width="13.109375" style="1140" customWidth="1"/>
    <col min="6923" max="6924" width="17.88671875" style="1140" customWidth="1"/>
    <col min="6925" max="6926" width="14.21875" style="1140" customWidth="1"/>
    <col min="6927" max="6927" width="19.21875" style="1140" customWidth="1"/>
    <col min="6928" max="7168" width="8" style="1140"/>
    <col min="7169" max="7169" width="5.88671875" style="1140" customWidth="1"/>
    <col min="7170" max="7170" width="6.77734375" style="1140" customWidth="1"/>
    <col min="7171" max="7171" width="9.77734375" style="1140" customWidth="1"/>
    <col min="7172" max="7172" width="10.44140625" style="1140" customWidth="1"/>
    <col min="7173" max="7174" width="10.21875" style="1140" customWidth="1"/>
    <col min="7175" max="7175" width="14.77734375" style="1140" customWidth="1"/>
    <col min="7176" max="7177" width="10.21875" style="1140" customWidth="1"/>
    <col min="7178" max="7178" width="13.109375" style="1140" customWidth="1"/>
    <col min="7179" max="7180" width="17.88671875" style="1140" customWidth="1"/>
    <col min="7181" max="7182" width="14.21875" style="1140" customWidth="1"/>
    <col min="7183" max="7183" width="19.21875" style="1140" customWidth="1"/>
    <col min="7184" max="7424" width="8" style="1140"/>
    <col min="7425" max="7425" width="5.88671875" style="1140" customWidth="1"/>
    <col min="7426" max="7426" width="6.77734375" style="1140" customWidth="1"/>
    <col min="7427" max="7427" width="9.77734375" style="1140" customWidth="1"/>
    <col min="7428" max="7428" width="10.44140625" style="1140" customWidth="1"/>
    <col min="7429" max="7430" width="10.21875" style="1140" customWidth="1"/>
    <col min="7431" max="7431" width="14.77734375" style="1140" customWidth="1"/>
    <col min="7432" max="7433" width="10.21875" style="1140" customWidth="1"/>
    <col min="7434" max="7434" width="13.109375" style="1140" customWidth="1"/>
    <col min="7435" max="7436" width="17.88671875" style="1140" customWidth="1"/>
    <col min="7437" max="7438" width="14.21875" style="1140" customWidth="1"/>
    <col min="7439" max="7439" width="19.21875" style="1140" customWidth="1"/>
    <col min="7440" max="7680" width="8" style="1140"/>
    <col min="7681" max="7681" width="5.88671875" style="1140" customWidth="1"/>
    <col min="7682" max="7682" width="6.77734375" style="1140" customWidth="1"/>
    <col min="7683" max="7683" width="9.77734375" style="1140" customWidth="1"/>
    <col min="7684" max="7684" width="10.44140625" style="1140" customWidth="1"/>
    <col min="7685" max="7686" width="10.21875" style="1140" customWidth="1"/>
    <col min="7687" max="7687" width="14.77734375" style="1140" customWidth="1"/>
    <col min="7688" max="7689" width="10.21875" style="1140" customWidth="1"/>
    <col min="7690" max="7690" width="13.109375" style="1140" customWidth="1"/>
    <col min="7691" max="7692" width="17.88671875" style="1140" customWidth="1"/>
    <col min="7693" max="7694" width="14.21875" style="1140" customWidth="1"/>
    <col min="7695" max="7695" width="19.21875" style="1140" customWidth="1"/>
    <col min="7696" max="7936" width="8" style="1140"/>
    <col min="7937" max="7937" width="5.88671875" style="1140" customWidth="1"/>
    <col min="7938" max="7938" width="6.77734375" style="1140" customWidth="1"/>
    <col min="7939" max="7939" width="9.77734375" style="1140" customWidth="1"/>
    <col min="7940" max="7940" width="10.44140625" style="1140" customWidth="1"/>
    <col min="7941" max="7942" width="10.21875" style="1140" customWidth="1"/>
    <col min="7943" max="7943" width="14.77734375" style="1140" customWidth="1"/>
    <col min="7944" max="7945" width="10.21875" style="1140" customWidth="1"/>
    <col min="7946" max="7946" width="13.109375" style="1140" customWidth="1"/>
    <col min="7947" max="7948" width="17.88671875" style="1140" customWidth="1"/>
    <col min="7949" max="7950" width="14.21875" style="1140" customWidth="1"/>
    <col min="7951" max="7951" width="19.21875" style="1140" customWidth="1"/>
    <col min="7952" max="8192" width="8" style="1140"/>
    <col min="8193" max="8193" width="5.88671875" style="1140" customWidth="1"/>
    <col min="8194" max="8194" width="6.77734375" style="1140" customWidth="1"/>
    <col min="8195" max="8195" width="9.77734375" style="1140" customWidth="1"/>
    <col min="8196" max="8196" width="10.44140625" style="1140" customWidth="1"/>
    <col min="8197" max="8198" width="10.21875" style="1140" customWidth="1"/>
    <col min="8199" max="8199" width="14.77734375" style="1140" customWidth="1"/>
    <col min="8200" max="8201" width="10.21875" style="1140" customWidth="1"/>
    <col min="8202" max="8202" width="13.109375" style="1140" customWidth="1"/>
    <col min="8203" max="8204" width="17.88671875" style="1140" customWidth="1"/>
    <col min="8205" max="8206" width="14.21875" style="1140" customWidth="1"/>
    <col min="8207" max="8207" width="19.21875" style="1140" customWidth="1"/>
    <col min="8208" max="8448" width="8" style="1140"/>
    <col min="8449" max="8449" width="5.88671875" style="1140" customWidth="1"/>
    <col min="8450" max="8450" width="6.77734375" style="1140" customWidth="1"/>
    <col min="8451" max="8451" width="9.77734375" style="1140" customWidth="1"/>
    <col min="8452" max="8452" width="10.44140625" style="1140" customWidth="1"/>
    <col min="8453" max="8454" width="10.21875" style="1140" customWidth="1"/>
    <col min="8455" max="8455" width="14.77734375" style="1140" customWidth="1"/>
    <col min="8456" max="8457" width="10.21875" style="1140" customWidth="1"/>
    <col min="8458" max="8458" width="13.109375" style="1140" customWidth="1"/>
    <col min="8459" max="8460" width="17.88671875" style="1140" customWidth="1"/>
    <col min="8461" max="8462" width="14.21875" style="1140" customWidth="1"/>
    <col min="8463" max="8463" width="19.21875" style="1140" customWidth="1"/>
    <col min="8464" max="8704" width="8" style="1140"/>
    <col min="8705" max="8705" width="5.88671875" style="1140" customWidth="1"/>
    <col min="8706" max="8706" width="6.77734375" style="1140" customWidth="1"/>
    <col min="8707" max="8707" width="9.77734375" style="1140" customWidth="1"/>
    <col min="8708" max="8708" width="10.44140625" style="1140" customWidth="1"/>
    <col min="8709" max="8710" width="10.21875" style="1140" customWidth="1"/>
    <col min="8711" max="8711" width="14.77734375" style="1140" customWidth="1"/>
    <col min="8712" max="8713" width="10.21875" style="1140" customWidth="1"/>
    <col min="8714" max="8714" width="13.109375" style="1140" customWidth="1"/>
    <col min="8715" max="8716" width="17.88671875" style="1140" customWidth="1"/>
    <col min="8717" max="8718" width="14.21875" style="1140" customWidth="1"/>
    <col min="8719" max="8719" width="19.21875" style="1140" customWidth="1"/>
    <col min="8720" max="8960" width="8" style="1140"/>
    <col min="8961" max="8961" width="5.88671875" style="1140" customWidth="1"/>
    <col min="8962" max="8962" width="6.77734375" style="1140" customWidth="1"/>
    <col min="8963" max="8963" width="9.77734375" style="1140" customWidth="1"/>
    <col min="8964" max="8964" width="10.44140625" style="1140" customWidth="1"/>
    <col min="8965" max="8966" width="10.21875" style="1140" customWidth="1"/>
    <col min="8967" max="8967" width="14.77734375" style="1140" customWidth="1"/>
    <col min="8968" max="8969" width="10.21875" style="1140" customWidth="1"/>
    <col min="8970" max="8970" width="13.109375" style="1140" customWidth="1"/>
    <col min="8971" max="8972" width="17.88671875" style="1140" customWidth="1"/>
    <col min="8973" max="8974" width="14.21875" style="1140" customWidth="1"/>
    <col min="8975" max="8975" width="19.21875" style="1140" customWidth="1"/>
    <col min="8976" max="9216" width="8" style="1140"/>
    <col min="9217" max="9217" width="5.88671875" style="1140" customWidth="1"/>
    <col min="9218" max="9218" width="6.77734375" style="1140" customWidth="1"/>
    <col min="9219" max="9219" width="9.77734375" style="1140" customWidth="1"/>
    <col min="9220" max="9220" width="10.44140625" style="1140" customWidth="1"/>
    <col min="9221" max="9222" width="10.21875" style="1140" customWidth="1"/>
    <col min="9223" max="9223" width="14.77734375" style="1140" customWidth="1"/>
    <col min="9224" max="9225" width="10.21875" style="1140" customWidth="1"/>
    <col min="9226" max="9226" width="13.109375" style="1140" customWidth="1"/>
    <col min="9227" max="9228" width="17.88671875" style="1140" customWidth="1"/>
    <col min="9229" max="9230" width="14.21875" style="1140" customWidth="1"/>
    <col min="9231" max="9231" width="19.21875" style="1140" customWidth="1"/>
    <col min="9232" max="9472" width="8" style="1140"/>
    <col min="9473" max="9473" width="5.88671875" style="1140" customWidth="1"/>
    <col min="9474" max="9474" width="6.77734375" style="1140" customWidth="1"/>
    <col min="9475" max="9475" width="9.77734375" style="1140" customWidth="1"/>
    <col min="9476" max="9476" width="10.44140625" style="1140" customWidth="1"/>
    <col min="9477" max="9478" width="10.21875" style="1140" customWidth="1"/>
    <col min="9479" max="9479" width="14.77734375" style="1140" customWidth="1"/>
    <col min="9480" max="9481" width="10.21875" style="1140" customWidth="1"/>
    <col min="9482" max="9482" width="13.109375" style="1140" customWidth="1"/>
    <col min="9483" max="9484" width="17.88671875" style="1140" customWidth="1"/>
    <col min="9485" max="9486" width="14.21875" style="1140" customWidth="1"/>
    <col min="9487" max="9487" width="19.21875" style="1140" customWidth="1"/>
    <col min="9488" max="9728" width="8" style="1140"/>
    <col min="9729" max="9729" width="5.88671875" style="1140" customWidth="1"/>
    <col min="9730" max="9730" width="6.77734375" style="1140" customWidth="1"/>
    <col min="9731" max="9731" width="9.77734375" style="1140" customWidth="1"/>
    <col min="9732" max="9732" width="10.44140625" style="1140" customWidth="1"/>
    <col min="9733" max="9734" width="10.21875" style="1140" customWidth="1"/>
    <col min="9735" max="9735" width="14.77734375" style="1140" customWidth="1"/>
    <col min="9736" max="9737" width="10.21875" style="1140" customWidth="1"/>
    <col min="9738" max="9738" width="13.109375" style="1140" customWidth="1"/>
    <col min="9739" max="9740" width="17.88671875" style="1140" customWidth="1"/>
    <col min="9741" max="9742" width="14.21875" style="1140" customWidth="1"/>
    <col min="9743" max="9743" width="19.21875" style="1140" customWidth="1"/>
    <col min="9744" max="9984" width="8" style="1140"/>
    <col min="9985" max="9985" width="5.88671875" style="1140" customWidth="1"/>
    <col min="9986" max="9986" width="6.77734375" style="1140" customWidth="1"/>
    <col min="9987" max="9987" width="9.77734375" style="1140" customWidth="1"/>
    <col min="9988" max="9988" width="10.44140625" style="1140" customWidth="1"/>
    <col min="9989" max="9990" width="10.21875" style="1140" customWidth="1"/>
    <col min="9991" max="9991" width="14.77734375" style="1140" customWidth="1"/>
    <col min="9992" max="9993" width="10.21875" style="1140" customWidth="1"/>
    <col min="9994" max="9994" width="13.109375" style="1140" customWidth="1"/>
    <col min="9995" max="9996" width="17.88671875" style="1140" customWidth="1"/>
    <col min="9997" max="9998" width="14.21875" style="1140" customWidth="1"/>
    <col min="9999" max="9999" width="19.21875" style="1140" customWidth="1"/>
    <col min="10000" max="10240" width="8" style="1140"/>
    <col min="10241" max="10241" width="5.88671875" style="1140" customWidth="1"/>
    <col min="10242" max="10242" width="6.77734375" style="1140" customWidth="1"/>
    <col min="10243" max="10243" width="9.77734375" style="1140" customWidth="1"/>
    <col min="10244" max="10244" width="10.44140625" style="1140" customWidth="1"/>
    <col min="10245" max="10246" width="10.21875" style="1140" customWidth="1"/>
    <col min="10247" max="10247" width="14.77734375" style="1140" customWidth="1"/>
    <col min="10248" max="10249" width="10.21875" style="1140" customWidth="1"/>
    <col min="10250" max="10250" width="13.109375" style="1140" customWidth="1"/>
    <col min="10251" max="10252" width="17.88671875" style="1140" customWidth="1"/>
    <col min="10253" max="10254" width="14.21875" style="1140" customWidth="1"/>
    <col min="10255" max="10255" width="19.21875" style="1140" customWidth="1"/>
    <col min="10256" max="10496" width="8" style="1140"/>
    <col min="10497" max="10497" width="5.88671875" style="1140" customWidth="1"/>
    <col min="10498" max="10498" width="6.77734375" style="1140" customWidth="1"/>
    <col min="10499" max="10499" width="9.77734375" style="1140" customWidth="1"/>
    <col min="10500" max="10500" width="10.44140625" style="1140" customWidth="1"/>
    <col min="10501" max="10502" width="10.21875" style="1140" customWidth="1"/>
    <col min="10503" max="10503" width="14.77734375" style="1140" customWidth="1"/>
    <col min="10504" max="10505" width="10.21875" style="1140" customWidth="1"/>
    <col min="10506" max="10506" width="13.109375" style="1140" customWidth="1"/>
    <col min="10507" max="10508" width="17.88671875" style="1140" customWidth="1"/>
    <col min="10509" max="10510" width="14.21875" style="1140" customWidth="1"/>
    <col min="10511" max="10511" width="19.21875" style="1140" customWidth="1"/>
    <col min="10512" max="10752" width="8" style="1140"/>
    <col min="10753" max="10753" width="5.88671875" style="1140" customWidth="1"/>
    <col min="10754" max="10754" width="6.77734375" style="1140" customWidth="1"/>
    <col min="10755" max="10755" width="9.77734375" style="1140" customWidth="1"/>
    <col min="10756" max="10756" width="10.44140625" style="1140" customWidth="1"/>
    <col min="10757" max="10758" width="10.21875" style="1140" customWidth="1"/>
    <col min="10759" max="10759" width="14.77734375" style="1140" customWidth="1"/>
    <col min="10760" max="10761" width="10.21875" style="1140" customWidth="1"/>
    <col min="10762" max="10762" width="13.109375" style="1140" customWidth="1"/>
    <col min="10763" max="10764" width="17.88671875" style="1140" customWidth="1"/>
    <col min="10765" max="10766" width="14.21875" style="1140" customWidth="1"/>
    <col min="10767" max="10767" width="19.21875" style="1140" customWidth="1"/>
    <col min="10768" max="11008" width="8" style="1140"/>
    <col min="11009" max="11009" width="5.88671875" style="1140" customWidth="1"/>
    <col min="11010" max="11010" width="6.77734375" style="1140" customWidth="1"/>
    <col min="11011" max="11011" width="9.77734375" style="1140" customWidth="1"/>
    <col min="11012" max="11012" width="10.44140625" style="1140" customWidth="1"/>
    <col min="11013" max="11014" width="10.21875" style="1140" customWidth="1"/>
    <col min="11015" max="11015" width="14.77734375" style="1140" customWidth="1"/>
    <col min="11016" max="11017" width="10.21875" style="1140" customWidth="1"/>
    <col min="11018" max="11018" width="13.109375" style="1140" customWidth="1"/>
    <col min="11019" max="11020" width="17.88671875" style="1140" customWidth="1"/>
    <col min="11021" max="11022" width="14.21875" style="1140" customWidth="1"/>
    <col min="11023" max="11023" width="19.21875" style="1140" customWidth="1"/>
    <col min="11024" max="11264" width="8" style="1140"/>
    <col min="11265" max="11265" width="5.88671875" style="1140" customWidth="1"/>
    <col min="11266" max="11266" width="6.77734375" style="1140" customWidth="1"/>
    <col min="11267" max="11267" width="9.77734375" style="1140" customWidth="1"/>
    <col min="11268" max="11268" width="10.44140625" style="1140" customWidth="1"/>
    <col min="11269" max="11270" width="10.21875" style="1140" customWidth="1"/>
    <col min="11271" max="11271" width="14.77734375" style="1140" customWidth="1"/>
    <col min="11272" max="11273" width="10.21875" style="1140" customWidth="1"/>
    <col min="11274" max="11274" width="13.109375" style="1140" customWidth="1"/>
    <col min="11275" max="11276" width="17.88671875" style="1140" customWidth="1"/>
    <col min="11277" max="11278" width="14.21875" style="1140" customWidth="1"/>
    <col min="11279" max="11279" width="19.21875" style="1140" customWidth="1"/>
    <col min="11280" max="11520" width="8" style="1140"/>
    <col min="11521" max="11521" width="5.88671875" style="1140" customWidth="1"/>
    <col min="11522" max="11522" width="6.77734375" style="1140" customWidth="1"/>
    <col min="11523" max="11523" width="9.77734375" style="1140" customWidth="1"/>
    <col min="11524" max="11524" width="10.44140625" style="1140" customWidth="1"/>
    <col min="11525" max="11526" width="10.21875" style="1140" customWidth="1"/>
    <col min="11527" max="11527" width="14.77734375" style="1140" customWidth="1"/>
    <col min="11528" max="11529" width="10.21875" style="1140" customWidth="1"/>
    <col min="11530" max="11530" width="13.109375" style="1140" customWidth="1"/>
    <col min="11531" max="11532" width="17.88671875" style="1140" customWidth="1"/>
    <col min="11533" max="11534" width="14.21875" style="1140" customWidth="1"/>
    <col min="11535" max="11535" width="19.21875" style="1140" customWidth="1"/>
    <col min="11536" max="11776" width="8" style="1140"/>
    <col min="11777" max="11777" width="5.88671875" style="1140" customWidth="1"/>
    <col min="11778" max="11778" width="6.77734375" style="1140" customWidth="1"/>
    <col min="11779" max="11779" width="9.77734375" style="1140" customWidth="1"/>
    <col min="11780" max="11780" width="10.44140625" style="1140" customWidth="1"/>
    <col min="11781" max="11782" width="10.21875" style="1140" customWidth="1"/>
    <col min="11783" max="11783" width="14.77734375" style="1140" customWidth="1"/>
    <col min="11784" max="11785" width="10.21875" style="1140" customWidth="1"/>
    <col min="11786" max="11786" width="13.109375" style="1140" customWidth="1"/>
    <col min="11787" max="11788" width="17.88671875" style="1140" customWidth="1"/>
    <col min="11789" max="11790" width="14.21875" style="1140" customWidth="1"/>
    <col min="11791" max="11791" width="19.21875" style="1140" customWidth="1"/>
    <col min="11792" max="12032" width="8" style="1140"/>
    <col min="12033" max="12033" width="5.88671875" style="1140" customWidth="1"/>
    <col min="12034" max="12034" width="6.77734375" style="1140" customWidth="1"/>
    <col min="12035" max="12035" width="9.77734375" style="1140" customWidth="1"/>
    <col min="12036" max="12036" width="10.44140625" style="1140" customWidth="1"/>
    <col min="12037" max="12038" width="10.21875" style="1140" customWidth="1"/>
    <col min="12039" max="12039" width="14.77734375" style="1140" customWidth="1"/>
    <col min="12040" max="12041" width="10.21875" style="1140" customWidth="1"/>
    <col min="12042" max="12042" width="13.109375" style="1140" customWidth="1"/>
    <col min="12043" max="12044" width="17.88671875" style="1140" customWidth="1"/>
    <col min="12045" max="12046" width="14.21875" style="1140" customWidth="1"/>
    <col min="12047" max="12047" width="19.21875" style="1140" customWidth="1"/>
    <col min="12048" max="12288" width="8" style="1140"/>
    <col min="12289" max="12289" width="5.88671875" style="1140" customWidth="1"/>
    <col min="12290" max="12290" width="6.77734375" style="1140" customWidth="1"/>
    <col min="12291" max="12291" width="9.77734375" style="1140" customWidth="1"/>
    <col min="12292" max="12292" width="10.44140625" style="1140" customWidth="1"/>
    <col min="12293" max="12294" width="10.21875" style="1140" customWidth="1"/>
    <col min="12295" max="12295" width="14.77734375" style="1140" customWidth="1"/>
    <col min="12296" max="12297" width="10.21875" style="1140" customWidth="1"/>
    <col min="12298" max="12298" width="13.109375" style="1140" customWidth="1"/>
    <col min="12299" max="12300" width="17.88671875" style="1140" customWidth="1"/>
    <col min="12301" max="12302" width="14.21875" style="1140" customWidth="1"/>
    <col min="12303" max="12303" width="19.21875" style="1140" customWidth="1"/>
    <col min="12304" max="12544" width="8" style="1140"/>
    <col min="12545" max="12545" width="5.88671875" style="1140" customWidth="1"/>
    <col min="12546" max="12546" width="6.77734375" style="1140" customWidth="1"/>
    <col min="12547" max="12547" width="9.77734375" style="1140" customWidth="1"/>
    <col min="12548" max="12548" width="10.44140625" style="1140" customWidth="1"/>
    <col min="12549" max="12550" width="10.21875" style="1140" customWidth="1"/>
    <col min="12551" max="12551" width="14.77734375" style="1140" customWidth="1"/>
    <col min="12552" max="12553" width="10.21875" style="1140" customWidth="1"/>
    <col min="12554" max="12554" width="13.109375" style="1140" customWidth="1"/>
    <col min="12555" max="12556" width="17.88671875" style="1140" customWidth="1"/>
    <col min="12557" max="12558" width="14.21875" style="1140" customWidth="1"/>
    <col min="12559" max="12559" width="19.21875" style="1140" customWidth="1"/>
    <col min="12560" max="12800" width="8" style="1140"/>
    <col min="12801" max="12801" width="5.88671875" style="1140" customWidth="1"/>
    <col min="12802" max="12802" width="6.77734375" style="1140" customWidth="1"/>
    <col min="12803" max="12803" width="9.77734375" style="1140" customWidth="1"/>
    <col min="12804" max="12804" width="10.44140625" style="1140" customWidth="1"/>
    <col min="12805" max="12806" width="10.21875" style="1140" customWidth="1"/>
    <col min="12807" max="12807" width="14.77734375" style="1140" customWidth="1"/>
    <col min="12808" max="12809" width="10.21875" style="1140" customWidth="1"/>
    <col min="12810" max="12810" width="13.109375" style="1140" customWidth="1"/>
    <col min="12811" max="12812" width="17.88671875" style="1140" customWidth="1"/>
    <col min="12813" max="12814" width="14.21875" style="1140" customWidth="1"/>
    <col min="12815" max="12815" width="19.21875" style="1140" customWidth="1"/>
    <col min="12816" max="13056" width="8" style="1140"/>
    <col min="13057" max="13057" width="5.88671875" style="1140" customWidth="1"/>
    <col min="13058" max="13058" width="6.77734375" style="1140" customWidth="1"/>
    <col min="13059" max="13059" width="9.77734375" style="1140" customWidth="1"/>
    <col min="13060" max="13060" width="10.44140625" style="1140" customWidth="1"/>
    <col min="13061" max="13062" width="10.21875" style="1140" customWidth="1"/>
    <col min="13063" max="13063" width="14.77734375" style="1140" customWidth="1"/>
    <col min="13064" max="13065" width="10.21875" style="1140" customWidth="1"/>
    <col min="13066" max="13066" width="13.109375" style="1140" customWidth="1"/>
    <col min="13067" max="13068" width="17.88671875" style="1140" customWidth="1"/>
    <col min="13069" max="13070" width="14.21875" style="1140" customWidth="1"/>
    <col min="13071" max="13071" width="19.21875" style="1140" customWidth="1"/>
    <col min="13072" max="13312" width="8" style="1140"/>
    <col min="13313" max="13313" width="5.88671875" style="1140" customWidth="1"/>
    <col min="13314" max="13314" width="6.77734375" style="1140" customWidth="1"/>
    <col min="13315" max="13315" width="9.77734375" style="1140" customWidth="1"/>
    <col min="13316" max="13316" width="10.44140625" style="1140" customWidth="1"/>
    <col min="13317" max="13318" width="10.21875" style="1140" customWidth="1"/>
    <col min="13319" max="13319" width="14.77734375" style="1140" customWidth="1"/>
    <col min="13320" max="13321" width="10.21875" style="1140" customWidth="1"/>
    <col min="13322" max="13322" width="13.109375" style="1140" customWidth="1"/>
    <col min="13323" max="13324" width="17.88671875" style="1140" customWidth="1"/>
    <col min="13325" max="13326" width="14.21875" style="1140" customWidth="1"/>
    <col min="13327" max="13327" width="19.21875" style="1140" customWidth="1"/>
    <col min="13328" max="13568" width="8" style="1140"/>
    <col min="13569" max="13569" width="5.88671875" style="1140" customWidth="1"/>
    <col min="13570" max="13570" width="6.77734375" style="1140" customWidth="1"/>
    <col min="13571" max="13571" width="9.77734375" style="1140" customWidth="1"/>
    <col min="13572" max="13572" width="10.44140625" style="1140" customWidth="1"/>
    <col min="13573" max="13574" width="10.21875" style="1140" customWidth="1"/>
    <col min="13575" max="13575" width="14.77734375" style="1140" customWidth="1"/>
    <col min="13576" max="13577" width="10.21875" style="1140" customWidth="1"/>
    <col min="13578" max="13578" width="13.109375" style="1140" customWidth="1"/>
    <col min="13579" max="13580" width="17.88671875" style="1140" customWidth="1"/>
    <col min="13581" max="13582" width="14.21875" style="1140" customWidth="1"/>
    <col min="13583" max="13583" width="19.21875" style="1140" customWidth="1"/>
    <col min="13584" max="13824" width="8" style="1140"/>
    <col min="13825" max="13825" width="5.88671875" style="1140" customWidth="1"/>
    <col min="13826" max="13826" width="6.77734375" style="1140" customWidth="1"/>
    <col min="13827" max="13827" width="9.77734375" style="1140" customWidth="1"/>
    <col min="13828" max="13828" width="10.44140625" style="1140" customWidth="1"/>
    <col min="13829" max="13830" width="10.21875" style="1140" customWidth="1"/>
    <col min="13831" max="13831" width="14.77734375" style="1140" customWidth="1"/>
    <col min="13832" max="13833" width="10.21875" style="1140" customWidth="1"/>
    <col min="13834" max="13834" width="13.109375" style="1140" customWidth="1"/>
    <col min="13835" max="13836" width="17.88671875" style="1140" customWidth="1"/>
    <col min="13837" max="13838" width="14.21875" style="1140" customWidth="1"/>
    <col min="13839" max="13839" width="19.21875" style="1140" customWidth="1"/>
    <col min="13840" max="14080" width="8" style="1140"/>
    <col min="14081" max="14081" width="5.88671875" style="1140" customWidth="1"/>
    <col min="14082" max="14082" width="6.77734375" style="1140" customWidth="1"/>
    <col min="14083" max="14083" width="9.77734375" style="1140" customWidth="1"/>
    <col min="14084" max="14084" width="10.44140625" style="1140" customWidth="1"/>
    <col min="14085" max="14086" width="10.21875" style="1140" customWidth="1"/>
    <col min="14087" max="14087" width="14.77734375" style="1140" customWidth="1"/>
    <col min="14088" max="14089" width="10.21875" style="1140" customWidth="1"/>
    <col min="14090" max="14090" width="13.109375" style="1140" customWidth="1"/>
    <col min="14091" max="14092" width="17.88671875" style="1140" customWidth="1"/>
    <col min="14093" max="14094" width="14.21875" style="1140" customWidth="1"/>
    <col min="14095" max="14095" width="19.21875" style="1140" customWidth="1"/>
    <col min="14096" max="14336" width="8" style="1140"/>
    <col min="14337" max="14337" width="5.88671875" style="1140" customWidth="1"/>
    <col min="14338" max="14338" width="6.77734375" style="1140" customWidth="1"/>
    <col min="14339" max="14339" width="9.77734375" style="1140" customWidth="1"/>
    <col min="14340" max="14340" width="10.44140625" style="1140" customWidth="1"/>
    <col min="14341" max="14342" width="10.21875" style="1140" customWidth="1"/>
    <col min="14343" max="14343" width="14.77734375" style="1140" customWidth="1"/>
    <col min="14344" max="14345" width="10.21875" style="1140" customWidth="1"/>
    <col min="14346" max="14346" width="13.109375" style="1140" customWidth="1"/>
    <col min="14347" max="14348" width="17.88671875" style="1140" customWidth="1"/>
    <col min="14349" max="14350" width="14.21875" style="1140" customWidth="1"/>
    <col min="14351" max="14351" width="19.21875" style="1140" customWidth="1"/>
    <col min="14352" max="14592" width="8" style="1140"/>
    <col min="14593" max="14593" width="5.88671875" style="1140" customWidth="1"/>
    <col min="14594" max="14594" width="6.77734375" style="1140" customWidth="1"/>
    <col min="14595" max="14595" width="9.77734375" style="1140" customWidth="1"/>
    <col min="14596" max="14596" width="10.44140625" style="1140" customWidth="1"/>
    <col min="14597" max="14598" width="10.21875" style="1140" customWidth="1"/>
    <col min="14599" max="14599" width="14.77734375" style="1140" customWidth="1"/>
    <col min="14600" max="14601" width="10.21875" style="1140" customWidth="1"/>
    <col min="14602" max="14602" width="13.109375" style="1140" customWidth="1"/>
    <col min="14603" max="14604" width="17.88671875" style="1140" customWidth="1"/>
    <col min="14605" max="14606" width="14.21875" style="1140" customWidth="1"/>
    <col min="14607" max="14607" width="19.21875" style="1140" customWidth="1"/>
    <col min="14608" max="14848" width="8" style="1140"/>
    <col min="14849" max="14849" width="5.88671875" style="1140" customWidth="1"/>
    <col min="14850" max="14850" width="6.77734375" style="1140" customWidth="1"/>
    <col min="14851" max="14851" width="9.77734375" style="1140" customWidth="1"/>
    <col min="14852" max="14852" width="10.44140625" style="1140" customWidth="1"/>
    <col min="14853" max="14854" width="10.21875" style="1140" customWidth="1"/>
    <col min="14855" max="14855" width="14.77734375" style="1140" customWidth="1"/>
    <col min="14856" max="14857" width="10.21875" style="1140" customWidth="1"/>
    <col min="14858" max="14858" width="13.109375" style="1140" customWidth="1"/>
    <col min="14859" max="14860" width="17.88671875" style="1140" customWidth="1"/>
    <col min="14861" max="14862" width="14.21875" style="1140" customWidth="1"/>
    <col min="14863" max="14863" width="19.21875" style="1140" customWidth="1"/>
    <col min="14864" max="15104" width="8" style="1140"/>
    <col min="15105" max="15105" width="5.88671875" style="1140" customWidth="1"/>
    <col min="15106" max="15106" width="6.77734375" style="1140" customWidth="1"/>
    <col min="15107" max="15107" width="9.77734375" style="1140" customWidth="1"/>
    <col min="15108" max="15108" width="10.44140625" style="1140" customWidth="1"/>
    <col min="15109" max="15110" width="10.21875" style="1140" customWidth="1"/>
    <col min="15111" max="15111" width="14.77734375" style="1140" customWidth="1"/>
    <col min="15112" max="15113" width="10.21875" style="1140" customWidth="1"/>
    <col min="15114" max="15114" width="13.109375" style="1140" customWidth="1"/>
    <col min="15115" max="15116" width="17.88671875" style="1140" customWidth="1"/>
    <col min="15117" max="15118" width="14.21875" style="1140" customWidth="1"/>
    <col min="15119" max="15119" width="19.21875" style="1140" customWidth="1"/>
    <col min="15120" max="15360" width="8" style="1140"/>
    <col min="15361" max="15361" width="5.88671875" style="1140" customWidth="1"/>
    <col min="15362" max="15362" width="6.77734375" style="1140" customWidth="1"/>
    <col min="15363" max="15363" width="9.77734375" style="1140" customWidth="1"/>
    <col min="15364" max="15364" width="10.44140625" style="1140" customWidth="1"/>
    <col min="15365" max="15366" width="10.21875" style="1140" customWidth="1"/>
    <col min="15367" max="15367" width="14.77734375" style="1140" customWidth="1"/>
    <col min="15368" max="15369" width="10.21875" style="1140" customWidth="1"/>
    <col min="15370" max="15370" width="13.109375" style="1140" customWidth="1"/>
    <col min="15371" max="15372" width="17.88671875" style="1140" customWidth="1"/>
    <col min="15373" max="15374" width="14.21875" style="1140" customWidth="1"/>
    <col min="15375" max="15375" width="19.21875" style="1140" customWidth="1"/>
    <col min="15376" max="15616" width="8" style="1140"/>
    <col min="15617" max="15617" width="5.88671875" style="1140" customWidth="1"/>
    <col min="15618" max="15618" width="6.77734375" style="1140" customWidth="1"/>
    <col min="15619" max="15619" width="9.77734375" style="1140" customWidth="1"/>
    <col min="15620" max="15620" width="10.44140625" style="1140" customWidth="1"/>
    <col min="15621" max="15622" width="10.21875" style="1140" customWidth="1"/>
    <col min="15623" max="15623" width="14.77734375" style="1140" customWidth="1"/>
    <col min="15624" max="15625" width="10.21875" style="1140" customWidth="1"/>
    <col min="15626" max="15626" width="13.109375" style="1140" customWidth="1"/>
    <col min="15627" max="15628" width="17.88671875" style="1140" customWidth="1"/>
    <col min="15629" max="15630" width="14.21875" style="1140" customWidth="1"/>
    <col min="15631" max="15631" width="19.21875" style="1140" customWidth="1"/>
    <col min="15632" max="15872" width="8" style="1140"/>
    <col min="15873" max="15873" width="5.88671875" style="1140" customWidth="1"/>
    <col min="15874" max="15874" width="6.77734375" style="1140" customWidth="1"/>
    <col min="15875" max="15875" width="9.77734375" style="1140" customWidth="1"/>
    <col min="15876" max="15876" width="10.44140625" style="1140" customWidth="1"/>
    <col min="15877" max="15878" width="10.21875" style="1140" customWidth="1"/>
    <col min="15879" max="15879" width="14.77734375" style="1140" customWidth="1"/>
    <col min="15880" max="15881" width="10.21875" style="1140" customWidth="1"/>
    <col min="15882" max="15882" width="13.109375" style="1140" customWidth="1"/>
    <col min="15883" max="15884" width="17.88671875" style="1140" customWidth="1"/>
    <col min="15885" max="15886" width="14.21875" style="1140" customWidth="1"/>
    <col min="15887" max="15887" width="19.21875" style="1140" customWidth="1"/>
    <col min="15888" max="16128" width="8" style="1140"/>
    <col min="16129" max="16129" width="5.88671875" style="1140" customWidth="1"/>
    <col min="16130" max="16130" width="6.77734375" style="1140" customWidth="1"/>
    <col min="16131" max="16131" width="9.77734375" style="1140" customWidth="1"/>
    <col min="16132" max="16132" width="10.44140625" style="1140" customWidth="1"/>
    <col min="16133" max="16134" width="10.21875" style="1140" customWidth="1"/>
    <col min="16135" max="16135" width="14.77734375" style="1140" customWidth="1"/>
    <col min="16136" max="16137" width="10.21875" style="1140" customWidth="1"/>
    <col min="16138" max="16138" width="13.109375" style="1140" customWidth="1"/>
    <col min="16139" max="16140" width="17.88671875" style="1140" customWidth="1"/>
    <col min="16141" max="16142" width="14.21875" style="1140" customWidth="1"/>
    <col min="16143" max="16143" width="19.21875" style="1140" customWidth="1"/>
    <col min="16144" max="16384" width="8" style="1140"/>
  </cols>
  <sheetData>
    <row r="1" spans="1:16" ht="16.5" customHeight="1" x14ac:dyDescent="0.3">
      <c r="A1" s="2014" t="s">
        <v>275</v>
      </c>
      <c r="B1" s="2014"/>
      <c r="C1" s="1137"/>
      <c r="D1" s="1138"/>
      <c r="E1" s="1139"/>
      <c r="F1" s="1139"/>
      <c r="G1" s="1139"/>
      <c r="H1" s="1139"/>
      <c r="I1" s="1139"/>
      <c r="J1" s="1139"/>
      <c r="K1" s="1139"/>
      <c r="L1" s="2015" t="s">
        <v>592</v>
      </c>
      <c r="M1" s="2015"/>
      <c r="N1" s="2016" t="s">
        <v>1221</v>
      </c>
      <c r="O1" s="2017"/>
      <c r="P1" s="109" t="s">
        <v>100</v>
      </c>
    </row>
    <row r="2" spans="1:16" ht="18" customHeight="1" x14ac:dyDescent="0.3">
      <c r="A2" s="2018" t="s">
        <v>969</v>
      </c>
      <c r="B2" s="2018"/>
      <c r="C2" s="1141" t="s">
        <v>1222</v>
      </c>
      <c r="D2" s="1141"/>
      <c r="E2" s="1139"/>
      <c r="F2" s="1139"/>
      <c r="G2" s="1139"/>
      <c r="H2" s="1139"/>
      <c r="I2" s="1139"/>
      <c r="J2" s="1139"/>
      <c r="K2" s="1139"/>
      <c r="L2" s="2015" t="s">
        <v>1223</v>
      </c>
      <c r="M2" s="2015"/>
      <c r="N2" s="2019" t="s">
        <v>1224</v>
      </c>
      <c r="O2" s="2020"/>
    </row>
    <row r="3" spans="1:16" ht="25.05" customHeight="1" x14ac:dyDescent="0.4">
      <c r="A3" s="2022" t="s">
        <v>1225</v>
      </c>
      <c r="B3" s="2022"/>
      <c r="C3" s="2022"/>
      <c r="D3" s="2022"/>
      <c r="E3" s="2022"/>
      <c r="F3" s="2022"/>
      <c r="G3" s="2022"/>
      <c r="H3" s="2022"/>
      <c r="I3" s="2022"/>
      <c r="J3" s="2022"/>
      <c r="K3" s="2022"/>
      <c r="L3" s="2022"/>
      <c r="M3" s="2022"/>
      <c r="N3" s="2022"/>
      <c r="O3" s="2022"/>
    </row>
    <row r="4" spans="1:16" ht="21.15" customHeight="1" thickBot="1" x14ac:dyDescent="0.35">
      <c r="A4" s="2023" t="s">
        <v>959</v>
      </c>
      <c r="B4" s="2023"/>
      <c r="C4" s="2023"/>
      <c r="D4" s="2023"/>
      <c r="E4" s="2023"/>
      <c r="F4" s="2023"/>
      <c r="G4" s="2023"/>
      <c r="H4" s="2023"/>
      <c r="I4" s="2023"/>
      <c r="J4" s="2023"/>
      <c r="K4" s="2023"/>
      <c r="L4" s="2023"/>
      <c r="M4" s="2023"/>
      <c r="N4" s="2023"/>
      <c r="O4" s="2023"/>
    </row>
    <row r="5" spans="1:16" s="1142" customFormat="1" ht="21.15" customHeight="1" thickBot="1" x14ac:dyDescent="0.35">
      <c r="A5" s="2024" t="s">
        <v>1226</v>
      </c>
      <c r="B5" s="2024"/>
      <c r="C5" s="2024"/>
      <c r="D5" s="2025" t="s">
        <v>1227</v>
      </c>
      <c r="E5" s="2025"/>
      <c r="F5" s="2025"/>
      <c r="G5" s="2025"/>
      <c r="H5" s="2025"/>
      <c r="I5" s="2025"/>
      <c r="J5" s="2025"/>
      <c r="K5" s="2025"/>
      <c r="L5" s="2026" t="s">
        <v>1228</v>
      </c>
      <c r="M5" s="2026"/>
      <c r="N5" s="2026"/>
      <c r="O5" s="2027" t="s">
        <v>1229</v>
      </c>
    </row>
    <row r="6" spans="1:16" s="1142" customFormat="1" ht="20.100000000000001" customHeight="1" thickBot="1" x14ac:dyDescent="0.35">
      <c r="A6" s="2024"/>
      <c r="B6" s="2024"/>
      <c r="C6" s="2024"/>
      <c r="D6" s="2021" t="s">
        <v>1230</v>
      </c>
      <c r="E6" s="2029" t="s">
        <v>1231</v>
      </c>
      <c r="F6" s="2029"/>
      <c r="G6" s="2030" t="s">
        <v>1232</v>
      </c>
      <c r="H6" s="2030"/>
      <c r="I6" s="2030"/>
      <c r="J6" s="2031" t="s">
        <v>1233</v>
      </c>
      <c r="K6" s="2031"/>
      <c r="L6" s="2026"/>
      <c r="M6" s="2026"/>
      <c r="N6" s="2026"/>
      <c r="O6" s="2027"/>
    </row>
    <row r="7" spans="1:16" s="1142" customFormat="1" ht="17.399999999999999" customHeight="1" thickBot="1" x14ac:dyDescent="0.35">
      <c r="A7" s="2024"/>
      <c r="B7" s="2024"/>
      <c r="C7" s="2024"/>
      <c r="D7" s="2021"/>
      <c r="E7" s="2021" t="s">
        <v>1234</v>
      </c>
      <c r="F7" s="2021" t="s">
        <v>1235</v>
      </c>
      <c r="G7" s="2044" t="s">
        <v>1236</v>
      </c>
      <c r="H7" s="2044" t="s">
        <v>1237</v>
      </c>
      <c r="I7" s="2044" t="s">
        <v>1238</v>
      </c>
      <c r="J7" s="2021" t="s">
        <v>1239</v>
      </c>
      <c r="K7" s="2034" t="s">
        <v>1240</v>
      </c>
      <c r="L7" s="2031" t="s">
        <v>1241</v>
      </c>
      <c r="M7" s="2031"/>
      <c r="N7" s="2028" t="s">
        <v>1242</v>
      </c>
      <c r="O7" s="2027"/>
    </row>
    <row r="8" spans="1:16" s="1142" customFormat="1" ht="42" customHeight="1" thickBot="1" x14ac:dyDescent="0.35">
      <c r="A8" s="2024"/>
      <c r="B8" s="2024"/>
      <c r="C8" s="2024"/>
      <c r="D8" s="2021"/>
      <c r="E8" s="2021"/>
      <c r="F8" s="2021"/>
      <c r="G8" s="2044"/>
      <c r="H8" s="2044"/>
      <c r="I8" s="2044"/>
      <c r="J8" s="2021"/>
      <c r="K8" s="2034" t="s">
        <v>950</v>
      </c>
      <c r="L8" s="1143" t="s">
        <v>1243</v>
      </c>
      <c r="M8" s="1144" t="s">
        <v>1244</v>
      </c>
      <c r="N8" s="2028"/>
      <c r="O8" s="2028"/>
    </row>
    <row r="9" spans="1:16" s="1145" customFormat="1" ht="19.5" customHeight="1" thickBot="1" x14ac:dyDescent="0.35">
      <c r="A9" s="2024" t="s">
        <v>754</v>
      </c>
      <c r="B9" s="2038" t="s">
        <v>299</v>
      </c>
      <c r="C9" s="2039"/>
      <c r="D9" s="1206">
        <f>SUM(E9:F9)</f>
        <v>16</v>
      </c>
      <c r="E9" s="1206">
        <f>SUM(E10:E21)</f>
        <v>4</v>
      </c>
      <c r="F9" s="1206">
        <f t="shared" ref="F9:O9" si="0">SUM(F10:F21)</f>
        <v>12</v>
      </c>
      <c r="G9" s="1206">
        <v>16</v>
      </c>
      <c r="H9" s="1206">
        <f t="shared" si="0"/>
        <v>0</v>
      </c>
      <c r="I9" s="1206">
        <f t="shared" si="0"/>
        <v>0</v>
      </c>
      <c r="J9" s="1206">
        <f t="shared" si="0"/>
        <v>0</v>
      </c>
      <c r="K9" s="1206">
        <v>16</v>
      </c>
      <c r="L9" s="1201">
        <f t="shared" si="0"/>
        <v>35140.807000000001</v>
      </c>
      <c r="M9" s="1201">
        <f t="shared" si="0"/>
        <v>62495.995000000003</v>
      </c>
      <c r="N9" s="1201">
        <f t="shared" si="0"/>
        <v>23967.200000000001</v>
      </c>
      <c r="O9" s="1207">
        <f t="shared" si="0"/>
        <v>542</v>
      </c>
    </row>
    <row r="10" spans="1:16" s="1145" customFormat="1" ht="20.100000000000001" customHeight="1" thickBot="1" x14ac:dyDescent="0.35">
      <c r="A10" s="2035"/>
      <c r="B10" s="2040" t="s">
        <v>1245</v>
      </c>
      <c r="C10" s="2041"/>
      <c r="D10" s="1206">
        <f t="shared" ref="D10:D21" si="1">SUM(E10:F10)</f>
        <v>4</v>
      </c>
      <c r="E10" s="1204">
        <v>2</v>
      </c>
      <c r="F10" s="1204">
        <v>2</v>
      </c>
      <c r="G10" s="1204">
        <v>4</v>
      </c>
      <c r="H10" s="1204">
        <v>0</v>
      </c>
      <c r="I10" s="1204">
        <v>0</v>
      </c>
      <c r="J10" s="1204">
        <v>0</v>
      </c>
      <c r="K10" s="1204">
        <v>4</v>
      </c>
      <c r="L10" s="1202">
        <v>19113.29</v>
      </c>
      <c r="M10" s="1203">
        <v>8597.14</v>
      </c>
      <c r="N10" s="1203">
        <v>4349.2</v>
      </c>
      <c r="O10" s="1203">
        <v>440</v>
      </c>
    </row>
    <row r="11" spans="1:16" s="1145" customFormat="1" ht="19.5" customHeight="1" thickBot="1" x14ac:dyDescent="0.35">
      <c r="A11" s="2035"/>
      <c r="B11" s="2040" t="s">
        <v>1246</v>
      </c>
      <c r="C11" s="2041"/>
      <c r="D11" s="1206">
        <f t="shared" si="1"/>
        <v>10</v>
      </c>
      <c r="E11" s="1204">
        <v>2</v>
      </c>
      <c r="F11" s="1204">
        <v>8</v>
      </c>
      <c r="G11" s="1204">
        <v>10</v>
      </c>
      <c r="H11" s="1204">
        <v>0</v>
      </c>
      <c r="I11" s="1204">
        <v>0</v>
      </c>
      <c r="J11" s="1204">
        <v>0</v>
      </c>
      <c r="K11" s="1204">
        <v>10</v>
      </c>
      <c r="L11" s="1202">
        <v>6110.4170000000004</v>
      </c>
      <c r="M11" s="1203">
        <v>53403</v>
      </c>
      <c r="N11" s="1203">
        <v>16314</v>
      </c>
      <c r="O11" s="1203">
        <v>82</v>
      </c>
    </row>
    <row r="12" spans="1:16" s="1145" customFormat="1" ht="19.5" customHeight="1" thickBot="1" x14ac:dyDescent="0.35">
      <c r="A12" s="2035"/>
      <c r="B12" s="2042" t="s">
        <v>1247</v>
      </c>
      <c r="C12" s="2043"/>
      <c r="D12" s="1206">
        <f t="shared" si="1"/>
        <v>0</v>
      </c>
      <c r="E12" s="1204">
        <v>0</v>
      </c>
      <c r="F12" s="1204">
        <v>0</v>
      </c>
      <c r="G12" s="1204">
        <v>0</v>
      </c>
      <c r="H12" s="1204">
        <v>0</v>
      </c>
      <c r="I12" s="1204">
        <v>0</v>
      </c>
      <c r="J12" s="1204">
        <v>0</v>
      </c>
      <c r="K12" s="1204">
        <v>0</v>
      </c>
      <c r="L12" s="1202">
        <v>0</v>
      </c>
      <c r="M12" s="1203">
        <v>0</v>
      </c>
      <c r="N12" s="1203">
        <v>0</v>
      </c>
      <c r="O12" s="1203">
        <v>0</v>
      </c>
    </row>
    <row r="13" spans="1:16" s="1145" customFormat="1" ht="20.100000000000001" customHeight="1" thickBot="1" x14ac:dyDescent="0.35">
      <c r="A13" s="2035"/>
      <c r="B13" s="2040" t="s">
        <v>1248</v>
      </c>
      <c r="C13" s="2041"/>
      <c r="D13" s="1206">
        <f t="shared" si="1"/>
        <v>0</v>
      </c>
      <c r="E13" s="1204">
        <v>0</v>
      </c>
      <c r="F13" s="1204">
        <v>0</v>
      </c>
      <c r="G13" s="1204">
        <v>0</v>
      </c>
      <c r="H13" s="1204">
        <v>0</v>
      </c>
      <c r="I13" s="1204">
        <v>0</v>
      </c>
      <c r="J13" s="1204">
        <v>0</v>
      </c>
      <c r="K13" s="1204">
        <v>0</v>
      </c>
      <c r="L13" s="1202">
        <v>0</v>
      </c>
      <c r="M13" s="1203">
        <v>0</v>
      </c>
      <c r="N13" s="1203">
        <v>0</v>
      </c>
      <c r="O13" s="1203">
        <v>0</v>
      </c>
    </row>
    <row r="14" spans="1:16" s="1145" customFormat="1" ht="20.100000000000001" customHeight="1" thickBot="1" x14ac:dyDescent="0.35">
      <c r="A14" s="2035"/>
      <c r="B14" s="2040" t="s">
        <v>1249</v>
      </c>
      <c r="C14" s="2041"/>
      <c r="D14" s="1206">
        <f t="shared" si="1"/>
        <v>2</v>
      </c>
      <c r="E14" s="1204">
        <v>0</v>
      </c>
      <c r="F14" s="1204">
        <v>2</v>
      </c>
      <c r="G14" s="1204">
        <v>2</v>
      </c>
      <c r="H14" s="1204">
        <v>0</v>
      </c>
      <c r="I14" s="1204">
        <v>0</v>
      </c>
      <c r="J14" s="1204">
        <v>0</v>
      </c>
      <c r="K14" s="1204">
        <v>2</v>
      </c>
      <c r="L14" s="1202">
        <v>9917.1</v>
      </c>
      <c r="M14" s="1203">
        <v>495.85500000000002</v>
      </c>
      <c r="N14" s="1203">
        <v>3304</v>
      </c>
      <c r="O14" s="1203">
        <v>20</v>
      </c>
    </row>
    <row r="15" spans="1:16" s="1145" customFormat="1" ht="18" customHeight="1" thickBot="1" x14ac:dyDescent="0.35">
      <c r="A15" s="2035"/>
      <c r="B15" s="2040" t="s">
        <v>1250</v>
      </c>
      <c r="C15" s="2041"/>
      <c r="D15" s="1206">
        <f t="shared" si="1"/>
        <v>0</v>
      </c>
      <c r="E15" s="1204">
        <v>0</v>
      </c>
      <c r="F15" s="1204">
        <v>0</v>
      </c>
      <c r="G15" s="1204">
        <v>0</v>
      </c>
      <c r="H15" s="1204">
        <v>0</v>
      </c>
      <c r="I15" s="1204">
        <v>0</v>
      </c>
      <c r="J15" s="1204">
        <v>0</v>
      </c>
      <c r="K15" s="1204">
        <v>0</v>
      </c>
      <c r="L15" s="1204">
        <v>0</v>
      </c>
      <c r="M15" s="1205">
        <v>0</v>
      </c>
      <c r="N15" s="1205">
        <v>0</v>
      </c>
      <c r="O15" s="1205">
        <v>0</v>
      </c>
    </row>
    <row r="16" spans="1:16" s="1145" customFormat="1" ht="19.5" customHeight="1" thickBot="1" x14ac:dyDescent="0.35">
      <c r="A16" s="2035"/>
      <c r="B16" s="2042" t="s">
        <v>1251</v>
      </c>
      <c r="C16" s="2043"/>
      <c r="D16" s="1206">
        <f t="shared" si="1"/>
        <v>0</v>
      </c>
      <c r="E16" s="1204">
        <v>0</v>
      </c>
      <c r="F16" s="1204">
        <v>0</v>
      </c>
      <c r="G16" s="1204">
        <v>0</v>
      </c>
      <c r="H16" s="1204">
        <v>0</v>
      </c>
      <c r="I16" s="1204">
        <v>0</v>
      </c>
      <c r="J16" s="1204">
        <v>0</v>
      </c>
      <c r="K16" s="1204">
        <v>0</v>
      </c>
      <c r="L16" s="1204">
        <v>0</v>
      </c>
      <c r="M16" s="1205">
        <v>0</v>
      </c>
      <c r="N16" s="1205">
        <v>0</v>
      </c>
      <c r="O16" s="1205">
        <v>0</v>
      </c>
    </row>
    <row r="17" spans="1:15" s="1145" customFormat="1" ht="20.100000000000001" customHeight="1" thickBot="1" x14ac:dyDescent="0.35">
      <c r="A17" s="2035"/>
      <c r="B17" s="2040" t="s">
        <v>1252</v>
      </c>
      <c r="C17" s="2041"/>
      <c r="D17" s="1206">
        <f t="shared" si="1"/>
        <v>0</v>
      </c>
      <c r="E17" s="1204">
        <v>0</v>
      </c>
      <c r="F17" s="1204">
        <v>0</v>
      </c>
      <c r="G17" s="1204">
        <v>0</v>
      </c>
      <c r="H17" s="1204">
        <v>0</v>
      </c>
      <c r="I17" s="1204">
        <v>0</v>
      </c>
      <c r="J17" s="1204">
        <v>0</v>
      </c>
      <c r="K17" s="1204">
        <v>0</v>
      </c>
      <c r="L17" s="1204">
        <v>0</v>
      </c>
      <c r="M17" s="1205">
        <v>0</v>
      </c>
      <c r="N17" s="1205">
        <v>0</v>
      </c>
      <c r="O17" s="1205">
        <v>0</v>
      </c>
    </row>
    <row r="18" spans="1:15" s="1145" customFormat="1" ht="19.5" customHeight="1" thickBot="1" x14ac:dyDescent="0.35">
      <c r="A18" s="2035"/>
      <c r="B18" s="2040" t="s">
        <v>1253</v>
      </c>
      <c r="C18" s="2041"/>
      <c r="D18" s="1206">
        <f t="shared" si="1"/>
        <v>0</v>
      </c>
      <c r="E18" s="1204">
        <v>0</v>
      </c>
      <c r="F18" s="1204">
        <v>0</v>
      </c>
      <c r="G18" s="1204">
        <v>0</v>
      </c>
      <c r="H18" s="1204">
        <v>0</v>
      </c>
      <c r="I18" s="1204">
        <v>0</v>
      </c>
      <c r="J18" s="1204">
        <v>0</v>
      </c>
      <c r="K18" s="1204">
        <v>0</v>
      </c>
      <c r="L18" s="1204">
        <v>0</v>
      </c>
      <c r="M18" s="1205">
        <v>0</v>
      </c>
      <c r="N18" s="1205">
        <v>0</v>
      </c>
      <c r="O18" s="1205">
        <v>0</v>
      </c>
    </row>
    <row r="19" spans="1:15" s="1145" customFormat="1" ht="19.5" customHeight="1" thickBot="1" x14ac:dyDescent="0.35">
      <c r="A19" s="2035"/>
      <c r="B19" s="2040" t="s">
        <v>1254</v>
      </c>
      <c r="C19" s="2041"/>
      <c r="D19" s="1206">
        <f t="shared" si="1"/>
        <v>0</v>
      </c>
      <c r="E19" s="1204">
        <v>0</v>
      </c>
      <c r="F19" s="1204">
        <v>0</v>
      </c>
      <c r="G19" s="1204">
        <v>0</v>
      </c>
      <c r="H19" s="1204">
        <v>0</v>
      </c>
      <c r="I19" s="1204">
        <v>0</v>
      </c>
      <c r="J19" s="1204">
        <v>0</v>
      </c>
      <c r="K19" s="1204">
        <v>0</v>
      </c>
      <c r="L19" s="1204">
        <v>0</v>
      </c>
      <c r="M19" s="1205">
        <v>0</v>
      </c>
      <c r="N19" s="1205">
        <v>0</v>
      </c>
      <c r="O19" s="1205">
        <v>0</v>
      </c>
    </row>
    <row r="20" spans="1:15" s="1145" customFormat="1" ht="19.5" customHeight="1" x14ac:dyDescent="0.3">
      <c r="A20" s="2036"/>
      <c r="B20" s="2032" t="s">
        <v>1255</v>
      </c>
      <c r="C20" s="2033"/>
      <c r="D20" s="1206">
        <f t="shared" si="1"/>
        <v>0</v>
      </c>
      <c r="E20" s="1204">
        <v>0</v>
      </c>
      <c r="F20" s="1204">
        <v>0</v>
      </c>
      <c r="G20" s="1204">
        <v>0</v>
      </c>
      <c r="H20" s="1204">
        <v>0</v>
      </c>
      <c r="I20" s="1204">
        <v>0</v>
      </c>
      <c r="J20" s="1204">
        <v>0</v>
      </c>
      <c r="K20" s="1204">
        <v>0</v>
      </c>
      <c r="L20" s="1204">
        <v>0</v>
      </c>
      <c r="M20" s="1205">
        <v>0</v>
      </c>
      <c r="N20" s="1205">
        <v>0</v>
      </c>
      <c r="O20" s="1205">
        <v>0</v>
      </c>
    </row>
    <row r="21" spans="1:15" s="1145" customFormat="1" ht="19.5" customHeight="1" x14ac:dyDescent="0.3">
      <c r="A21" s="2037"/>
      <c r="B21" s="2040" t="s">
        <v>1256</v>
      </c>
      <c r="C21" s="2041"/>
      <c r="D21" s="1206">
        <f t="shared" si="1"/>
        <v>0</v>
      </c>
      <c r="E21" s="1204">
        <v>0</v>
      </c>
      <c r="F21" s="1204">
        <v>0</v>
      </c>
      <c r="G21" s="1204">
        <v>0</v>
      </c>
      <c r="H21" s="1204">
        <v>0</v>
      </c>
      <c r="I21" s="1204">
        <v>0</v>
      </c>
      <c r="J21" s="1204">
        <v>0</v>
      </c>
      <c r="K21" s="1204">
        <v>0</v>
      </c>
      <c r="L21" s="1204">
        <v>0</v>
      </c>
      <c r="M21" s="1205">
        <v>0</v>
      </c>
      <c r="N21" s="1205">
        <v>0</v>
      </c>
      <c r="O21" s="1205">
        <v>0</v>
      </c>
    </row>
    <row r="22" spans="1:15" s="1151" customFormat="1" ht="15.75" customHeight="1" thickBot="1" x14ac:dyDescent="0.35">
      <c r="A22" s="2045" t="s">
        <v>1082</v>
      </c>
      <c r="B22" s="2045"/>
      <c r="C22" s="1146"/>
      <c r="D22" s="1147"/>
      <c r="E22" s="1148"/>
      <c r="F22" s="1149"/>
      <c r="G22" s="1149"/>
      <c r="H22" s="1148"/>
      <c r="I22" s="1149"/>
      <c r="J22" s="1149"/>
      <c r="K22" s="1148"/>
      <c r="L22" s="1150"/>
      <c r="M22" s="1150"/>
      <c r="N22" s="1148"/>
      <c r="O22" s="1148"/>
    </row>
    <row r="23" spans="1:15" s="1151" customFormat="1" ht="16.5" customHeight="1" x14ac:dyDescent="0.3">
      <c r="A23" s="1152" t="s">
        <v>315</v>
      </c>
      <c r="B23" s="1153"/>
      <c r="C23" s="1153"/>
      <c r="D23" s="1153"/>
      <c r="F23" s="1152" t="s">
        <v>316</v>
      </c>
      <c r="G23" s="1153"/>
      <c r="J23" s="1153" t="s">
        <v>633</v>
      </c>
      <c r="K23" s="1153"/>
      <c r="L23" s="1152" t="s">
        <v>634</v>
      </c>
      <c r="M23" s="1154"/>
      <c r="N23" s="1151" t="s">
        <v>1330</v>
      </c>
    </row>
    <row r="24" spans="1:15" s="1151" customFormat="1" ht="16.5" customHeight="1" x14ac:dyDescent="0.3">
      <c r="G24" s="1153"/>
      <c r="J24" s="1153" t="s">
        <v>319</v>
      </c>
      <c r="K24" s="1153"/>
      <c r="L24" s="1153"/>
      <c r="M24" s="1153"/>
      <c r="N24" s="1153"/>
    </row>
    <row r="25" spans="1:15" ht="16.5" customHeight="1" x14ac:dyDescent="0.3">
      <c r="A25" s="2046" t="s">
        <v>1257</v>
      </c>
      <c r="B25" s="2046"/>
      <c r="C25" s="2046"/>
      <c r="D25" s="2046"/>
      <c r="E25" s="2046"/>
      <c r="F25" s="2046"/>
      <c r="G25" s="2046"/>
      <c r="H25" s="2046"/>
      <c r="I25" s="2046"/>
      <c r="J25" s="2046"/>
      <c r="K25" s="2046"/>
      <c r="L25" s="2046"/>
      <c r="M25" s="2046"/>
      <c r="N25" s="2046"/>
      <c r="O25" s="2046"/>
    </row>
    <row r="26" spans="1:15" s="1155" customFormat="1" ht="16.5" customHeight="1" x14ac:dyDescent="0.3">
      <c r="A26" s="2046" t="s">
        <v>1258</v>
      </c>
      <c r="B26" s="2046"/>
      <c r="C26" s="2046"/>
      <c r="D26" s="2046"/>
      <c r="E26" s="2046"/>
      <c r="F26" s="2046"/>
      <c r="G26" s="2046"/>
      <c r="H26" s="2046"/>
      <c r="I26" s="2046"/>
      <c r="J26" s="2046"/>
      <c r="K26" s="2046"/>
      <c r="L26" s="2046"/>
      <c r="M26" s="2046"/>
      <c r="N26" s="2046"/>
      <c r="O26" s="2046"/>
    </row>
    <row r="27" spans="1:15" s="1155" customFormat="1" ht="16.5" customHeight="1" x14ac:dyDescent="0.3">
      <c r="A27" s="2047" t="s">
        <v>1259</v>
      </c>
      <c r="B27" s="2047"/>
      <c r="C27" s="2047"/>
      <c r="D27" s="2047"/>
      <c r="E27" s="2047"/>
      <c r="F27" s="2047"/>
      <c r="G27" s="2047"/>
      <c r="H27" s="2047"/>
      <c r="I27" s="2047"/>
      <c r="J27" s="2047"/>
      <c r="K27" s="2047"/>
      <c r="L27" s="2047"/>
      <c r="M27" s="2047"/>
      <c r="N27" s="2047"/>
      <c r="O27" s="2047"/>
    </row>
  </sheetData>
  <sheetProtection selectLockedCells="1" selectUnlockedCells="1"/>
  <mergeCells count="43">
    <mergeCell ref="B21:C21"/>
    <mergeCell ref="A22:B22"/>
    <mergeCell ref="A25:O25"/>
    <mergeCell ref="A26:O26"/>
    <mergeCell ref="A27:O27"/>
    <mergeCell ref="B15:C15"/>
    <mergeCell ref="B16:C16"/>
    <mergeCell ref="B17:C17"/>
    <mergeCell ref="B18:C18"/>
    <mergeCell ref="B19:C19"/>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J7:J8"/>
    <mergeCell ref="A3:O3"/>
    <mergeCell ref="A4:O4"/>
    <mergeCell ref="A5:C8"/>
    <mergeCell ref="D5:K5"/>
    <mergeCell ref="L5:N6"/>
    <mergeCell ref="O5:O8"/>
    <mergeCell ref="D6:D8"/>
    <mergeCell ref="E6:F6"/>
    <mergeCell ref="G6:I6"/>
    <mergeCell ref="J6:K6"/>
    <mergeCell ref="A1:B1"/>
    <mergeCell ref="L1:M1"/>
    <mergeCell ref="N1:O1"/>
    <mergeCell ref="A2:B2"/>
    <mergeCell ref="L2:M2"/>
    <mergeCell ref="N2:O2"/>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52" customWidth="1"/>
    <col min="2" max="19" width="7.6640625" style="952" customWidth="1"/>
    <col min="20" max="20" width="10.109375" style="952" customWidth="1"/>
    <col min="21" max="21" width="6.88671875" style="952" customWidth="1"/>
    <col min="22" max="23" width="7.6640625" style="952" customWidth="1"/>
    <col min="24" max="24" width="6.88671875" style="952" customWidth="1"/>
    <col min="25" max="40" width="7.6640625" style="952" customWidth="1"/>
    <col min="41" max="41" width="7" style="952" customWidth="1"/>
    <col min="42" max="256" width="7.21875" style="952"/>
    <col min="257" max="257" width="10.77734375" style="952" customWidth="1"/>
    <col min="258" max="275" width="7.6640625" style="952" customWidth="1"/>
    <col min="276" max="276" width="10.109375" style="952" customWidth="1"/>
    <col min="277" max="277" width="6.88671875" style="952" customWidth="1"/>
    <col min="278" max="279" width="7.6640625" style="952" customWidth="1"/>
    <col min="280" max="280" width="6.88671875" style="952" customWidth="1"/>
    <col min="281" max="296" width="7.6640625" style="952" customWidth="1"/>
    <col min="297" max="297" width="7" style="952" customWidth="1"/>
    <col min="298" max="512" width="7.21875" style="952"/>
    <col min="513" max="513" width="10.77734375" style="952" customWidth="1"/>
    <col min="514" max="531" width="7.6640625" style="952" customWidth="1"/>
    <col min="532" max="532" width="10.109375" style="952" customWidth="1"/>
    <col min="533" max="533" width="6.88671875" style="952" customWidth="1"/>
    <col min="534" max="535" width="7.6640625" style="952" customWidth="1"/>
    <col min="536" max="536" width="6.88671875" style="952" customWidth="1"/>
    <col min="537" max="552" width="7.6640625" style="952" customWidth="1"/>
    <col min="553" max="553" width="7" style="952" customWidth="1"/>
    <col min="554" max="768" width="7.21875" style="952"/>
    <col min="769" max="769" width="10.77734375" style="952" customWidth="1"/>
    <col min="770" max="787" width="7.6640625" style="952" customWidth="1"/>
    <col min="788" max="788" width="10.109375" style="952" customWidth="1"/>
    <col min="789" max="789" width="6.88671875" style="952" customWidth="1"/>
    <col min="790" max="791" width="7.6640625" style="952" customWidth="1"/>
    <col min="792" max="792" width="6.88671875" style="952" customWidth="1"/>
    <col min="793" max="808" width="7.6640625" style="952" customWidth="1"/>
    <col min="809" max="809" width="7" style="952" customWidth="1"/>
    <col min="810" max="1024" width="7.21875" style="952"/>
    <col min="1025" max="1025" width="10.77734375" style="952" customWidth="1"/>
    <col min="1026" max="1043" width="7.6640625" style="952" customWidth="1"/>
    <col min="1044" max="1044" width="10.109375" style="952" customWidth="1"/>
    <col min="1045" max="1045" width="6.88671875" style="952" customWidth="1"/>
    <col min="1046" max="1047" width="7.6640625" style="952" customWidth="1"/>
    <col min="1048" max="1048" width="6.88671875" style="952" customWidth="1"/>
    <col min="1049" max="1064" width="7.6640625" style="952" customWidth="1"/>
    <col min="1065" max="1065" width="7" style="952" customWidth="1"/>
    <col min="1066" max="1280" width="7.21875" style="952"/>
    <col min="1281" max="1281" width="10.77734375" style="952" customWidth="1"/>
    <col min="1282" max="1299" width="7.6640625" style="952" customWidth="1"/>
    <col min="1300" max="1300" width="10.109375" style="952" customWidth="1"/>
    <col min="1301" max="1301" width="6.88671875" style="952" customWidth="1"/>
    <col min="1302" max="1303" width="7.6640625" style="952" customWidth="1"/>
    <col min="1304" max="1304" width="6.88671875" style="952" customWidth="1"/>
    <col min="1305" max="1320" width="7.6640625" style="952" customWidth="1"/>
    <col min="1321" max="1321" width="7" style="952" customWidth="1"/>
    <col min="1322" max="1536" width="7.21875" style="952"/>
    <col min="1537" max="1537" width="10.77734375" style="952" customWidth="1"/>
    <col min="1538" max="1555" width="7.6640625" style="952" customWidth="1"/>
    <col min="1556" max="1556" width="10.109375" style="952" customWidth="1"/>
    <col min="1557" max="1557" width="6.88671875" style="952" customWidth="1"/>
    <col min="1558" max="1559" width="7.6640625" style="952" customWidth="1"/>
    <col min="1560" max="1560" width="6.88671875" style="952" customWidth="1"/>
    <col min="1561" max="1576" width="7.6640625" style="952" customWidth="1"/>
    <col min="1577" max="1577" width="7" style="952" customWidth="1"/>
    <col min="1578" max="1792" width="7.21875" style="952"/>
    <col min="1793" max="1793" width="10.77734375" style="952" customWidth="1"/>
    <col min="1794" max="1811" width="7.6640625" style="952" customWidth="1"/>
    <col min="1812" max="1812" width="10.109375" style="952" customWidth="1"/>
    <col min="1813" max="1813" width="6.88671875" style="952" customWidth="1"/>
    <col min="1814" max="1815" width="7.6640625" style="952" customWidth="1"/>
    <col min="1816" max="1816" width="6.88671875" style="952" customWidth="1"/>
    <col min="1817" max="1832" width="7.6640625" style="952" customWidth="1"/>
    <col min="1833" max="1833" width="7" style="952" customWidth="1"/>
    <col min="1834" max="2048" width="7.21875" style="952"/>
    <col min="2049" max="2049" width="10.77734375" style="952" customWidth="1"/>
    <col min="2050" max="2067" width="7.6640625" style="952" customWidth="1"/>
    <col min="2068" max="2068" width="10.109375" style="952" customWidth="1"/>
    <col min="2069" max="2069" width="6.88671875" style="952" customWidth="1"/>
    <col min="2070" max="2071" width="7.6640625" style="952" customWidth="1"/>
    <col min="2072" max="2072" width="6.88671875" style="952" customWidth="1"/>
    <col min="2073" max="2088" width="7.6640625" style="952" customWidth="1"/>
    <col min="2089" max="2089" width="7" style="952" customWidth="1"/>
    <col min="2090" max="2304" width="7.21875" style="952"/>
    <col min="2305" max="2305" width="10.77734375" style="952" customWidth="1"/>
    <col min="2306" max="2323" width="7.6640625" style="952" customWidth="1"/>
    <col min="2324" max="2324" width="10.109375" style="952" customWidth="1"/>
    <col min="2325" max="2325" width="6.88671875" style="952" customWidth="1"/>
    <col min="2326" max="2327" width="7.6640625" style="952" customWidth="1"/>
    <col min="2328" max="2328" width="6.88671875" style="952" customWidth="1"/>
    <col min="2329" max="2344" width="7.6640625" style="952" customWidth="1"/>
    <col min="2345" max="2345" width="7" style="952" customWidth="1"/>
    <col min="2346" max="2560" width="7.21875" style="952"/>
    <col min="2561" max="2561" width="10.77734375" style="952" customWidth="1"/>
    <col min="2562" max="2579" width="7.6640625" style="952" customWidth="1"/>
    <col min="2580" max="2580" width="10.109375" style="952" customWidth="1"/>
    <col min="2581" max="2581" width="6.88671875" style="952" customWidth="1"/>
    <col min="2582" max="2583" width="7.6640625" style="952" customWidth="1"/>
    <col min="2584" max="2584" width="6.88671875" style="952" customWidth="1"/>
    <col min="2585" max="2600" width="7.6640625" style="952" customWidth="1"/>
    <col min="2601" max="2601" width="7" style="952" customWidth="1"/>
    <col min="2602" max="2816" width="7.21875" style="952"/>
    <col min="2817" max="2817" width="10.77734375" style="952" customWidth="1"/>
    <col min="2818" max="2835" width="7.6640625" style="952" customWidth="1"/>
    <col min="2836" max="2836" width="10.109375" style="952" customWidth="1"/>
    <col min="2837" max="2837" width="6.88671875" style="952" customWidth="1"/>
    <col min="2838" max="2839" width="7.6640625" style="952" customWidth="1"/>
    <col min="2840" max="2840" width="6.88671875" style="952" customWidth="1"/>
    <col min="2841" max="2856" width="7.6640625" style="952" customWidth="1"/>
    <col min="2857" max="2857" width="7" style="952" customWidth="1"/>
    <col min="2858" max="3072" width="7.21875" style="952"/>
    <col min="3073" max="3073" width="10.77734375" style="952" customWidth="1"/>
    <col min="3074" max="3091" width="7.6640625" style="952" customWidth="1"/>
    <col min="3092" max="3092" width="10.109375" style="952" customWidth="1"/>
    <col min="3093" max="3093" width="6.88671875" style="952" customWidth="1"/>
    <col min="3094" max="3095" width="7.6640625" style="952" customWidth="1"/>
    <col min="3096" max="3096" width="6.88671875" style="952" customWidth="1"/>
    <col min="3097" max="3112" width="7.6640625" style="952" customWidth="1"/>
    <col min="3113" max="3113" width="7" style="952" customWidth="1"/>
    <col min="3114" max="3328" width="7.21875" style="952"/>
    <col min="3329" max="3329" width="10.77734375" style="952" customWidth="1"/>
    <col min="3330" max="3347" width="7.6640625" style="952" customWidth="1"/>
    <col min="3348" max="3348" width="10.109375" style="952" customWidth="1"/>
    <col min="3349" max="3349" width="6.88671875" style="952" customWidth="1"/>
    <col min="3350" max="3351" width="7.6640625" style="952" customWidth="1"/>
    <col min="3352" max="3352" width="6.88671875" style="952" customWidth="1"/>
    <col min="3353" max="3368" width="7.6640625" style="952" customWidth="1"/>
    <col min="3369" max="3369" width="7" style="952" customWidth="1"/>
    <col min="3370" max="3584" width="7.21875" style="952"/>
    <col min="3585" max="3585" width="10.77734375" style="952" customWidth="1"/>
    <col min="3586" max="3603" width="7.6640625" style="952" customWidth="1"/>
    <col min="3604" max="3604" width="10.109375" style="952" customWidth="1"/>
    <col min="3605" max="3605" width="6.88671875" style="952" customWidth="1"/>
    <col min="3606" max="3607" width="7.6640625" style="952" customWidth="1"/>
    <col min="3608" max="3608" width="6.88671875" style="952" customWidth="1"/>
    <col min="3609" max="3624" width="7.6640625" style="952" customWidth="1"/>
    <col min="3625" max="3625" width="7" style="952" customWidth="1"/>
    <col min="3626" max="3840" width="7.21875" style="952"/>
    <col min="3841" max="3841" width="10.77734375" style="952" customWidth="1"/>
    <col min="3842" max="3859" width="7.6640625" style="952" customWidth="1"/>
    <col min="3860" max="3860" width="10.109375" style="952" customWidth="1"/>
    <col min="3861" max="3861" width="6.88671875" style="952" customWidth="1"/>
    <col min="3862" max="3863" width="7.6640625" style="952" customWidth="1"/>
    <col min="3864" max="3864" width="6.88671875" style="952" customWidth="1"/>
    <col min="3865" max="3880" width="7.6640625" style="952" customWidth="1"/>
    <col min="3881" max="3881" width="7" style="952" customWidth="1"/>
    <col min="3882" max="4096" width="7.21875" style="952"/>
    <col min="4097" max="4097" width="10.77734375" style="952" customWidth="1"/>
    <col min="4098" max="4115" width="7.6640625" style="952" customWidth="1"/>
    <col min="4116" max="4116" width="10.109375" style="952" customWidth="1"/>
    <col min="4117" max="4117" width="6.88671875" style="952" customWidth="1"/>
    <col min="4118" max="4119" width="7.6640625" style="952" customWidth="1"/>
    <col min="4120" max="4120" width="6.88671875" style="952" customWidth="1"/>
    <col min="4121" max="4136" width="7.6640625" style="952" customWidth="1"/>
    <col min="4137" max="4137" width="7" style="952" customWidth="1"/>
    <col min="4138" max="4352" width="7.21875" style="952"/>
    <col min="4353" max="4353" width="10.77734375" style="952" customWidth="1"/>
    <col min="4354" max="4371" width="7.6640625" style="952" customWidth="1"/>
    <col min="4372" max="4372" width="10.109375" style="952" customWidth="1"/>
    <col min="4373" max="4373" width="6.88671875" style="952" customWidth="1"/>
    <col min="4374" max="4375" width="7.6640625" style="952" customWidth="1"/>
    <col min="4376" max="4376" width="6.88671875" style="952" customWidth="1"/>
    <col min="4377" max="4392" width="7.6640625" style="952" customWidth="1"/>
    <col min="4393" max="4393" width="7" style="952" customWidth="1"/>
    <col min="4394" max="4608" width="7.21875" style="952"/>
    <col min="4609" max="4609" width="10.77734375" style="952" customWidth="1"/>
    <col min="4610" max="4627" width="7.6640625" style="952" customWidth="1"/>
    <col min="4628" max="4628" width="10.109375" style="952" customWidth="1"/>
    <col min="4629" max="4629" width="6.88671875" style="952" customWidth="1"/>
    <col min="4630" max="4631" width="7.6640625" style="952" customWidth="1"/>
    <col min="4632" max="4632" width="6.88671875" style="952" customWidth="1"/>
    <col min="4633" max="4648" width="7.6640625" style="952" customWidth="1"/>
    <col min="4649" max="4649" width="7" style="952" customWidth="1"/>
    <col min="4650" max="4864" width="7.21875" style="952"/>
    <col min="4865" max="4865" width="10.77734375" style="952" customWidth="1"/>
    <col min="4866" max="4883" width="7.6640625" style="952" customWidth="1"/>
    <col min="4884" max="4884" width="10.109375" style="952" customWidth="1"/>
    <col min="4885" max="4885" width="6.88671875" style="952" customWidth="1"/>
    <col min="4886" max="4887" width="7.6640625" style="952" customWidth="1"/>
    <col min="4888" max="4888" width="6.88671875" style="952" customWidth="1"/>
    <col min="4889" max="4904" width="7.6640625" style="952" customWidth="1"/>
    <col min="4905" max="4905" width="7" style="952" customWidth="1"/>
    <col min="4906" max="5120" width="7.21875" style="952"/>
    <col min="5121" max="5121" width="10.77734375" style="952" customWidth="1"/>
    <col min="5122" max="5139" width="7.6640625" style="952" customWidth="1"/>
    <col min="5140" max="5140" width="10.109375" style="952" customWidth="1"/>
    <col min="5141" max="5141" width="6.88671875" style="952" customWidth="1"/>
    <col min="5142" max="5143" width="7.6640625" style="952" customWidth="1"/>
    <col min="5144" max="5144" width="6.88671875" style="952" customWidth="1"/>
    <col min="5145" max="5160" width="7.6640625" style="952" customWidth="1"/>
    <col min="5161" max="5161" width="7" style="952" customWidth="1"/>
    <col min="5162" max="5376" width="7.21875" style="952"/>
    <col min="5377" max="5377" width="10.77734375" style="952" customWidth="1"/>
    <col min="5378" max="5395" width="7.6640625" style="952" customWidth="1"/>
    <col min="5396" max="5396" width="10.109375" style="952" customWidth="1"/>
    <col min="5397" max="5397" width="6.88671875" style="952" customWidth="1"/>
    <col min="5398" max="5399" width="7.6640625" style="952" customWidth="1"/>
    <col min="5400" max="5400" width="6.88671875" style="952" customWidth="1"/>
    <col min="5401" max="5416" width="7.6640625" style="952" customWidth="1"/>
    <col min="5417" max="5417" width="7" style="952" customWidth="1"/>
    <col min="5418" max="5632" width="7.21875" style="952"/>
    <col min="5633" max="5633" width="10.77734375" style="952" customWidth="1"/>
    <col min="5634" max="5651" width="7.6640625" style="952" customWidth="1"/>
    <col min="5652" max="5652" width="10.109375" style="952" customWidth="1"/>
    <col min="5653" max="5653" width="6.88671875" style="952" customWidth="1"/>
    <col min="5654" max="5655" width="7.6640625" style="952" customWidth="1"/>
    <col min="5656" max="5656" width="6.88671875" style="952" customWidth="1"/>
    <col min="5657" max="5672" width="7.6640625" style="952" customWidth="1"/>
    <col min="5673" max="5673" width="7" style="952" customWidth="1"/>
    <col min="5674" max="5888" width="7.21875" style="952"/>
    <col min="5889" max="5889" width="10.77734375" style="952" customWidth="1"/>
    <col min="5890" max="5907" width="7.6640625" style="952" customWidth="1"/>
    <col min="5908" max="5908" width="10.109375" style="952" customWidth="1"/>
    <col min="5909" max="5909" width="6.88671875" style="952" customWidth="1"/>
    <col min="5910" max="5911" width="7.6640625" style="952" customWidth="1"/>
    <col min="5912" max="5912" width="6.88671875" style="952" customWidth="1"/>
    <col min="5913" max="5928" width="7.6640625" style="952" customWidth="1"/>
    <col min="5929" max="5929" width="7" style="952" customWidth="1"/>
    <col min="5930" max="6144" width="7.21875" style="952"/>
    <col min="6145" max="6145" width="10.77734375" style="952" customWidth="1"/>
    <col min="6146" max="6163" width="7.6640625" style="952" customWidth="1"/>
    <col min="6164" max="6164" width="10.109375" style="952" customWidth="1"/>
    <col min="6165" max="6165" width="6.88671875" style="952" customWidth="1"/>
    <col min="6166" max="6167" width="7.6640625" style="952" customWidth="1"/>
    <col min="6168" max="6168" width="6.88671875" style="952" customWidth="1"/>
    <col min="6169" max="6184" width="7.6640625" style="952" customWidth="1"/>
    <col min="6185" max="6185" width="7" style="952" customWidth="1"/>
    <col min="6186" max="6400" width="7.21875" style="952"/>
    <col min="6401" max="6401" width="10.77734375" style="952" customWidth="1"/>
    <col min="6402" max="6419" width="7.6640625" style="952" customWidth="1"/>
    <col min="6420" max="6420" width="10.109375" style="952" customWidth="1"/>
    <col min="6421" max="6421" width="6.88671875" style="952" customWidth="1"/>
    <col min="6422" max="6423" width="7.6640625" style="952" customWidth="1"/>
    <col min="6424" max="6424" width="6.88671875" style="952" customWidth="1"/>
    <col min="6425" max="6440" width="7.6640625" style="952" customWidth="1"/>
    <col min="6441" max="6441" width="7" style="952" customWidth="1"/>
    <col min="6442" max="6656" width="7.21875" style="952"/>
    <col min="6657" max="6657" width="10.77734375" style="952" customWidth="1"/>
    <col min="6658" max="6675" width="7.6640625" style="952" customWidth="1"/>
    <col min="6676" max="6676" width="10.109375" style="952" customWidth="1"/>
    <col min="6677" max="6677" width="6.88671875" style="952" customWidth="1"/>
    <col min="6678" max="6679" width="7.6640625" style="952" customWidth="1"/>
    <col min="6680" max="6680" width="6.88671875" style="952" customWidth="1"/>
    <col min="6681" max="6696" width="7.6640625" style="952" customWidth="1"/>
    <col min="6697" max="6697" width="7" style="952" customWidth="1"/>
    <col min="6698" max="6912" width="7.21875" style="952"/>
    <col min="6913" max="6913" width="10.77734375" style="952" customWidth="1"/>
    <col min="6914" max="6931" width="7.6640625" style="952" customWidth="1"/>
    <col min="6932" max="6932" width="10.109375" style="952" customWidth="1"/>
    <col min="6933" max="6933" width="6.88671875" style="952" customWidth="1"/>
    <col min="6934" max="6935" width="7.6640625" style="952" customWidth="1"/>
    <col min="6936" max="6936" width="6.88671875" style="952" customWidth="1"/>
    <col min="6937" max="6952" width="7.6640625" style="952" customWidth="1"/>
    <col min="6953" max="6953" width="7" style="952" customWidth="1"/>
    <col min="6954" max="7168" width="7.21875" style="952"/>
    <col min="7169" max="7169" width="10.77734375" style="952" customWidth="1"/>
    <col min="7170" max="7187" width="7.6640625" style="952" customWidth="1"/>
    <col min="7188" max="7188" width="10.109375" style="952" customWidth="1"/>
    <col min="7189" max="7189" width="6.88671875" style="952" customWidth="1"/>
    <col min="7190" max="7191" width="7.6640625" style="952" customWidth="1"/>
    <col min="7192" max="7192" width="6.88671875" style="952" customWidth="1"/>
    <col min="7193" max="7208" width="7.6640625" style="952" customWidth="1"/>
    <col min="7209" max="7209" width="7" style="952" customWidth="1"/>
    <col min="7210" max="7424" width="7.21875" style="952"/>
    <col min="7425" max="7425" width="10.77734375" style="952" customWidth="1"/>
    <col min="7426" max="7443" width="7.6640625" style="952" customWidth="1"/>
    <col min="7444" max="7444" width="10.109375" style="952" customWidth="1"/>
    <col min="7445" max="7445" width="6.88671875" style="952" customWidth="1"/>
    <col min="7446" max="7447" width="7.6640625" style="952" customWidth="1"/>
    <col min="7448" max="7448" width="6.88671875" style="952" customWidth="1"/>
    <col min="7449" max="7464" width="7.6640625" style="952" customWidth="1"/>
    <col min="7465" max="7465" width="7" style="952" customWidth="1"/>
    <col min="7466" max="7680" width="7.21875" style="952"/>
    <col min="7681" max="7681" width="10.77734375" style="952" customWidth="1"/>
    <col min="7682" max="7699" width="7.6640625" style="952" customWidth="1"/>
    <col min="7700" max="7700" width="10.109375" style="952" customWidth="1"/>
    <col min="7701" max="7701" width="6.88671875" style="952" customWidth="1"/>
    <col min="7702" max="7703" width="7.6640625" style="952" customWidth="1"/>
    <col min="7704" max="7704" width="6.88671875" style="952" customWidth="1"/>
    <col min="7705" max="7720" width="7.6640625" style="952" customWidth="1"/>
    <col min="7721" max="7721" width="7" style="952" customWidth="1"/>
    <col min="7722" max="7936" width="7.21875" style="952"/>
    <col min="7937" max="7937" width="10.77734375" style="952" customWidth="1"/>
    <col min="7938" max="7955" width="7.6640625" style="952" customWidth="1"/>
    <col min="7956" max="7956" width="10.109375" style="952" customWidth="1"/>
    <col min="7957" max="7957" width="6.88671875" style="952" customWidth="1"/>
    <col min="7958" max="7959" width="7.6640625" style="952" customWidth="1"/>
    <col min="7960" max="7960" width="6.88671875" style="952" customWidth="1"/>
    <col min="7961" max="7976" width="7.6640625" style="952" customWidth="1"/>
    <col min="7977" max="7977" width="7" style="952" customWidth="1"/>
    <col min="7978" max="8192" width="7.21875" style="952"/>
    <col min="8193" max="8193" width="10.77734375" style="952" customWidth="1"/>
    <col min="8194" max="8211" width="7.6640625" style="952" customWidth="1"/>
    <col min="8212" max="8212" width="10.109375" style="952" customWidth="1"/>
    <col min="8213" max="8213" width="6.88671875" style="952" customWidth="1"/>
    <col min="8214" max="8215" width="7.6640625" style="952" customWidth="1"/>
    <col min="8216" max="8216" width="6.88671875" style="952" customWidth="1"/>
    <col min="8217" max="8232" width="7.6640625" style="952" customWidth="1"/>
    <col min="8233" max="8233" width="7" style="952" customWidth="1"/>
    <col min="8234" max="8448" width="7.21875" style="952"/>
    <col min="8449" max="8449" width="10.77734375" style="952" customWidth="1"/>
    <col min="8450" max="8467" width="7.6640625" style="952" customWidth="1"/>
    <col min="8468" max="8468" width="10.109375" style="952" customWidth="1"/>
    <col min="8469" max="8469" width="6.88671875" style="952" customWidth="1"/>
    <col min="8470" max="8471" width="7.6640625" style="952" customWidth="1"/>
    <col min="8472" max="8472" width="6.88671875" style="952" customWidth="1"/>
    <col min="8473" max="8488" width="7.6640625" style="952" customWidth="1"/>
    <col min="8489" max="8489" width="7" style="952" customWidth="1"/>
    <col min="8490" max="8704" width="7.21875" style="952"/>
    <col min="8705" max="8705" width="10.77734375" style="952" customWidth="1"/>
    <col min="8706" max="8723" width="7.6640625" style="952" customWidth="1"/>
    <col min="8724" max="8724" width="10.109375" style="952" customWidth="1"/>
    <col min="8725" max="8725" width="6.88671875" style="952" customWidth="1"/>
    <col min="8726" max="8727" width="7.6640625" style="952" customWidth="1"/>
    <col min="8728" max="8728" width="6.88671875" style="952" customWidth="1"/>
    <col min="8729" max="8744" width="7.6640625" style="952" customWidth="1"/>
    <col min="8745" max="8745" width="7" style="952" customWidth="1"/>
    <col min="8746" max="8960" width="7.21875" style="952"/>
    <col min="8961" max="8961" width="10.77734375" style="952" customWidth="1"/>
    <col min="8962" max="8979" width="7.6640625" style="952" customWidth="1"/>
    <col min="8980" max="8980" width="10.109375" style="952" customWidth="1"/>
    <col min="8981" max="8981" width="6.88671875" style="952" customWidth="1"/>
    <col min="8982" max="8983" width="7.6640625" style="952" customWidth="1"/>
    <col min="8984" max="8984" width="6.88671875" style="952" customWidth="1"/>
    <col min="8985" max="9000" width="7.6640625" style="952" customWidth="1"/>
    <col min="9001" max="9001" width="7" style="952" customWidth="1"/>
    <col min="9002" max="9216" width="7.21875" style="952"/>
    <col min="9217" max="9217" width="10.77734375" style="952" customWidth="1"/>
    <col min="9218" max="9235" width="7.6640625" style="952" customWidth="1"/>
    <col min="9236" max="9236" width="10.109375" style="952" customWidth="1"/>
    <col min="9237" max="9237" width="6.88671875" style="952" customWidth="1"/>
    <col min="9238" max="9239" width="7.6640625" style="952" customWidth="1"/>
    <col min="9240" max="9240" width="6.88671875" style="952" customWidth="1"/>
    <col min="9241" max="9256" width="7.6640625" style="952" customWidth="1"/>
    <col min="9257" max="9257" width="7" style="952" customWidth="1"/>
    <col min="9258" max="9472" width="7.21875" style="952"/>
    <col min="9473" max="9473" width="10.77734375" style="952" customWidth="1"/>
    <col min="9474" max="9491" width="7.6640625" style="952" customWidth="1"/>
    <col min="9492" max="9492" width="10.109375" style="952" customWidth="1"/>
    <col min="9493" max="9493" width="6.88671875" style="952" customWidth="1"/>
    <col min="9494" max="9495" width="7.6640625" style="952" customWidth="1"/>
    <col min="9496" max="9496" width="6.88671875" style="952" customWidth="1"/>
    <col min="9497" max="9512" width="7.6640625" style="952" customWidth="1"/>
    <col min="9513" max="9513" width="7" style="952" customWidth="1"/>
    <col min="9514" max="9728" width="7.21875" style="952"/>
    <col min="9729" max="9729" width="10.77734375" style="952" customWidth="1"/>
    <col min="9730" max="9747" width="7.6640625" style="952" customWidth="1"/>
    <col min="9748" max="9748" width="10.109375" style="952" customWidth="1"/>
    <col min="9749" max="9749" width="6.88671875" style="952" customWidth="1"/>
    <col min="9750" max="9751" width="7.6640625" style="952" customWidth="1"/>
    <col min="9752" max="9752" width="6.88671875" style="952" customWidth="1"/>
    <col min="9753" max="9768" width="7.6640625" style="952" customWidth="1"/>
    <col min="9769" max="9769" width="7" style="952" customWidth="1"/>
    <col min="9770" max="9984" width="7.21875" style="952"/>
    <col min="9985" max="9985" width="10.77734375" style="952" customWidth="1"/>
    <col min="9986" max="10003" width="7.6640625" style="952" customWidth="1"/>
    <col min="10004" max="10004" width="10.109375" style="952" customWidth="1"/>
    <col min="10005" max="10005" width="6.88671875" style="952" customWidth="1"/>
    <col min="10006" max="10007" width="7.6640625" style="952" customWidth="1"/>
    <col min="10008" max="10008" width="6.88671875" style="952" customWidth="1"/>
    <col min="10009" max="10024" width="7.6640625" style="952" customWidth="1"/>
    <col min="10025" max="10025" width="7" style="952" customWidth="1"/>
    <col min="10026" max="10240" width="7.21875" style="952"/>
    <col min="10241" max="10241" width="10.77734375" style="952" customWidth="1"/>
    <col min="10242" max="10259" width="7.6640625" style="952" customWidth="1"/>
    <col min="10260" max="10260" width="10.109375" style="952" customWidth="1"/>
    <col min="10261" max="10261" width="6.88671875" style="952" customWidth="1"/>
    <col min="10262" max="10263" width="7.6640625" style="952" customWidth="1"/>
    <col min="10264" max="10264" width="6.88671875" style="952" customWidth="1"/>
    <col min="10265" max="10280" width="7.6640625" style="952" customWidth="1"/>
    <col min="10281" max="10281" width="7" style="952" customWidth="1"/>
    <col min="10282" max="10496" width="7.21875" style="952"/>
    <col min="10497" max="10497" width="10.77734375" style="952" customWidth="1"/>
    <col min="10498" max="10515" width="7.6640625" style="952" customWidth="1"/>
    <col min="10516" max="10516" width="10.109375" style="952" customWidth="1"/>
    <col min="10517" max="10517" width="6.88671875" style="952" customWidth="1"/>
    <col min="10518" max="10519" width="7.6640625" style="952" customWidth="1"/>
    <col min="10520" max="10520" width="6.88671875" style="952" customWidth="1"/>
    <col min="10521" max="10536" width="7.6640625" style="952" customWidth="1"/>
    <col min="10537" max="10537" width="7" style="952" customWidth="1"/>
    <col min="10538" max="10752" width="7.21875" style="952"/>
    <col min="10753" max="10753" width="10.77734375" style="952" customWidth="1"/>
    <col min="10754" max="10771" width="7.6640625" style="952" customWidth="1"/>
    <col min="10772" max="10772" width="10.109375" style="952" customWidth="1"/>
    <col min="10773" max="10773" width="6.88671875" style="952" customWidth="1"/>
    <col min="10774" max="10775" width="7.6640625" style="952" customWidth="1"/>
    <col min="10776" max="10776" width="6.88671875" style="952" customWidth="1"/>
    <col min="10777" max="10792" width="7.6640625" style="952" customWidth="1"/>
    <col min="10793" max="10793" width="7" style="952" customWidth="1"/>
    <col min="10794" max="11008" width="7.21875" style="952"/>
    <col min="11009" max="11009" width="10.77734375" style="952" customWidth="1"/>
    <col min="11010" max="11027" width="7.6640625" style="952" customWidth="1"/>
    <col min="11028" max="11028" width="10.109375" style="952" customWidth="1"/>
    <col min="11029" max="11029" width="6.88671875" style="952" customWidth="1"/>
    <col min="11030" max="11031" width="7.6640625" style="952" customWidth="1"/>
    <col min="11032" max="11032" width="6.88671875" style="952" customWidth="1"/>
    <col min="11033" max="11048" width="7.6640625" style="952" customWidth="1"/>
    <col min="11049" max="11049" width="7" style="952" customWidth="1"/>
    <col min="11050" max="11264" width="7.21875" style="952"/>
    <col min="11265" max="11265" width="10.77734375" style="952" customWidth="1"/>
    <col min="11266" max="11283" width="7.6640625" style="952" customWidth="1"/>
    <col min="11284" max="11284" width="10.109375" style="952" customWidth="1"/>
    <col min="11285" max="11285" width="6.88671875" style="952" customWidth="1"/>
    <col min="11286" max="11287" width="7.6640625" style="952" customWidth="1"/>
    <col min="11288" max="11288" width="6.88671875" style="952" customWidth="1"/>
    <col min="11289" max="11304" width="7.6640625" style="952" customWidth="1"/>
    <col min="11305" max="11305" width="7" style="952" customWidth="1"/>
    <col min="11306" max="11520" width="7.21875" style="952"/>
    <col min="11521" max="11521" width="10.77734375" style="952" customWidth="1"/>
    <col min="11522" max="11539" width="7.6640625" style="952" customWidth="1"/>
    <col min="11540" max="11540" width="10.109375" style="952" customWidth="1"/>
    <col min="11541" max="11541" width="6.88671875" style="952" customWidth="1"/>
    <col min="11542" max="11543" width="7.6640625" style="952" customWidth="1"/>
    <col min="11544" max="11544" width="6.88671875" style="952" customWidth="1"/>
    <col min="11545" max="11560" width="7.6640625" style="952" customWidth="1"/>
    <col min="11561" max="11561" width="7" style="952" customWidth="1"/>
    <col min="11562" max="11776" width="7.21875" style="952"/>
    <col min="11777" max="11777" width="10.77734375" style="952" customWidth="1"/>
    <col min="11778" max="11795" width="7.6640625" style="952" customWidth="1"/>
    <col min="11796" max="11796" width="10.109375" style="952" customWidth="1"/>
    <col min="11797" max="11797" width="6.88671875" style="952" customWidth="1"/>
    <col min="11798" max="11799" width="7.6640625" style="952" customWidth="1"/>
    <col min="11800" max="11800" width="6.88671875" style="952" customWidth="1"/>
    <col min="11801" max="11816" width="7.6640625" style="952" customWidth="1"/>
    <col min="11817" max="11817" width="7" style="952" customWidth="1"/>
    <col min="11818" max="12032" width="7.21875" style="952"/>
    <col min="12033" max="12033" width="10.77734375" style="952" customWidth="1"/>
    <col min="12034" max="12051" width="7.6640625" style="952" customWidth="1"/>
    <col min="12052" max="12052" width="10.109375" style="952" customWidth="1"/>
    <col min="12053" max="12053" width="6.88671875" style="952" customWidth="1"/>
    <col min="12054" max="12055" width="7.6640625" style="952" customWidth="1"/>
    <col min="12056" max="12056" width="6.88671875" style="952" customWidth="1"/>
    <col min="12057" max="12072" width="7.6640625" style="952" customWidth="1"/>
    <col min="12073" max="12073" width="7" style="952" customWidth="1"/>
    <col min="12074" max="12288" width="7.21875" style="952"/>
    <col min="12289" max="12289" width="10.77734375" style="952" customWidth="1"/>
    <col min="12290" max="12307" width="7.6640625" style="952" customWidth="1"/>
    <col min="12308" max="12308" width="10.109375" style="952" customWidth="1"/>
    <col min="12309" max="12309" width="6.88671875" style="952" customWidth="1"/>
    <col min="12310" max="12311" width="7.6640625" style="952" customWidth="1"/>
    <col min="12312" max="12312" width="6.88671875" style="952" customWidth="1"/>
    <col min="12313" max="12328" width="7.6640625" style="952" customWidth="1"/>
    <col min="12329" max="12329" width="7" style="952" customWidth="1"/>
    <col min="12330" max="12544" width="7.21875" style="952"/>
    <col min="12545" max="12545" width="10.77734375" style="952" customWidth="1"/>
    <col min="12546" max="12563" width="7.6640625" style="952" customWidth="1"/>
    <col min="12564" max="12564" width="10.109375" style="952" customWidth="1"/>
    <col min="12565" max="12565" width="6.88671875" style="952" customWidth="1"/>
    <col min="12566" max="12567" width="7.6640625" style="952" customWidth="1"/>
    <col min="12568" max="12568" width="6.88671875" style="952" customWidth="1"/>
    <col min="12569" max="12584" width="7.6640625" style="952" customWidth="1"/>
    <col min="12585" max="12585" width="7" style="952" customWidth="1"/>
    <col min="12586" max="12800" width="7.21875" style="952"/>
    <col min="12801" max="12801" width="10.77734375" style="952" customWidth="1"/>
    <col min="12802" max="12819" width="7.6640625" style="952" customWidth="1"/>
    <col min="12820" max="12820" width="10.109375" style="952" customWidth="1"/>
    <col min="12821" max="12821" width="6.88671875" style="952" customWidth="1"/>
    <col min="12822" max="12823" width="7.6640625" style="952" customWidth="1"/>
    <col min="12824" max="12824" width="6.88671875" style="952" customWidth="1"/>
    <col min="12825" max="12840" width="7.6640625" style="952" customWidth="1"/>
    <col min="12841" max="12841" width="7" style="952" customWidth="1"/>
    <col min="12842" max="13056" width="7.21875" style="952"/>
    <col min="13057" max="13057" width="10.77734375" style="952" customWidth="1"/>
    <col min="13058" max="13075" width="7.6640625" style="952" customWidth="1"/>
    <col min="13076" max="13076" width="10.109375" style="952" customWidth="1"/>
    <col min="13077" max="13077" width="6.88671875" style="952" customWidth="1"/>
    <col min="13078" max="13079" width="7.6640625" style="952" customWidth="1"/>
    <col min="13080" max="13080" width="6.88671875" style="952" customWidth="1"/>
    <col min="13081" max="13096" width="7.6640625" style="952" customWidth="1"/>
    <col min="13097" max="13097" width="7" style="952" customWidth="1"/>
    <col min="13098" max="13312" width="7.21875" style="952"/>
    <col min="13313" max="13313" width="10.77734375" style="952" customWidth="1"/>
    <col min="13314" max="13331" width="7.6640625" style="952" customWidth="1"/>
    <col min="13332" max="13332" width="10.109375" style="952" customWidth="1"/>
    <col min="13333" max="13333" width="6.88671875" style="952" customWidth="1"/>
    <col min="13334" max="13335" width="7.6640625" style="952" customWidth="1"/>
    <col min="13336" max="13336" width="6.88671875" style="952" customWidth="1"/>
    <col min="13337" max="13352" width="7.6640625" style="952" customWidth="1"/>
    <col min="13353" max="13353" width="7" style="952" customWidth="1"/>
    <col min="13354" max="13568" width="7.21875" style="952"/>
    <col min="13569" max="13569" width="10.77734375" style="952" customWidth="1"/>
    <col min="13570" max="13587" width="7.6640625" style="952" customWidth="1"/>
    <col min="13588" max="13588" width="10.109375" style="952" customWidth="1"/>
    <col min="13589" max="13589" width="6.88671875" style="952" customWidth="1"/>
    <col min="13590" max="13591" width="7.6640625" style="952" customWidth="1"/>
    <col min="13592" max="13592" width="6.88671875" style="952" customWidth="1"/>
    <col min="13593" max="13608" width="7.6640625" style="952" customWidth="1"/>
    <col min="13609" max="13609" width="7" style="952" customWidth="1"/>
    <col min="13610" max="13824" width="7.21875" style="952"/>
    <col min="13825" max="13825" width="10.77734375" style="952" customWidth="1"/>
    <col min="13826" max="13843" width="7.6640625" style="952" customWidth="1"/>
    <col min="13844" max="13844" width="10.109375" style="952" customWidth="1"/>
    <col min="13845" max="13845" width="6.88671875" style="952" customWidth="1"/>
    <col min="13846" max="13847" width="7.6640625" style="952" customWidth="1"/>
    <col min="13848" max="13848" width="6.88671875" style="952" customWidth="1"/>
    <col min="13849" max="13864" width="7.6640625" style="952" customWidth="1"/>
    <col min="13865" max="13865" width="7" style="952" customWidth="1"/>
    <col min="13866" max="14080" width="7.21875" style="952"/>
    <col min="14081" max="14081" width="10.77734375" style="952" customWidth="1"/>
    <col min="14082" max="14099" width="7.6640625" style="952" customWidth="1"/>
    <col min="14100" max="14100" width="10.109375" style="952" customWidth="1"/>
    <col min="14101" max="14101" width="6.88671875" style="952" customWidth="1"/>
    <col min="14102" max="14103" width="7.6640625" style="952" customWidth="1"/>
    <col min="14104" max="14104" width="6.88671875" style="952" customWidth="1"/>
    <col min="14105" max="14120" width="7.6640625" style="952" customWidth="1"/>
    <col min="14121" max="14121" width="7" style="952" customWidth="1"/>
    <col min="14122" max="14336" width="7.21875" style="952"/>
    <col min="14337" max="14337" width="10.77734375" style="952" customWidth="1"/>
    <col min="14338" max="14355" width="7.6640625" style="952" customWidth="1"/>
    <col min="14356" max="14356" width="10.109375" style="952" customWidth="1"/>
    <col min="14357" max="14357" width="6.88671875" style="952" customWidth="1"/>
    <col min="14358" max="14359" width="7.6640625" style="952" customWidth="1"/>
    <col min="14360" max="14360" width="6.88671875" style="952" customWidth="1"/>
    <col min="14361" max="14376" width="7.6640625" style="952" customWidth="1"/>
    <col min="14377" max="14377" width="7" style="952" customWidth="1"/>
    <col min="14378" max="14592" width="7.21875" style="952"/>
    <col min="14593" max="14593" width="10.77734375" style="952" customWidth="1"/>
    <col min="14594" max="14611" width="7.6640625" style="952" customWidth="1"/>
    <col min="14612" max="14612" width="10.109375" style="952" customWidth="1"/>
    <col min="14613" max="14613" width="6.88671875" style="952" customWidth="1"/>
    <col min="14614" max="14615" width="7.6640625" style="952" customWidth="1"/>
    <col min="14616" max="14616" width="6.88671875" style="952" customWidth="1"/>
    <col min="14617" max="14632" width="7.6640625" style="952" customWidth="1"/>
    <col min="14633" max="14633" width="7" style="952" customWidth="1"/>
    <col min="14634" max="14848" width="7.21875" style="952"/>
    <col min="14849" max="14849" width="10.77734375" style="952" customWidth="1"/>
    <col min="14850" max="14867" width="7.6640625" style="952" customWidth="1"/>
    <col min="14868" max="14868" width="10.109375" style="952" customWidth="1"/>
    <col min="14869" max="14869" width="6.88671875" style="952" customWidth="1"/>
    <col min="14870" max="14871" width="7.6640625" style="952" customWidth="1"/>
    <col min="14872" max="14872" width="6.88671875" style="952" customWidth="1"/>
    <col min="14873" max="14888" width="7.6640625" style="952" customWidth="1"/>
    <col min="14889" max="14889" width="7" style="952" customWidth="1"/>
    <col min="14890" max="15104" width="7.21875" style="952"/>
    <col min="15105" max="15105" width="10.77734375" style="952" customWidth="1"/>
    <col min="15106" max="15123" width="7.6640625" style="952" customWidth="1"/>
    <col min="15124" max="15124" width="10.109375" style="952" customWidth="1"/>
    <col min="15125" max="15125" width="6.88671875" style="952" customWidth="1"/>
    <col min="15126" max="15127" width="7.6640625" style="952" customWidth="1"/>
    <col min="15128" max="15128" width="6.88671875" style="952" customWidth="1"/>
    <col min="15129" max="15144" width="7.6640625" style="952" customWidth="1"/>
    <col min="15145" max="15145" width="7" style="952" customWidth="1"/>
    <col min="15146" max="15360" width="7.21875" style="952"/>
    <col min="15361" max="15361" width="10.77734375" style="952" customWidth="1"/>
    <col min="15362" max="15379" width="7.6640625" style="952" customWidth="1"/>
    <col min="15380" max="15380" width="10.109375" style="952" customWidth="1"/>
    <col min="15381" max="15381" width="6.88671875" style="952" customWidth="1"/>
    <col min="15382" max="15383" width="7.6640625" style="952" customWidth="1"/>
    <col min="15384" max="15384" width="6.88671875" style="952" customWidth="1"/>
    <col min="15385" max="15400" width="7.6640625" style="952" customWidth="1"/>
    <col min="15401" max="15401" width="7" style="952" customWidth="1"/>
    <col min="15402" max="15616" width="7.21875" style="952"/>
    <col min="15617" max="15617" width="10.77734375" style="952" customWidth="1"/>
    <col min="15618" max="15635" width="7.6640625" style="952" customWidth="1"/>
    <col min="15636" max="15636" width="10.109375" style="952" customWidth="1"/>
    <col min="15637" max="15637" width="6.88671875" style="952" customWidth="1"/>
    <col min="15638" max="15639" width="7.6640625" style="952" customWidth="1"/>
    <col min="15640" max="15640" width="6.88671875" style="952" customWidth="1"/>
    <col min="15641" max="15656" width="7.6640625" style="952" customWidth="1"/>
    <col min="15657" max="15657" width="7" style="952" customWidth="1"/>
    <col min="15658" max="15872" width="7.21875" style="952"/>
    <col min="15873" max="15873" width="10.77734375" style="952" customWidth="1"/>
    <col min="15874" max="15891" width="7.6640625" style="952" customWidth="1"/>
    <col min="15892" max="15892" width="10.109375" style="952" customWidth="1"/>
    <col min="15893" max="15893" width="6.88671875" style="952" customWidth="1"/>
    <col min="15894" max="15895" width="7.6640625" style="952" customWidth="1"/>
    <col min="15896" max="15896" width="6.88671875" style="952" customWidth="1"/>
    <col min="15897" max="15912" width="7.6640625" style="952" customWidth="1"/>
    <col min="15913" max="15913" width="7" style="952" customWidth="1"/>
    <col min="15914" max="16128" width="7.21875" style="952"/>
    <col min="16129" max="16129" width="10.77734375" style="952" customWidth="1"/>
    <col min="16130" max="16147" width="7.6640625" style="952" customWidth="1"/>
    <col min="16148" max="16148" width="10.109375" style="952" customWidth="1"/>
    <col min="16149" max="16149" width="6.88671875" style="952" customWidth="1"/>
    <col min="16150" max="16151" width="7.6640625" style="952" customWidth="1"/>
    <col min="16152" max="16152" width="6.88671875" style="952" customWidth="1"/>
    <col min="16153" max="16168" width="7.6640625" style="952" customWidth="1"/>
    <col min="16169" max="16169" width="7" style="952" customWidth="1"/>
    <col min="16170" max="16384" width="7.21875" style="952"/>
  </cols>
  <sheetData>
    <row r="1" spans="1:42" ht="16.5" customHeight="1" x14ac:dyDescent="0.3">
      <c r="A1" s="1156" t="s">
        <v>575</v>
      </c>
      <c r="B1" s="1157"/>
      <c r="D1" s="953"/>
      <c r="E1" s="953"/>
      <c r="F1" s="953"/>
      <c r="G1" s="953"/>
      <c r="H1" s="953"/>
      <c r="I1" s="953"/>
      <c r="J1" s="953"/>
      <c r="K1" s="953"/>
      <c r="L1" s="953"/>
      <c r="M1" s="953"/>
      <c r="N1" s="2005"/>
      <c r="O1" s="2005"/>
      <c r="P1" s="2005"/>
      <c r="Q1" s="2005"/>
      <c r="R1" s="2005"/>
      <c r="S1" s="2005"/>
      <c r="T1" s="1156" t="s">
        <v>575</v>
      </c>
      <c r="U1" s="1157"/>
      <c r="W1" s="953"/>
      <c r="X1" s="953"/>
      <c r="Y1" s="953"/>
      <c r="Z1" s="953"/>
      <c r="AA1" s="953"/>
      <c r="AB1" s="953"/>
      <c r="AC1" s="953"/>
      <c r="AD1" s="953"/>
      <c r="AE1" s="953"/>
      <c r="AF1" s="953"/>
      <c r="AG1" s="953"/>
      <c r="AH1" s="953"/>
      <c r="AI1" s="953"/>
      <c r="AJ1" s="953"/>
      <c r="AK1" s="2005"/>
      <c r="AL1" s="2005"/>
      <c r="AM1" s="2005"/>
      <c r="AN1" s="2005"/>
      <c r="AO1" s="2005"/>
      <c r="AP1" s="109" t="s">
        <v>100</v>
      </c>
    </row>
    <row r="2" spans="1:42" ht="18" customHeight="1" x14ac:dyDescent="0.3">
      <c r="A2" s="1156" t="s">
        <v>576</v>
      </c>
      <c r="B2" s="1158" t="s">
        <v>1189</v>
      </c>
      <c r="C2" s="957"/>
      <c r="D2" s="953"/>
      <c r="E2" s="953"/>
      <c r="F2" s="953"/>
      <c r="G2" s="953"/>
      <c r="H2" s="953"/>
      <c r="I2" s="953"/>
      <c r="J2" s="953"/>
      <c r="K2" s="953"/>
      <c r="L2" s="953"/>
      <c r="M2" s="953"/>
      <c r="N2" s="2005"/>
      <c r="O2" s="2005"/>
      <c r="P2" s="2005"/>
      <c r="Q2" s="2005"/>
      <c r="R2" s="2005"/>
      <c r="S2" s="2005"/>
      <c r="T2" s="1159" t="s">
        <v>576</v>
      </c>
      <c r="U2" s="1158" t="s">
        <v>1189</v>
      </c>
      <c r="V2" s="957"/>
      <c r="W2" s="953"/>
      <c r="X2" s="953"/>
      <c r="Y2" s="953"/>
      <c r="Z2" s="953"/>
      <c r="AA2" s="953"/>
      <c r="AB2" s="953"/>
      <c r="AC2" s="953"/>
      <c r="AD2" s="953"/>
      <c r="AE2" s="953"/>
      <c r="AF2" s="953"/>
      <c r="AG2" s="953"/>
      <c r="AH2" s="953"/>
      <c r="AI2" s="953"/>
      <c r="AJ2" s="953"/>
      <c r="AK2" s="2005"/>
      <c r="AL2" s="2005"/>
      <c r="AM2" s="2005"/>
      <c r="AN2" s="2005"/>
      <c r="AO2" s="2005"/>
    </row>
    <row r="3" spans="1:42" ht="9.9" customHeight="1" x14ac:dyDescent="0.4">
      <c r="A3" s="2048"/>
      <c r="B3" s="2048"/>
      <c r="C3" s="2048"/>
      <c r="D3" s="2048"/>
      <c r="E3" s="2048"/>
      <c r="F3" s="2048"/>
      <c r="G3" s="2048"/>
      <c r="H3" s="2048"/>
      <c r="I3" s="2048"/>
      <c r="J3" s="2048"/>
      <c r="K3" s="2048"/>
      <c r="L3" s="2048"/>
      <c r="M3" s="2048"/>
      <c r="N3" s="2048"/>
      <c r="O3" s="2048"/>
      <c r="P3" s="2048"/>
      <c r="Q3" s="2048"/>
      <c r="R3" s="2048"/>
      <c r="S3" s="2048"/>
      <c r="T3" s="2048"/>
      <c r="U3" s="2048"/>
      <c r="V3" s="2048"/>
      <c r="W3" s="2048"/>
      <c r="X3" s="2048"/>
      <c r="Y3" s="2048"/>
      <c r="Z3" s="2048"/>
      <c r="AA3" s="2048"/>
      <c r="AB3" s="2048"/>
      <c r="AC3" s="2048"/>
      <c r="AD3" s="2048"/>
      <c r="AE3" s="2048"/>
      <c r="AF3" s="2048"/>
      <c r="AG3" s="2048"/>
      <c r="AH3" s="2048"/>
      <c r="AI3" s="2048"/>
      <c r="AJ3" s="2048"/>
      <c r="AK3" s="2048"/>
      <c r="AL3" s="2048"/>
      <c r="AM3" s="2048"/>
      <c r="AN3" s="2048"/>
      <c r="AO3" s="2048"/>
    </row>
    <row r="4" spans="1:42" ht="21" customHeight="1" x14ac:dyDescent="0.4">
      <c r="A4" s="2055" t="s">
        <v>1260</v>
      </c>
      <c r="B4" s="2055"/>
      <c r="C4" s="2055"/>
      <c r="D4" s="2055"/>
      <c r="E4" s="2055"/>
      <c r="F4" s="2055"/>
      <c r="G4" s="2055"/>
      <c r="H4" s="2055"/>
      <c r="I4" s="2055"/>
      <c r="J4" s="2055"/>
      <c r="K4" s="2055"/>
      <c r="L4" s="2055"/>
      <c r="M4" s="2055"/>
      <c r="N4" s="2055"/>
      <c r="O4" s="2055"/>
      <c r="P4" s="2055"/>
      <c r="Q4" s="2055"/>
      <c r="R4" s="2055"/>
      <c r="S4" s="2055"/>
      <c r="T4" s="2055" t="s">
        <v>1261</v>
      </c>
      <c r="U4" s="2055"/>
      <c r="V4" s="2055"/>
      <c r="W4" s="2055"/>
      <c r="X4" s="2055"/>
      <c r="Y4" s="2055"/>
      <c r="Z4" s="2055"/>
      <c r="AA4" s="2055"/>
      <c r="AB4" s="2055"/>
      <c r="AC4" s="2055"/>
      <c r="AD4" s="2055"/>
      <c r="AE4" s="2055"/>
      <c r="AF4" s="2055"/>
      <c r="AG4" s="2055"/>
      <c r="AH4" s="2055"/>
      <c r="AI4" s="2055"/>
      <c r="AJ4" s="2055"/>
      <c r="AK4" s="2055"/>
      <c r="AL4" s="2055"/>
      <c r="AM4" s="2055"/>
      <c r="AN4" s="2055"/>
      <c r="AO4" s="2055"/>
    </row>
    <row r="5" spans="1:42" ht="21" customHeight="1" thickBot="1" x14ac:dyDescent="0.35">
      <c r="A5" s="1579" t="s">
        <v>1331</v>
      </c>
      <c r="B5" s="1579"/>
      <c r="C5" s="1579"/>
      <c r="D5" s="1579"/>
      <c r="E5" s="1579"/>
      <c r="F5" s="1579"/>
      <c r="G5" s="1579"/>
      <c r="H5" s="1579"/>
      <c r="I5" s="1579"/>
      <c r="J5" s="1579"/>
      <c r="K5" s="1579"/>
      <c r="L5" s="1579"/>
      <c r="M5" s="1579"/>
      <c r="N5" s="1579"/>
      <c r="O5" s="1579"/>
      <c r="P5" s="1579"/>
      <c r="Q5" s="2056" t="s">
        <v>1262</v>
      </c>
      <c r="R5" s="2056"/>
      <c r="S5" s="2056"/>
      <c r="T5" s="1125" t="s">
        <v>1263</v>
      </c>
      <c r="U5" s="1125"/>
      <c r="V5" s="1579" t="s">
        <v>788</v>
      </c>
      <c r="W5" s="1579"/>
      <c r="X5" s="1579"/>
      <c r="Y5" s="1579"/>
      <c r="Z5" s="1579"/>
      <c r="AA5" s="1579"/>
      <c r="AB5" s="1579"/>
      <c r="AC5" s="1579"/>
      <c r="AD5" s="1579"/>
      <c r="AE5" s="1579"/>
      <c r="AF5" s="1579"/>
      <c r="AG5" s="1579"/>
      <c r="AH5" s="1579"/>
      <c r="AI5" s="1579"/>
      <c r="AJ5" s="1579"/>
      <c r="AK5" s="1579"/>
      <c r="AL5" s="1579"/>
      <c r="AM5" s="1125"/>
      <c r="AN5" s="2056" t="s">
        <v>1262</v>
      </c>
      <c r="AO5" s="2056"/>
    </row>
    <row r="6" spans="1:42" s="967" customFormat="1" ht="25.5" customHeight="1" x14ac:dyDescent="0.3">
      <c r="A6" s="2057" t="s">
        <v>1192</v>
      </c>
      <c r="B6" s="2049" t="s">
        <v>993</v>
      </c>
      <c r="C6" s="2059"/>
      <c r="D6" s="2060"/>
      <c r="E6" s="2052" t="s">
        <v>1264</v>
      </c>
      <c r="F6" s="2053"/>
      <c r="G6" s="2054"/>
      <c r="H6" s="2049" t="s">
        <v>1265</v>
      </c>
      <c r="I6" s="2050"/>
      <c r="J6" s="2061"/>
      <c r="K6" s="2049" t="s">
        <v>1266</v>
      </c>
      <c r="L6" s="2050"/>
      <c r="M6" s="2061"/>
      <c r="N6" s="2052" t="s">
        <v>1267</v>
      </c>
      <c r="O6" s="2053"/>
      <c r="P6" s="2054" t="s">
        <v>1268</v>
      </c>
      <c r="Q6" s="2052" t="s">
        <v>1269</v>
      </c>
      <c r="R6" s="2053"/>
      <c r="S6" s="2053"/>
      <c r="T6" s="2062" t="s">
        <v>1192</v>
      </c>
      <c r="U6" s="2049" t="s">
        <v>1270</v>
      </c>
      <c r="V6" s="2050"/>
      <c r="W6" s="2061"/>
      <c r="X6" s="2049" t="s">
        <v>1271</v>
      </c>
      <c r="Y6" s="2050"/>
      <c r="Z6" s="2061"/>
      <c r="AA6" s="2049" t="s">
        <v>1272</v>
      </c>
      <c r="AB6" s="2050"/>
      <c r="AC6" s="2061"/>
      <c r="AD6" s="2049" t="s">
        <v>1273</v>
      </c>
      <c r="AE6" s="2050"/>
      <c r="AF6" s="2061"/>
      <c r="AG6" s="2052" t="s">
        <v>1274</v>
      </c>
      <c r="AH6" s="2053"/>
      <c r="AI6" s="2054"/>
      <c r="AJ6" s="2049" t="s">
        <v>1275</v>
      </c>
      <c r="AK6" s="2050"/>
      <c r="AL6" s="2050"/>
      <c r="AM6" s="2049" t="s">
        <v>1276</v>
      </c>
      <c r="AN6" s="2050"/>
      <c r="AO6" s="2050"/>
    </row>
    <row r="7" spans="1:42" s="967" customFormat="1" ht="87" customHeight="1" thickBot="1" x14ac:dyDescent="0.35">
      <c r="A7" s="2058"/>
      <c r="B7" s="1160" t="s">
        <v>302</v>
      </c>
      <c r="C7" s="1161" t="s">
        <v>1277</v>
      </c>
      <c r="D7" s="1161" t="s">
        <v>1278</v>
      </c>
      <c r="E7" s="1160" t="s">
        <v>302</v>
      </c>
      <c r="F7" s="1161" t="s">
        <v>1277</v>
      </c>
      <c r="G7" s="1161" t="s">
        <v>1278</v>
      </c>
      <c r="H7" s="1160" t="s">
        <v>302</v>
      </c>
      <c r="I7" s="1161" t="s">
        <v>1277</v>
      </c>
      <c r="J7" s="1161" t="s">
        <v>1278</v>
      </c>
      <c r="K7" s="1160" t="s">
        <v>302</v>
      </c>
      <c r="L7" s="1161" t="s">
        <v>1277</v>
      </c>
      <c r="M7" s="1161" t="s">
        <v>1278</v>
      </c>
      <c r="N7" s="1160" t="s">
        <v>302</v>
      </c>
      <c r="O7" s="1161" t="s">
        <v>1277</v>
      </c>
      <c r="P7" s="1161" t="s">
        <v>1278</v>
      </c>
      <c r="Q7" s="1160" t="s">
        <v>302</v>
      </c>
      <c r="R7" s="1161" t="s">
        <v>1277</v>
      </c>
      <c r="S7" s="1208" t="s">
        <v>1278</v>
      </c>
      <c r="T7" s="2063"/>
      <c r="U7" s="1160" t="s">
        <v>302</v>
      </c>
      <c r="V7" s="1161" t="s">
        <v>1277</v>
      </c>
      <c r="W7" s="1161" t="s">
        <v>1278</v>
      </c>
      <c r="X7" s="1160" t="s">
        <v>302</v>
      </c>
      <c r="Y7" s="1161" t="s">
        <v>1277</v>
      </c>
      <c r="Z7" s="1161" t="s">
        <v>1278</v>
      </c>
      <c r="AA7" s="1160" t="s">
        <v>302</v>
      </c>
      <c r="AB7" s="1161" t="s">
        <v>1277</v>
      </c>
      <c r="AC7" s="1161" t="s">
        <v>1278</v>
      </c>
      <c r="AD7" s="1160" t="s">
        <v>302</v>
      </c>
      <c r="AE7" s="1161" t="s">
        <v>1277</v>
      </c>
      <c r="AF7" s="1161" t="s">
        <v>1278</v>
      </c>
      <c r="AG7" s="1160" t="s">
        <v>302</v>
      </c>
      <c r="AH7" s="1161" t="s">
        <v>1277</v>
      </c>
      <c r="AI7" s="1161" t="s">
        <v>1278</v>
      </c>
      <c r="AJ7" s="1160" t="s">
        <v>302</v>
      </c>
      <c r="AK7" s="1161" t="s">
        <v>1277</v>
      </c>
      <c r="AL7" s="1161" t="s">
        <v>1278</v>
      </c>
      <c r="AM7" s="1160" t="s">
        <v>302</v>
      </c>
      <c r="AN7" s="1161" t="s">
        <v>1277</v>
      </c>
      <c r="AO7" s="1161" t="s">
        <v>1278</v>
      </c>
    </row>
    <row r="8" spans="1:42" ht="23.1" customHeight="1" x14ac:dyDescent="0.3">
      <c r="A8" s="978" t="s">
        <v>1279</v>
      </c>
      <c r="B8" s="1209"/>
      <c r="C8" s="1209"/>
      <c r="D8" s="1209"/>
      <c r="E8" s="1209"/>
      <c r="F8" s="1209"/>
      <c r="G8" s="1209"/>
      <c r="H8" s="1209"/>
      <c r="I8" s="1209"/>
      <c r="J8" s="1209"/>
      <c r="K8" s="1209"/>
      <c r="L8" s="1209"/>
      <c r="M8" s="1209"/>
      <c r="N8" s="1209"/>
      <c r="O8" s="1209"/>
      <c r="P8" s="1209"/>
      <c r="Q8" s="1209"/>
      <c r="R8" s="1209"/>
      <c r="S8" s="1210"/>
      <c r="T8" s="1121" t="s">
        <v>1279</v>
      </c>
      <c r="U8" s="1209">
        <f>SUM(U9:U22)</f>
        <v>0</v>
      </c>
      <c r="V8" s="1209">
        <f t="shared" ref="V8:AO8" si="0">SUM(V9:V22)</f>
        <v>0</v>
      </c>
      <c r="W8" s="1209">
        <f t="shared" si="0"/>
        <v>0</v>
      </c>
      <c r="X8" s="1209">
        <f t="shared" si="0"/>
        <v>0</v>
      </c>
      <c r="Y8" s="1209">
        <f t="shared" si="0"/>
        <v>0</v>
      </c>
      <c r="Z8" s="1209">
        <f t="shared" si="0"/>
        <v>0</v>
      </c>
      <c r="AA8" s="1209">
        <f t="shared" si="0"/>
        <v>0</v>
      </c>
      <c r="AB8" s="1209">
        <f t="shared" si="0"/>
        <v>0</v>
      </c>
      <c r="AC8" s="1209">
        <f t="shared" si="0"/>
        <v>0</v>
      </c>
      <c r="AD8" s="1209">
        <f t="shared" si="0"/>
        <v>0</v>
      </c>
      <c r="AE8" s="1209">
        <f t="shared" si="0"/>
        <v>0</v>
      </c>
      <c r="AF8" s="1209">
        <f t="shared" si="0"/>
        <v>0</v>
      </c>
      <c r="AG8" s="1209">
        <f t="shared" si="0"/>
        <v>0</v>
      </c>
      <c r="AH8" s="1209">
        <f t="shared" si="0"/>
        <v>0</v>
      </c>
      <c r="AI8" s="1209">
        <f t="shared" si="0"/>
        <v>0</v>
      </c>
      <c r="AJ8" s="1209">
        <f t="shared" si="0"/>
        <v>0</v>
      </c>
      <c r="AK8" s="1209">
        <f t="shared" si="0"/>
        <v>0</v>
      </c>
      <c r="AL8" s="1209">
        <f t="shared" si="0"/>
        <v>0</v>
      </c>
      <c r="AM8" s="1209">
        <f t="shared" si="0"/>
        <v>0</v>
      </c>
      <c r="AN8" s="1209">
        <f t="shared" si="0"/>
        <v>0</v>
      </c>
      <c r="AO8" s="1210">
        <f t="shared" si="0"/>
        <v>0</v>
      </c>
    </row>
    <row r="9" spans="1:42" ht="23.1" customHeight="1" x14ac:dyDescent="0.3">
      <c r="A9" s="1211" t="s">
        <v>1205</v>
      </c>
      <c r="B9" s="1212">
        <f>E9+H9+K9+N9+Q9+U9+X9+AA9+AD9+AG9+AJ9+AM9</f>
        <v>16</v>
      </c>
      <c r="C9" s="1212">
        <f>F9+I9+L9+O9+R9+V9+Y9+AB9+AE9+AH9+AK9+AN9</f>
        <v>0</v>
      </c>
      <c r="D9" s="1212">
        <f>G9+J9+M9+P9+S9+W9+Z9+AC9+AF9+AI9+AL9+AO9</f>
        <v>16</v>
      </c>
      <c r="E9" s="1212">
        <f>SUM(F9:G9)</f>
        <v>0</v>
      </c>
      <c r="F9" s="1212">
        <v>0</v>
      </c>
      <c r="G9" s="1212">
        <v>0</v>
      </c>
      <c r="H9" s="1212">
        <f>SUM(I9:J9)</f>
        <v>5</v>
      </c>
      <c r="I9" s="1212">
        <v>0</v>
      </c>
      <c r="J9" s="1212">
        <v>5</v>
      </c>
      <c r="K9" s="1212">
        <f>SUM(L9:M9)</f>
        <v>11</v>
      </c>
      <c r="L9" s="1212">
        <v>0</v>
      </c>
      <c r="M9" s="1212">
        <v>11</v>
      </c>
      <c r="N9" s="1212">
        <f>SUM(O9:P9)</f>
        <v>0</v>
      </c>
      <c r="O9" s="1212">
        <v>0</v>
      </c>
      <c r="P9" s="1212">
        <v>0</v>
      </c>
      <c r="Q9" s="1212">
        <f>SUM(R9:S9)</f>
        <v>0</v>
      </c>
      <c r="R9" s="1212">
        <v>0</v>
      </c>
      <c r="S9" s="1213">
        <v>0</v>
      </c>
      <c r="T9" s="1211" t="s">
        <v>1205</v>
      </c>
      <c r="U9" s="1212">
        <f>SUM(V9:W9)</f>
        <v>0</v>
      </c>
      <c r="V9" s="1212">
        <v>0</v>
      </c>
      <c r="W9" s="1212">
        <v>0</v>
      </c>
      <c r="X9" s="1212">
        <f>SUM(Y9:Z9)</f>
        <v>0</v>
      </c>
      <c r="Y9" s="1212">
        <v>0</v>
      </c>
      <c r="Z9" s="1212">
        <v>0</v>
      </c>
      <c r="AA9" s="1212">
        <f>SUM(AB9:AC9)</f>
        <v>0</v>
      </c>
      <c r="AB9" s="1212">
        <v>0</v>
      </c>
      <c r="AC9" s="1212">
        <v>0</v>
      </c>
      <c r="AD9" s="1212">
        <f>SUM(AE9:AF9)</f>
        <v>0</v>
      </c>
      <c r="AE9" s="1212">
        <v>0</v>
      </c>
      <c r="AF9" s="1212">
        <v>0</v>
      </c>
      <c r="AG9" s="1212">
        <f>SUM(AH9:AI9)</f>
        <v>0</v>
      </c>
      <c r="AH9" s="1212">
        <v>0</v>
      </c>
      <c r="AI9" s="1212">
        <v>0</v>
      </c>
      <c r="AJ9" s="1212">
        <f>SUM(AK9:AL9)</f>
        <v>0</v>
      </c>
      <c r="AK9" s="1212">
        <v>0</v>
      </c>
      <c r="AL9" s="1212">
        <v>0</v>
      </c>
      <c r="AM9" s="1212">
        <f>SUM(AN9:AO9)</f>
        <v>0</v>
      </c>
      <c r="AN9" s="1212">
        <v>0</v>
      </c>
      <c r="AO9" s="1213">
        <v>0</v>
      </c>
    </row>
    <row r="10" spans="1:42" ht="23.1" customHeight="1" x14ac:dyDescent="0.3">
      <c r="A10" s="1220"/>
      <c r="B10" s="1212"/>
      <c r="C10" s="1212"/>
      <c r="D10" s="1212"/>
      <c r="E10" s="1212"/>
      <c r="F10" s="1212"/>
      <c r="G10" s="1212"/>
      <c r="H10" s="1212"/>
      <c r="I10" s="1212"/>
      <c r="J10" s="1212"/>
      <c r="K10" s="1212"/>
      <c r="L10" s="1212"/>
      <c r="M10" s="1212"/>
      <c r="N10" s="1212"/>
      <c r="O10" s="1212"/>
      <c r="P10" s="1212"/>
      <c r="Q10" s="1212"/>
      <c r="R10" s="1212"/>
      <c r="S10" s="1213"/>
      <c r="T10" s="1214"/>
      <c r="U10" s="1215"/>
      <c r="V10" s="1215"/>
      <c r="W10" s="1215"/>
      <c r="X10" s="1215"/>
      <c r="Y10" s="1215"/>
      <c r="Z10" s="1215"/>
      <c r="AA10" s="1215"/>
      <c r="AB10" s="1215"/>
      <c r="AC10" s="1215"/>
      <c r="AD10" s="1215"/>
      <c r="AE10" s="1215"/>
      <c r="AF10" s="1215"/>
      <c r="AG10" s="1215"/>
      <c r="AH10" s="1215"/>
      <c r="AI10" s="1215"/>
      <c r="AJ10" s="1215"/>
      <c r="AK10" s="1215"/>
      <c r="AL10" s="1215"/>
      <c r="AM10" s="1215"/>
      <c r="AN10" s="1215"/>
      <c r="AO10" s="1216"/>
    </row>
    <row r="11" spans="1:42" ht="23.1" customHeight="1" x14ac:dyDescent="0.3">
      <c r="A11" s="1220"/>
      <c r="B11" s="1212"/>
      <c r="C11" s="1212"/>
      <c r="D11" s="1212"/>
      <c r="E11" s="1212"/>
      <c r="F11" s="1212"/>
      <c r="G11" s="1212"/>
      <c r="H11" s="1212"/>
      <c r="I11" s="1212"/>
      <c r="J11" s="1212"/>
      <c r="K11" s="1212"/>
      <c r="L11" s="1212"/>
      <c r="M11" s="1212"/>
      <c r="N11" s="1212"/>
      <c r="O11" s="1212"/>
      <c r="P11" s="1212"/>
      <c r="Q11" s="1212"/>
      <c r="R11" s="1212"/>
      <c r="S11" s="1213"/>
      <c r="T11" s="1214"/>
      <c r="U11" s="1215"/>
      <c r="V11" s="1215"/>
      <c r="W11" s="1215"/>
      <c r="X11" s="1215"/>
      <c r="Y11" s="1215"/>
      <c r="Z11" s="1215"/>
      <c r="AA11" s="1215"/>
      <c r="AB11" s="1215"/>
      <c r="AC11" s="1215"/>
      <c r="AD11" s="1215"/>
      <c r="AE11" s="1215"/>
      <c r="AF11" s="1215"/>
      <c r="AG11" s="1215"/>
      <c r="AH11" s="1215"/>
      <c r="AI11" s="1215"/>
      <c r="AJ11" s="1215"/>
      <c r="AK11" s="1215"/>
      <c r="AL11" s="1215"/>
      <c r="AM11" s="1215"/>
      <c r="AN11" s="1215"/>
      <c r="AO11" s="1216"/>
    </row>
    <row r="12" spans="1:42" ht="23.1" customHeight="1" x14ac:dyDescent="0.3">
      <c r="A12" s="1220"/>
      <c r="B12" s="1212"/>
      <c r="C12" s="1212"/>
      <c r="D12" s="1212"/>
      <c r="E12" s="1212"/>
      <c r="F12" s="1212"/>
      <c r="G12" s="1212"/>
      <c r="H12" s="1212"/>
      <c r="I12" s="1212"/>
      <c r="J12" s="1212"/>
      <c r="K12" s="1212"/>
      <c r="L12" s="1212"/>
      <c r="M12" s="1212"/>
      <c r="N12" s="1212"/>
      <c r="O12" s="1212"/>
      <c r="P12" s="1212"/>
      <c r="Q12" s="1212"/>
      <c r="R12" s="1212"/>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5"/>
      <c r="AN12" s="1215"/>
      <c r="AO12" s="1216"/>
    </row>
    <row r="13" spans="1:42" ht="23.1" customHeight="1" x14ac:dyDescent="0.3">
      <c r="A13" s="1220"/>
      <c r="B13" s="1212"/>
      <c r="C13" s="1212"/>
      <c r="D13" s="1212"/>
      <c r="E13" s="1212"/>
      <c r="F13" s="1212"/>
      <c r="G13" s="1212"/>
      <c r="H13" s="1212"/>
      <c r="I13" s="1212"/>
      <c r="J13" s="1212"/>
      <c r="K13" s="1212"/>
      <c r="L13" s="1212"/>
      <c r="M13" s="1212"/>
      <c r="N13" s="1212"/>
      <c r="O13" s="1212"/>
      <c r="P13" s="1212"/>
      <c r="Q13" s="1212"/>
      <c r="R13" s="1212"/>
      <c r="S13" s="1213"/>
      <c r="T13" s="1214"/>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6"/>
    </row>
    <row r="14" spans="1:42" ht="23.1" customHeight="1" x14ac:dyDescent="0.3">
      <c r="A14" s="1220"/>
      <c r="B14" s="1212"/>
      <c r="C14" s="1212"/>
      <c r="D14" s="1212"/>
      <c r="E14" s="1212"/>
      <c r="F14" s="1212"/>
      <c r="G14" s="1212"/>
      <c r="H14" s="1212"/>
      <c r="I14" s="1212"/>
      <c r="J14" s="1212"/>
      <c r="K14" s="1212"/>
      <c r="L14" s="1212"/>
      <c r="M14" s="1212"/>
      <c r="N14" s="1212"/>
      <c r="O14" s="1212"/>
      <c r="P14" s="1212"/>
      <c r="Q14" s="1212"/>
      <c r="R14" s="1212"/>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6"/>
    </row>
    <row r="15" spans="1:42" ht="23.1" customHeight="1" x14ac:dyDescent="0.3">
      <c r="A15" s="1220"/>
      <c r="B15" s="1212"/>
      <c r="C15" s="1212"/>
      <c r="D15" s="1212"/>
      <c r="E15" s="1212"/>
      <c r="F15" s="1212"/>
      <c r="G15" s="1212"/>
      <c r="H15" s="1212"/>
      <c r="I15" s="1212"/>
      <c r="J15" s="1212"/>
      <c r="K15" s="1212"/>
      <c r="L15" s="1212"/>
      <c r="M15" s="1212"/>
      <c r="N15" s="1212"/>
      <c r="O15" s="1212"/>
      <c r="P15" s="1212"/>
      <c r="Q15" s="1212"/>
      <c r="R15" s="1212"/>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6"/>
    </row>
    <row r="16" spans="1:42" ht="23.1" customHeight="1" x14ac:dyDescent="0.3">
      <c r="A16" s="1220"/>
      <c r="B16" s="1212"/>
      <c r="C16" s="1212"/>
      <c r="D16" s="1212"/>
      <c r="E16" s="1212"/>
      <c r="F16" s="1212"/>
      <c r="G16" s="1212"/>
      <c r="H16" s="1212"/>
      <c r="I16" s="1212"/>
      <c r="J16" s="1212"/>
      <c r="K16" s="1212"/>
      <c r="L16" s="1212"/>
      <c r="M16" s="1212"/>
      <c r="N16" s="1212"/>
      <c r="O16" s="1212"/>
      <c r="P16" s="1212"/>
      <c r="Q16" s="1212"/>
      <c r="R16" s="1212"/>
      <c r="S16" s="1213"/>
      <c r="T16" s="1214"/>
      <c r="U16" s="1215"/>
      <c r="V16" s="1215"/>
      <c r="W16" s="1215"/>
      <c r="X16" s="1215"/>
      <c r="Y16" s="1215"/>
      <c r="Z16" s="1215"/>
      <c r="AA16" s="1215"/>
      <c r="AB16" s="1215"/>
      <c r="AC16" s="1215"/>
      <c r="AD16" s="1215"/>
      <c r="AE16" s="1215"/>
      <c r="AF16" s="1215"/>
      <c r="AG16" s="1215"/>
      <c r="AH16" s="1215"/>
      <c r="AI16" s="1215"/>
      <c r="AJ16" s="1215"/>
      <c r="AK16" s="1215"/>
      <c r="AL16" s="1215"/>
      <c r="AM16" s="1215"/>
      <c r="AN16" s="1215"/>
      <c r="AO16" s="1216"/>
    </row>
    <row r="17" spans="1:41" ht="23.1" customHeight="1" x14ac:dyDescent="0.3">
      <c r="A17" s="1220"/>
      <c r="B17" s="1212"/>
      <c r="C17" s="1212"/>
      <c r="D17" s="1212"/>
      <c r="E17" s="1212"/>
      <c r="F17" s="1212"/>
      <c r="G17" s="1212"/>
      <c r="H17" s="1212"/>
      <c r="I17" s="1212"/>
      <c r="J17" s="1212"/>
      <c r="K17" s="1212"/>
      <c r="L17" s="1212"/>
      <c r="M17" s="1212"/>
      <c r="N17" s="1212"/>
      <c r="O17" s="1212"/>
      <c r="P17" s="1212"/>
      <c r="Q17" s="1212"/>
      <c r="R17" s="1212"/>
      <c r="S17" s="1213"/>
      <c r="T17" s="1214"/>
      <c r="U17" s="1215"/>
      <c r="V17" s="1215"/>
      <c r="W17" s="1215"/>
      <c r="X17" s="1215"/>
      <c r="Y17" s="1215"/>
      <c r="Z17" s="1215"/>
      <c r="AA17" s="1215"/>
      <c r="AB17" s="1215"/>
      <c r="AC17" s="1215"/>
      <c r="AD17" s="1215"/>
      <c r="AE17" s="1215"/>
      <c r="AF17" s="1215"/>
      <c r="AG17" s="1215"/>
      <c r="AH17" s="1215"/>
      <c r="AI17" s="1215"/>
      <c r="AJ17" s="1215"/>
      <c r="AK17" s="1215"/>
      <c r="AL17" s="1215"/>
      <c r="AM17" s="1215"/>
      <c r="AN17" s="1215"/>
      <c r="AO17" s="1216"/>
    </row>
    <row r="18" spans="1:41" ht="23.1" customHeight="1" x14ac:dyDescent="0.3">
      <c r="A18" s="1220"/>
      <c r="B18" s="1212"/>
      <c r="C18" s="1212"/>
      <c r="D18" s="1212"/>
      <c r="E18" s="1212"/>
      <c r="F18" s="1212"/>
      <c r="G18" s="1212"/>
      <c r="H18" s="1212"/>
      <c r="I18" s="1212"/>
      <c r="J18" s="1212"/>
      <c r="K18" s="1212"/>
      <c r="L18" s="1212"/>
      <c r="M18" s="1212"/>
      <c r="N18" s="1212"/>
      <c r="O18" s="1212"/>
      <c r="P18" s="1212"/>
      <c r="Q18" s="1212"/>
      <c r="R18" s="1212"/>
      <c r="S18" s="1213"/>
      <c r="T18" s="1214"/>
      <c r="U18" s="1215"/>
      <c r="V18" s="1215"/>
      <c r="W18" s="1215"/>
      <c r="X18" s="1215"/>
      <c r="Y18" s="1215"/>
      <c r="Z18" s="1215"/>
      <c r="AA18" s="1215"/>
      <c r="AB18" s="1215"/>
      <c r="AC18" s="1215"/>
      <c r="AD18" s="1215"/>
      <c r="AE18" s="1215"/>
      <c r="AF18" s="1215"/>
      <c r="AG18" s="1215"/>
      <c r="AH18" s="1215"/>
      <c r="AI18" s="1215"/>
      <c r="AJ18" s="1215"/>
      <c r="AK18" s="1215"/>
      <c r="AL18" s="1215"/>
      <c r="AM18" s="1215"/>
      <c r="AN18" s="1215"/>
      <c r="AO18" s="1216"/>
    </row>
    <row r="19" spans="1:41" ht="23.1" customHeight="1" x14ac:dyDescent="0.3">
      <c r="A19" s="1220"/>
      <c r="B19" s="1212"/>
      <c r="C19" s="1212"/>
      <c r="D19" s="1212"/>
      <c r="E19" s="1212"/>
      <c r="F19" s="1212"/>
      <c r="G19" s="1212"/>
      <c r="H19" s="1212"/>
      <c r="I19" s="1212"/>
      <c r="J19" s="1212"/>
      <c r="K19" s="1212"/>
      <c r="L19" s="1212"/>
      <c r="M19" s="1212"/>
      <c r="N19" s="1212"/>
      <c r="O19" s="1212"/>
      <c r="P19" s="1212"/>
      <c r="Q19" s="1212"/>
      <c r="R19" s="1212"/>
      <c r="S19" s="1213"/>
      <c r="T19" s="1214"/>
      <c r="U19" s="1215"/>
      <c r="V19" s="1215"/>
      <c r="W19" s="1215"/>
      <c r="X19" s="1215"/>
      <c r="Y19" s="1215"/>
      <c r="Z19" s="1215"/>
      <c r="AA19" s="1215"/>
      <c r="AB19" s="1215"/>
      <c r="AC19" s="1215"/>
      <c r="AD19" s="1215"/>
      <c r="AE19" s="1215"/>
      <c r="AF19" s="1215"/>
      <c r="AG19" s="1215"/>
      <c r="AH19" s="1215"/>
      <c r="AI19" s="1215"/>
      <c r="AJ19" s="1215"/>
      <c r="AK19" s="1215"/>
      <c r="AL19" s="1215"/>
      <c r="AM19" s="1215"/>
      <c r="AN19" s="1215"/>
      <c r="AO19" s="1216"/>
    </row>
    <row r="20" spans="1:41" ht="23.1" customHeight="1" x14ac:dyDescent="0.3">
      <c r="A20" s="1220"/>
      <c r="B20" s="1212"/>
      <c r="C20" s="1212"/>
      <c r="D20" s="1212"/>
      <c r="E20" s="1212"/>
      <c r="F20" s="1212"/>
      <c r="G20" s="1212"/>
      <c r="H20" s="1212"/>
      <c r="I20" s="1212"/>
      <c r="J20" s="1212"/>
      <c r="K20" s="1212"/>
      <c r="L20" s="1212"/>
      <c r="M20" s="1212"/>
      <c r="N20" s="1212"/>
      <c r="O20" s="1212"/>
      <c r="P20" s="1212"/>
      <c r="Q20" s="1212"/>
      <c r="R20" s="1212"/>
      <c r="S20" s="1213"/>
      <c r="T20" s="1214"/>
      <c r="U20" s="1215"/>
      <c r="V20" s="1215"/>
      <c r="W20" s="1215"/>
      <c r="X20" s="1215"/>
      <c r="Y20" s="1215"/>
      <c r="Z20" s="1215"/>
      <c r="AA20" s="1215"/>
      <c r="AB20" s="1215"/>
      <c r="AC20" s="1215"/>
      <c r="AD20" s="1215"/>
      <c r="AE20" s="1215"/>
      <c r="AF20" s="1215"/>
      <c r="AG20" s="1215"/>
      <c r="AH20" s="1215"/>
      <c r="AI20" s="1215"/>
      <c r="AJ20" s="1215"/>
      <c r="AK20" s="1215"/>
      <c r="AL20" s="1215"/>
      <c r="AM20" s="1215"/>
      <c r="AN20" s="1215"/>
      <c r="AO20" s="1216"/>
    </row>
    <row r="21" spans="1:41" ht="23.1" customHeight="1" x14ac:dyDescent="0.3">
      <c r="A21" s="1220"/>
      <c r="B21" s="1212"/>
      <c r="C21" s="1212"/>
      <c r="D21" s="1212"/>
      <c r="E21" s="1212"/>
      <c r="F21" s="1212"/>
      <c r="G21" s="1212"/>
      <c r="H21" s="1212"/>
      <c r="I21" s="1212"/>
      <c r="J21" s="1212"/>
      <c r="K21" s="1212"/>
      <c r="L21" s="1212"/>
      <c r="M21" s="1212"/>
      <c r="N21" s="1212"/>
      <c r="O21" s="1212"/>
      <c r="P21" s="1212"/>
      <c r="Q21" s="1212"/>
      <c r="R21" s="1212"/>
      <c r="S21" s="1213"/>
      <c r="T21" s="1214"/>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6"/>
    </row>
    <row r="22" spans="1:41" ht="23.1" customHeight="1" thickBot="1" x14ac:dyDescent="0.35">
      <c r="A22" s="1217"/>
      <c r="B22" s="1221"/>
      <c r="C22" s="1221"/>
      <c r="D22" s="1221"/>
      <c r="E22" s="1221"/>
      <c r="F22" s="1221"/>
      <c r="G22" s="1221"/>
      <c r="H22" s="1221"/>
      <c r="I22" s="1221"/>
      <c r="J22" s="1221"/>
      <c r="K22" s="1221"/>
      <c r="L22" s="1221"/>
      <c r="M22" s="1221"/>
      <c r="N22" s="1221"/>
      <c r="O22" s="1221"/>
      <c r="P22" s="1221"/>
      <c r="Q22" s="1221"/>
      <c r="R22" s="1221"/>
      <c r="S22" s="1222"/>
      <c r="T22" s="1217"/>
      <c r="U22" s="1218"/>
      <c r="V22" s="1218"/>
      <c r="W22" s="1218"/>
      <c r="X22" s="1218"/>
      <c r="Y22" s="1218"/>
      <c r="Z22" s="1218"/>
      <c r="AA22" s="1218"/>
      <c r="AB22" s="1218"/>
      <c r="AC22" s="1218"/>
      <c r="AD22" s="1218"/>
      <c r="AE22" s="1218"/>
      <c r="AF22" s="1218"/>
      <c r="AG22" s="1218"/>
      <c r="AH22" s="1218"/>
      <c r="AI22" s="1218"/>
      <c r="AJ22" s="1218"/>
      <c r="AK22" s="1218"/>
      <c r="AL22" s="1218"/>
      <c r="AM22" s="1218"/>
      <c r="AN22" s="1218"/>
      <c r="AO22" s="1219"/>
    </row>
    <row r="23" spans="1:41" ht="23.1" customHeight="1" thickBot="1" x14ac:dyDescent="0.45">
      <c r="A23" s="1162"/>
      <c r="B23" s="1163"/>
      <c r="C23" s="1163"/>
      <c r="D23" s="1163"/>
      <c r="E23" s="1163"/>
      <c r="F23" s="1163"/>
      <c r="G23" s="1163"/>
      <c r="H23" s="1163"/>
      <c r="I23" s="1163"/>
      <c r="J23" s="1163"/>
      <c r="K23" s="1163"/>
      <c r="L23" s="1163"/>
      <c r="M23" s="1163"/>
      <c r="N23" s="1163"/>
      <c r="O23" s="1163"/>
      <c r="P23" s="1163"/>
      <c r="Q23" s="1163"/>
      <c r="R23" s="1163"/>
      <c r="S23" s="1163"/>
      <c r="T23" s="985" t="s">
        <v>589</v>
      </c>
      <c r="U23" s="1164"/>
      <c r="V23" s="1165"/>
      <c r="W23" s="1165"/>
      <c r="X23" s="1165"/>
      <c r="Y23" s="1165"/>
      <c r="Z23" s="1165"/>
      <c r="AA23" s="1165"/>
      <c r="AB23" s="1165"/>
      <c r="AC23" s="1165"/>
      <c r="AD23" s="1165"/>
      <c r="AE23" s="1165"/>
      <c r="AF23" s="1165"/>
      <c r="AG23" s="1165"/>
      <c r="AH23" s="1165"/>
      <c r="AI23" s="1165"/>
      <c r="AJ23" s="1165"/>
      <c r="AK23" s="1165"/>
      <c r="AL23" s="1165"/>
      <c r="AM23" s="1165"/>
      <c r="AN23" s="1166"/>
      <c r="AO23" s="1166"/>
    </row>
    <row r="24" spans="1:41" ht="14.25" customHeight="1" x14ac:dyDescent="0.4">
      <c r="A24" s="1162"/>
      <c r="B24" s="1163"/>
      <c r="C24" s="1163"/>
      <c r="D24" s="1163"/>
      <c r="E24" s="1163"/>
      <c r="F24" s="1163"/>
      <c r="G24" s="1163"/>
      <c r="H24" s="1163"/>
      <c r="I24" s="1163"/>
      <c r="J24" s="1163"/>
      <c r="K24" s="1163"/>
      <c r="L24" s="1163"/>
      <c r="M24" s="1163"/>
      <c r="N24" s="1163"/>
      <c r="O24" s="1163"/>
      <c r="P24" s="1163"/>
      <c r="Q24" s="1163"/>
      <c r="R24" s="1163"/>
      <c r="S24" s="1163"/>
      <c r="T24" s="464"/>
      <c r="U24" s="1167"/>
      <c r="V24" s="1163"/>
      <c r="W24" s="1163"/>
      <c r="X24" s="1163"/>
      <c r="Y24" s="1163"/>
      <c r="Z24" s="1163"/>
      <c r="AA24" s="1163"/>
      <c r="AB24" s="1163"/>
      <c r="AC24" s="1163"/>
      <c r="AD24" s="1163"/>
      <c r="AE24" s="1163"/>
      <c r="AF24" s="1163"/>
      <c r="AG24" s="1163"/>
      <c r="AH24" s="1163"/>
      <c r="AI24" s="1163"/>
      <c r="AJ24" s="1163"/>
      <c r="AK24" s="1163"/>
      <c r="AL24" s="2051" t="s">
        <v>1329</v>
      </c>
      <c r="AM24" s="2051"/>
      <c r="AN24" s="2051"/>
      <c r="AO24" s="2051"/>
    </row>
    <row r="25" spans="1:41" ht="16.5" customHeight="1" x14ac:dyDescent="0.4">
      <c r="A25" s="1162"/>
      <c r="B25" s="1163"/>
      <c r="C25" s="1163"/>
      <c r="D25" s="1163"/>
      <c r="E25" s="1163"/>
      <c r="F25" s="1163"/>
      <c r="G25" s="1163"/>
      <c r="H25" s="1163"/>
      <c r="I25" s="1163"/>
      <c r="J25" s="1163"/>
      <c r="K25" s="1163"/>
      <c r="L25" s="1163"/>
      <c r="M25" s="1163"/>
      <c r="N25" s="1163"/>
      <c r="O25" s="1163"/>
      <c r="P25" s="1163"/>
      <c r="Q25" s="1163"/>
      <c r="R25" s="1163"/>
      <c r="S25" s="1163"/>
      <c r="T25" s="1168" t="s">
        <v>315</v>
      </c>
      <c r="U25" s="1169"/>
      <c r="V25" s="1170"/>
      <c r="W25" s="1168" t="s">
        <v>316</v>
      </c>
      <c r="X25" s="1168"/>
      <c r="Z25" s="1170"/>
      <c r="AA25" s="1170"/>
      <c r="AB25" s="1169" t="s">
        <v>138</v>
      </c>
      <c r="AD25" s="1169"/>
      <c r="AE25" s="1169"/>
      <c r="AF25" s="1170"/>
      <c r="AG25" s="1171" t="s">
        <v>139</v>
      </c>
      <c r="AH25" s="1172"/>
      <c r="AI25" s="1170"/>
      <c r="AJ25" s="1169"/>
      <c r="AK25" s="1169"/>
      <c r="AL25" s="1170"/>
      <c r="AM25" s="1172"/>
      <c r="AN25" s="1172"/>
      <c r="AO25" s="1170"/>
    </row>
    <row r="26" spans="1:41" ht="16.5" customHeight="1" x14ac:dyDescent="0.4">
      <c r="A26" s="1162"/>
      <c r="B26" s="1163"/>
      <c r="C26" s="1163"/>
      <c r="D26" s="1163"/>
      <c r="E26" s="1163"/>
      <c r="F26" s="1163"/>
      <c r="G26" s="1163"/>
      <c r="H26" s="1163"/>
      <c r="I26" s="1163"/>
      <c r="J26" s="1163"/>
      <c r="K26" s="1163"/>
      <c r="L26" s="1163"/>
      <c r="M26" s="1163"/>
      <c r="N26" s="1163"/>
      <c r="O26" s="1163"/>
      <c r="P26" s="1163"/>
      <c r="Q26" s="1163"/>
      <c r="R26" s="1163"/>
      <c r="S26" s="1163"/>
      <c r="T26" s="1170"/>
      <c r="U26" s="1170"/>
      <c r="V26" s="1170"/>
      <c r="W26" s="1170"/>
      <c r="X26" s="1170"/>
      <c r="Y26" s="1169"/>
      <c r="Z26" s="1170"/>
      <c r="AA26" s="1170"/>
      <c r="AB26" s="1169" t="s">
        <v>140</v>
      </c>
      <c r="AD26" s="1169"/>
      <c r="AE26" s="1169"/>
      <c r="AF26" s="1170"/>
      <c r="AG26" s="1169"/>
      <c r="AH26" s="1169"/>
      <c r="AI26" s="1170"/>
      <c r="AJ26" s="1169"/>
      <c r="AK26" s="1169"/>
      <c r="AL26" s="1170"/>
      <c r="AM26" s="1169"/>
      <c r="AN26" s="1169"/>
      <c r="AO26" s="1170"/>
    </row>
    <row r="27" spans="1:41" ht="15" customHeight="1" x14ac:dyDescent="0.4">
      <c r="A27" s="1162"/>
      <c r="B27" s="1163"/>
      <c r="C27" s="1163"/>
      <c r="D27" s="1163"/>
      <c r="E27" s="1163"/>
      <c r="F27" s="1163"/>
      <c r="G27" s="1163"/>
      <c r="H27" s="1163"/>
      <c r="I27" s="1163"/>
      <c r="J27" s="1163"/>
      <c r="K27" s="1163"/>
      <c r="L27" s="1163"/>
      <c r="M27" s="1163"/>
      <c r="N27" s="1163"/>
      <c r="O27" s="1163"/>
      <c r="P27" s="1163"/>
      <c r="Q27" s="1163"/>
      <c r="R27" s="1163"/>
      <c r="S27" s="1163"/>
      <c r="T27" s="2064" t="s">
        <v>1280</v>
      </c>
      <c r="U27" s="2064"/>
      <c r="V27" s="2064"/>
      <c r="W27" s="2064"/>
      <c r="X27" s="2064"/>
      <c r="Y27" s="2064"/>
      <c r="Z27" s="2064"/>
      <c r="AA27" s="2064"/>
      <c r="AB27" s="2064"/>
      <c r="AC27" s="2064"/>
      <c r="AD27" s="2064"/>
      <c r="AE27" s="2064"/>
      <c r="AF27" s="2064"/>
      <c r="AG27" s="2064"/>
      <c r="AH27" s="2064"/>
      <c r="AI27" s="2064"/>
      <c r="AJ27" s="953"/>
      <c r="AK27" s="953"/>
      <c r="AL27" s="953"/>
      <c r="AM27" s="953"/>
      <c r="AN27" s="953"/>
      <c r="AO27" s="953"/>
    </row>
    <row r="28" spans="1:41" ht="15" customHeight="1" x14ac:dyDescent="0.4">
      <c r="A28" s="1162"/>
      <c r="B28" s="1163"/>
      <c r="C28" s="1163"/>
      <c r="D28" s="1163"/>
      <c r="E28" s="1163"/>
      <c r="F28" s="1163"/>
      <c r="G28" s="1163"/>
      <c r="H28" s="1163"/>
      <c r="I28" s="1163"/>
      <c r="J28" s="1163"/>
      <c r="K28" s="1163"/>
      <c r="L28" s="1163"/>
      <c r="M28" s="1163"/>
      <c r="N28" s="1163"/>
      <c r="O28" s="1163"/>
      <c r="P28" s="1163"/>
      <c r="Q28" s="1163"/>
      <c r="R28" s="1163"/>
      <c r="S28" s="1163"/>
      <c r="T28" s="987" t="s">
        <v>1281</v>
      </c>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row>
    <row r="34" spans="1:19" x14ac:dyDescent="0.25">
      <c r="A34" s="977"/>
      <c r="B34" s="977"/>
      <c r="C34" s="977"/>
      <c r="D34" s="977"/>
      <c r="E34" s="977"/>
      <c r="F34" s="977"/>
      <c r="G34" s="977"/>
      <c r="H34" s="977"/>
      <c r="I34" s="977"/>
      <c r="J34" s="977"/>
      <c r="K34" s="977"/>
      <c r="L34" s="977"/>
      <c r="M34" s="977"/>
      <c r="N34" s="977"/>
      <c r="O34" s="977"/>
      <c r="P34" s="977"/>
      <c r="Q34" s="977"/>
      <c r="R34" s="977"/>
      <c r="S34" s="977"/>
    </row>
  </sheetData>
  <mergeCells count="29">
    <mergeCell ref="T27:AI27"/>
    <mergeCell ref="AD6:AF6"/>
    <mergeCell ref="AA6:AC6"/>
    <mergeCell ref="AG6:AI6"/>
    <mergeCell ref="AJ6:AL6"/>
    <mergeCell ref="U6:W6"/>
    <mergeCell ref="X6:Z6"/>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N1:O2"/>
    <mergeCell ref="P1:S2"/>
    <mergeCell ref="AK1:AL2"/>
    <mergeCell ref="AM1:AO2"/>
    <mergeCell ref="A3:S3"/>
    <mergeCell ref="T3:AO3"/>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4" customWidth="1"/>
    <col min="2" max="2" width="3.33203125" style="1174" customWidth="1"/>
    <col min="3" max="4" width="7" style="1174" customWidth="1"/>
    <col min="5" max="11" width="8" style="1174"/>
    <col min="12" max="12" width="9.88671875" style="1174" customWidth="1"/>
    <col min="13" max="14" width="8" style="1174"/>
    <col min="15" max="15" width="9.6640625" style="1174" customWidth="1"/>
    <col min="16" max="16" width="10.77734375" style="1174" customWidth="1"/>
    <col min="17" max="17" width="12.44140625" style="1174" customWidth="1"/>
    <col min="18" max="19" width="9.6640625" style="1174" customWidth="1"/>
    <col min="20" max="21" width="11.109375" style="1174" customWidth="1"/>
    <col min="22" max="256" width="8" style="1174"/>
    <col min="257" max="257" width="6.77734375" style="1174" customWidth="1"/>
    <col min="258" max="258" width="3.33203125" style="1174" customWidth="1"/>
    <col min="259" max="260" width="7" style="1174" customWidth="1"/>
    <col min="261" max="267" width="8" style="1174"/>
    <col min="268" max="268" width="9.88671875" style="1174" customWidth="1"/>
    <col min="269" max="270" width="8" style="1174"/>
    <col min="271" max="271" width="9.6640625" style="1174" customWidth="1"/>
    <col min="272" max="272" width="10.77734375" style="1174" customWidth="1"/>
    <col min="273" max="273" width="12.44140625" style="1174" customWidth="1"/>
    <col min="274" max="275" width="9.6640625" style="1174" customWidth="1"/>
    <col min="276" max="277" width="11.109375" style="1174" customWidth="1"/>
    <col min="278" max="512" width="8" style="1174"/>
    <col min="513" max="513" width="6.77734375" style="1174" customWidth="1"/>
    <col min="514" max="514" width="3.33203125" style="1174" customWidth="1"/>
    <col min="515" max="516" width="7" style="1174" customWidth="1"/>
    <col min="517" max="523" width="8" style="1174"/>
    <col min="524" max="524" width="9.88671875" style="1174" customWidth="1"/>
    <col min="525" max="526" width="8" style="1174"/>
    <col min="527" max="527" width="9.6640625" style="1174" customWidth="1"/>
    <col min="528" max="528" width="10.77734375" style="1174" customWidth="1"/>
    <col min="529" max="529" width="12.44140625" style="1174" customWidth="1"/>
    <col min="530" max="531" width="9.6640625" style="1174" customWidth="1"/>
    <col min="532" max="533" width="11.109375" style="1174" customWidth="1"/>
    <col min="534" max="768" width="8" style="1174"/>
    <col min="769" max="769" width="6.77734375" style="1174" customWidth="1"/>
    <col min="770" max="770" width="3.33203125" style="1174" customWidth="1"/>
    <col min="771" max="772" width="7" style="1174" customWidth="1"/>
    <col min="773" max="779" width="8" style="1174"/>
    <col min="780" max="780" width="9.88671875" style="1174" customWidth="1"/>
    <col min="781" max="782" width="8" style="1174"/>
    <col min="783" max="783" width="9.6640625" style="1174" customWidth="1"/>
    <col min="784" max="784" width="10.77734375" style="1174" customWidth="1"/>
    <col min="785" max="785" width="12.44140625" style="1174" customWidth="1"/>
    <col min="786" max="787" width="9.6640625" style="1174" customWidth="1"/>
    <col min="788" max="789" width="11.109375" style="1174" customWidth="1"/>
    <col min="790" max="1024" width="8" style="1174"/>
    <col min="1025" max="1025" width="6.77734375" style="1174" customWidth="1"/>
    <col min="1026" max="1026" width="3.33203125" style="1174" customWidth="1"/>
    <col min="1027" max="1028" width="7" style="1174" customWidth="1"/>
    <col min="1029" max="1035" width="8" style="1174"/>
    <col min="1036" max="1036" width="9.88671875" style="1174" customWidth="1"/>
    <col min="1037" max="1038" width="8" style="1174"/>
    <col min="1039" max="1039" width="9.6640625" style="1174" customWidth="1"/>
    <col min="1040" max="1040" width="10.77734375" style="1174" customWidth="1"/>
    <col min="1041" max="1041" width="12.44140625" style="1174" customWidth="1"/>
    <col min="1042" max="1043" width="9.6640625" style="1174" customWidth="1"/>
    <col min="1044" max="1045" width="11.109375" style="1174" customWidth="1"/>
    <col min="1046" max="1280" width="8" style="1174"/>
    <col min="1281" max="1281" width="6.77734375" style="1174" customWidth="1"/>
    <col min="1282" max="1282" width="3.33203125" style="1174" customWidth="1"/>
    <col min="1283" max="1284" width="7" style="1174" customWidth="1"/>
    <col min="1285" max="1291" width="8" style="1174"/>
    <col min="1292" max="1292" width="9.88671875" style="1174" customWidth="1"/>
    <col min="1293" max="1294" width="8" style="1174"/>
    <col min="1295" max="1295" width="9.6640625" style="1174" customWidth="1"/>
    <col min="1296" max="1296" width="10.77734375" style="1174" customWidth="1"/>
    <col min="1297" max="1297" width="12.44140625" style="1174" customWidth="1"/>
    <col min="1298" max="1299" width="9.6640625" style="1174" customWidth="1"/>
    <col min="1300" max="1301" width="11.109375" style="1174" customWidth="1"/>
    <col min="1302" max="1536" width="8" style="1174"/>
    <col min="1537" max="1537" width="6.77734375" style="1174" customWidth="1"/>
    <col min="1538" max="1538" width="3.33203125" style="1174" customWidth="1"/>
    <col min="1539" max="1540" width="7" style="1174" customWidth="1"/>
    <col min="1541" max="1547" width="8" style="1174"/>
    <col min="1548" max="1548" width="9.88671875" style="1174" customWidth="1"/>
    <col min="1549" max="1550" width="8" style="1174"/>
    <col min="1551" max="1551" width="9.6640625" style="1174" customWidth="1"/>
    <col min="1552" max="1552" width="10.77734375" style="1174" customWidth="1"/>
    <col min="1553" max="1553" width="12.44140625" style="1174" customWidth="1"/>
    <col min="1554" max="1555" width="9.6640625" style="1174" customWidth="1"/>
    <col min="1556" max="1557" width="11.109375" style="1174" customWidth="1"/>
    <col min="1558" max="1792" width="8" style="1174"/>
    <col min="1793" max="1793" width="6.77734375" style="1174" customWidth="1"/>
    <col min="1794" max="1794" width="3.33203125" style="1174" customWidth="1"/>
    <col min="1795" max="1796" width="7" style="1174" customWidth="1"/>
    <col min="1797" max="1803" width="8" style="1174"/>
    <col min="1804" max="1804" width="9.88671875" style="1174" customWidth="1"/>
    <col min="1805" max="1806" width="8" style="1174"/>
    <col min="1807" max="1807" width="9.6640625" style="1174" customWidth="1"/>
    <col min="1808" max="1808" width="10.77734375" style="1174" customWidth="1"/>
    <col min="1809" max="1809" width="12.44140625" style="1174" customWidth="1"/>
    <col min="1810" max="1811" width="9.6640625" style="1174" customWidth="1"/>
    <col min="1812" max="1813" width="11.109375" style="1174" customWidth="1"/>
    <col min="1814" max="2048" width="8" style="1174"/>
    <col min="2049" max="2049" width="6.77734375" style="1174" customWidth="1"/>
    <col min="2050" max="2050" width="3.33203125" style="1174" customWidth="1"/>
    <col min="2051" max="2052" width="7" style="1174" customWidth="1"/>
    <col min="2053" max="2059" width="8" style="1174"/>
    <col min="2060" max="2060" width="9.88671875" style="1174" customWidth="1"/>
    <col min="2061" max="2062" width="8" style="1174"/>
    <col min="2063" max="2063" width="9.6640625" style="1174" customWidth="1"/>
    <col min="2064" max="2064" width="10.77734375" style="1174" customWidth="1"/>
    <col min="2065" max="2065" width="12.44140625" style="1174" customWidth="1"/>
    <col min="2066" max="2067" width="9.6640625" style="1174" customWidth="1"/>
    <col min="2068" max="2069" width="11.109375" style="1174" customWidth="1"/>
    <col min="2070" max="2304" width="8" style="1174"/>
    <col min="2305" max="2305" width="6.77734375" style="1174" customWidth="1"/>
    <col min="2306" max="2306" width="3.33203125" style="1174" customWidth="1"/>
    <col min="2307" max="2308" width="7" style="1174" customWidth="1"/>
    <col min="2309" max="2315" width="8" style="1174"/>
    <col min="2316" max="2316" width="9.88671875" style="1174" customWidth="1"/>
    <col min="2317" max="2318" width="8" style="1174"/>
    <col min="2319" max="2319" width="9.6640625" style="1174" customWidth="1"/>
    <col min="2320" max="2320" width="10.77734375" style="1174" customWidth="1"/>
    <col min="2321" max="2321" width="12.44140625" style="1174" customWidth="1"/>
    <col min="2322" max="2323" width="9.6640625" style="1174" customWidth="1"/>
    <col min="2324" max="2325" width="11.109375" style="1174" customWidth="1"/>
    <col min="2326" max="2560" width="8" style="1174"/>
    <col min="2561" max="2561" width="6.77734375" style="1174" customWidth="1"/>
    <col min="2562" max="2562" width="3.33203125" style="1174" customWidth="1"/>
    <col min="2563" max="2564" width="7" style="1174" customWidth="1"/>
    <col min="2565" max="2571" width="8" style="1174"/>
    <col min="2572" max="2572" width="9.88671875" style="1174" customWidth="1"/>
    <col min="2573" max="2574" width="8" style="1174"/>
    <col min="2575" max="2575" width="9.6640625" style="1174" customWidth="1"/>
    <col min="2576" max="2576" width="10.77734375" style="1174" customWidth="1"/>
    <col min="2577" max="2577" width="12.44140625" style="1174" customWidth="1"/>
    <col min="2578" max="2579" width="9.6640625" style="1174" customWidth="1"/>
    <col min="2580" max="2581" width="11.109375" style="1174" customWidth="1"/>
    <col min="2582" max="2816" width="8" style="1174"/>
    <col min="2817" max="2817" width="6.77734375" style="1174" customWidth="1"/>
    <col min="2818" max="2818" width="3.33203125" style="1174" customWidth="1"/>
    <col min="2819" max="2820" width="7" style="1174" customWidth="1"/>
    <col min="2821" max="2827" width="8" style="1174"/>
    <col min="2828" max="2828" width="9.88671875" style="1174" customWidth="1"/>
    <col min="2829" max="2830" width="8" style="1174"/>
    <col min="2831" max="2831" width="9.6640625" style="1174" customWidth="1"/>
    <col min="2832" max="2832" width="10.77734375" style="1174" customWidth="1"/>
    <col min="2833" max="2833" width="12.44140625" style="1174" customWidth="1"/>
    <col min="2834" max="2835" width="9.6640625" style="1174" customWidth="1"/>
    <col min="2836" max="2837" width="11.109375" style="1174" customWidth="1"/>
    <col min="2838" max="3072" width="8" style="1174"/>
    <col min="3073" max="3073" width="6.77734375" style="1174" customWidth="1"/>
    <col min="3074" max="3074" width="3.33203125" style="1174" customWidth="1"/>
    <col min="3075" max="3076" width="7" style="1174" customWidth="1"/>
    <col min="3077" max="3083" width="8" style="1174"/>
    <col min="3084" max="3084" width="9.88671875" style="1174" customWidth="1"/>
    <col min="3085" max="3086" width="8" style="1174"/>
    <col min="3087" max="3087" width="9.6640625" style="1174" customWidth="1"/>
    <col min="3088" max="3088" width="10.77734375" style="1174" customWidth="1"/>
    <col min="3089" max="3089" width="12.44140625" style="1174" customWidth="1"/>
    <col min="3090" max="3091" width="9.6640625" style="1174" customWidth="1"/>
    <col min="3092" max="3093" width="11.109375" style="1174" customWidth="1"/>
    <col min="3094" max="3328" width="8" style="1174"/>
    <col min="3329" max="3329" width="6.77734375" style="1174" customWidth="1"/>
    <col min="3330" max="3330" width="3.33203125" style="1174" customWidth="1"/>
    <col min="3331" max="3332" width="7" style="1174" customWidth="1"/>
    <col min="3333" max="3339" width="8" style="1174"/>
    <col min="3340" max="3340" width="9.88671875" style="1174" customWidth="1"/>
    <col min="3341" max="3342" width="8" style="1174"/>
    <col min="3343" max="3343" width="9.6640625" style="1174" customWidth="1"/>
    <col min="3344" max="3344" width="10.77734375" style="1174" customWidth="1"/>
    <col min="3345" max="3345" width="12.44140625" style="1174" customWidth="1"/>
    <col min="3346" max="3347" width="9.6640625" style="1174" customWidth="1"/>
    <col min="3348" max="3349" width="11.109375" style="1174" customWidth="1"/>
    <col min="3350" max="3584" width="8" style="1174"/>
    <col min="3585" max="3585" width="6.77734375" style="1174" customWidth="1"/>
    <col min="3586" max="3586" width="3.33203125" style="1174" customWidth="1"/>
    <col min="3587" max="3588" width="7" style="1174" customWidth="1"/>
    <col min="3589" max="3595" width="8" style="1174"/>
    <col min="3596" max="3596" width="9.88671875" style="1174" customWidth="1"/>
    <col min="3597" max="3598" width="8" style="1174"/>
    <col min="3599" max="3599" width="9.6640625" style="1174" customWidth="1"/>
    <col min="3600" max="3600" width="10.77734375" style="1174" customWidth="1"/>
    <col min="3601" max="3601" width="12.44140625" style="1174" customWidth="1"/>
    <col min="3602" max="3603" width="9.6640625" style="1174" customWidth="1"/>
    <col min="3604" max="3605" width="11.109375" style="1174" customWidth="1"/>
    <col min="3606" max="3840" width="8" style="1174"/>
    <col min="3841" max="3841" width="6.77734375" style="1174" customWidth="1"/>
    <col min="3842" max="3842" width="3.33203125" style="1174" customWidth="1"/>
    <col min="3843" max="3844" width="7" style="1174" customWidth="1"/>
    <col min="3845" max="3851" width="8" style="1174"/>
    <col min="3852" max="3852" width="9.88671875" style="1174" customWidth="1"/>
    <col min="3853" max="3854" width="8" style="1174"/>
    <col min="3855" max="3855" width="9.6640625" style="1174" customWidth="1"/>
    <col min="3856" max="3856" width="10.77734375" style="1174" customWidth="1"/>
    <col min="3857" max="3857" width="12.44140625" style="1174" customWidth="1"/>
    <col min="3858" max="3859" width="9.6640625" style="1174" customWidth="1"/>
    <col min="3860" max="3861" width="11.109375" style="1174" customWidth="1"/>
    <col min="3862" max="4096" width="8" style="1174"/>
    <col min="4097" max="4097" width="6.77734375" style="1174" customWidth="1"/>
    <col min="4098" max="4098" width="3.33203125" style="1174" customWidth="1"/>
    <col min="4099" max="4100" width="7" style="1174" customWidth="1"/>
    <col min="4101" max="4107" width="8" style="1174"/>
    <col min="4108" max="4108" width="9.88671875" style="1174" customWidth="1"/>
    <col min="4109" max="4110" width="8" style="1174"/>
    <col min="4111" max="4111" width="9.6640625" style="1174" customWidth="1"/>
    <col min="4112" max="4112" width="10.77734375" style="1174" customWidth="1"/>
    <col min="4113" max="4113" width="12.44140625" style="1174" customWidth="1"/>
    <col min="4114" max="4115" width="9.6640625" style="1174" customWidth="1"/>
    <col min="4116" max="4117" width="11.109375" style="1174" customWidth="1"/>
    <col min="4118" max="4352" width="8" style="1174"/>
    <col min="4353" max="4353" width="6.77734375" style="1174" customWidth="1"/>
    <col min="4354" max="4354" width="3.33203125" style="1174" customWidth="1"/>
    <col min="4355" max="4356" width="7" style="1174" customWidth="1"/>
    <col min="4357" max="4363" width="8" style="1174"/>
    <col min="4364" max="4364" width="9.88671875" style="1174" customWidth="1"/>
    <col min="4365" max="4366" width="8" style="1174"/>
    <col min="4367" max="4367" width="9.6640625" style="1174" customWidth="1"/>
    <col min="4368" max="4368" width="10.77734375" style="1174" customWidth="1"/>
    <col min="4369" max="4369" width="12.44140625" style="1174" customWidth="1"/>
    <col min="4370" max="4371" width="9.6640625" style="1174" customWidth="1"/>
    <col min="4372" max="4373" width="11.109375" style="1174" customWidth="1"/>
    <col min="4374" max="4608" width="8" style="1174"/>
    <col min="4609" max="4609" width="6.77734375" style="1174" customWidth="1"/>
    <col min="4610" max="4610" width="3.33203125" style="1174" customWidth="1"/>
    <col min="4611" max="4612" width="7" style="1174" customWidth="1"/>
    <col min="4613" max="4619" width="8" style="1174"/>
    <col min="4620" max="4620" width="9.88671875" style="1174" customWidth="1"/>
    <col min="4621" max="4622" width="8" style="1174"/>
    <col min="4623" max="4623" width="9.6640625" style="1174" customWidth="1"/>
    <col min="4624" max="4624" width="10.77734375" style="1174" customWidth="1"/>
    <col min="4625" max="4625" width="12.44140625" style="1174" customWidth="1"/>
    <col min="4626" max="4627" width="9.6640625" style="1174" customWidth="1"/>
    <col min="4628" max="4629" width="11.109375" style="1174" customWidth="1"/>
    <col min="4630" max="4864" width="8" style="1174"/>
    <col min="4865" max="4865" width="6.77734375" style="1174" customWidth="1"/>
    <col min="4866" max="4866" width="3.33203125" style="1174" customWidth="1"/>
    <col min="4867" max="4868" width="7" style="1174" customWidth="1"/>
    <col min="4869" max="4875" width="8" style="1174"/>
    <col min="4876" max="4876" width="9.88671875" style="1174" customWidth="1"/>
    <col min="4877" max="4878" width="8" style="1174"/>
    <col min="4879" max="4879" width="9.6640625" style="1174" customWidth="1"/>
    <col min="4880" max="4880" width="10.77734375" style="1174" customWidth="1"/>
    <col min="4881" max="4881" width="12.44140625" style="1174" customWidth="1"/>
    <col min="4882" max="4883" width="9.6640625" style="1174" customWidth="1"/>
    <col min="4884" max="4885" width="11.109375" style="1174" customWidth="1"/>
    <col min="4886" max="5120" width="8" style="1174"/>
    <col min="5121" max="5121" width="6.77734375" style="1174" customWidth="1"/>
    <col min="5122" max="5122" width="3.33203125" style="1174" customWidth="1"/>
    <col min="5123" max="5124" width="7" style="1174" customWidth="1"/>
    <col min="5125" max="5131" width="8" style="1174"/>
    <col min="5132" max="5132" width="9.88671875" style="1174" customWidth="1"/>
    <col min="5133" max="5134" width="8" style="1174"/>
    <col min="5135" max="5135" width="9.6640625" style="1174" customWidth="1"/>
    <col min="5136" max="5136" width="10.77734375" style="1174" customWidth="1"/>
    <col min="5137" max="5137" width="12.44140625" style="1174" customWidth="1"/>
    <col min="5138" max="5139" width="9.6640625" style="1174" customWidth="1"/>
    <col min="5140" max="5141" width="11.109375" style="1174" customWidth="1"/>
    <col min="5142" max="5376" width="8" style="1174"/>
    <col min="5377" max="5377" width="6.77734375" style="1174" customWidth="1"/>
    <col min="5378" max="5378" width="3.33203125" style="1174" customWidth="1"/>
    <col min="5379" max="5380" width="7" style="1174" customWidth="1"/>
    <col min="5381" max="5387" width="8" style="1174"/>
    <col min="5388" max="5388" width="9.88671875" style="1174" customWidth="1"/>
    <col min="5389" max="5390" width="8" style="1174"/>
    <col min="5391" max="5391" width="9.6640625" style="1174" customWidth="1"/>
    <col min="5392" max="5392" width="10.77734375" style="1174" customWidth="1"/>
    <col min="5393" max="5393" width="12.44140625" style="1174" customWidth="1"/>
    <col min="5394" max="5395" width="9.6640625" style="1174" customWidth="1"/>
    <col min="5396" max="5397" width="11.109375" style="1174" customWidth="1"/>
    <col min="5398" max="5632" width="8" style="1174"/>
    <col min="5633" max="5633" width="6.77734375" style="1174" customWidth="1"/>
    <col min="5634" max="5634" width="3.33203125" style="1174" customWidth="1"/>
    <col min="5635" max="5636" width="7" style="1174" customWidth="1"/>
    <col min="5637" max="5643" width="8" style="1174"/>
    <col min="5644" max="5644" width="9.88671875" style="1174" customWidth="1"/>
    <col min="5645" max="5646" width="8" style="1174"/>
    <col min="5647" max="5647" width="9.6640625" style="1174" customWidth="1"/>
    <col min="5648" max="5648" width="10.77734375" style="1174" customWidth="1"/>
    <col min="5649" max="5649" width="12.44140625" style="1174" customWidth="1"/>
    <col min="5650" max="5651" width="9.6640625" style="1174" customWidth="1"/>
    <col min="5652" max="5653" width="11.109375" style="1174" customWidth="1"/>
    <col min="5654" max="5888" width="8" style="1174"/>
    <col min="5889" max="5889" width="6.77734375" style="1174" customWidth="1"/>
    <col min="5890" max="5890" width="3.33203125" style="1174" customWidth="1"/>
    <col min="5891" max="5892" width="7" style="1174" customWidth="1"/>
    <col min="5893" max="5899" width="8" style="1174"/>
    <col min="5900" max="5900" width="9.88671875" style="1174" customWidth="1"/>
    <col min="5901" max="5902" width="8" style="1174"/>
    <col min="5903" max="5903" width="9.6640625" style="1174" customWidth="1"/>
    <col min="5904" max="5904" width="10.77734375" style="1174" customWidth="1"/>
    <col min="5905" max="5905" width="12.44140625" style="1174" customWidth="1"/>
    <col min="5906" max="5907" width="9.6640625" style="1174" customWidth="1"/>
    <col min="5908" max="5909" width="11.109375" style="1174" customWidth="1"/>
    <col min="5910" max="6144" width="8" style="1174"/>
    <col min="6145" max="6145" width="6.77734375" style="1174" customWidth="1"/>
    <col min="6146" max="6146" width="3.33203125" style="1174" customWidth="1"/>
    <col min="6147" max="6148" width="7" style="1174" customWidth="1"/>
    <col min="6149" max="6155" width="8" style="1174"/>
    <col min="6156" max="6156" width="9.88671875" style="1174" customWidth="1"/>
    <col min="6157" max="6158" width="8" style="1174"/>
    <col min="6159" max="6159" width="9.6640625" style="1174" customWidth="1"/>
    <col min="6160" max="6160" width="10.77734375" style="1174" customWidth="1"/>
    <col min="6161" max="6161" width="12.44140625" style="1174" customWidth="1"/>
    <col min="6162" max="6163" width="9.6640625" style="1174" customWidth="1"/>
    <col min="6164" max="6165" width="11.109375" style="1174" customWidth="1"/>
    <col min="6166" max="6400" width="8" style="1174"/>
    <col min="6401" max="6401" width="6.77734375" style="1174" customWidth="1"/>
    <col min="6402" max="6402" width="3.33203125" style="1174" customWidth="1"/>
    <col min="6403" max="6404" width="7" style="1174" customWidth="1"/>
    <col min="6405" max="6411" width="8" style="1174"/>
    <col min="6412" max="6412" width="9.88671875" style="1174" customWidth="1"/>
    <col min="6413" max="6414" width="8" style="1174"/>
    <col min="6415" max="6415" width="9.6640625" style="1174" customWidth="1"/>
    <col min="6416" max="6416" width="10.77734375" style="1174" customWidth="1"/>
    <col min="6417" max="6417" width="12.44140625" style="1174" customWidth="1"/>
    <col min="6418" max="6419" width="9.6640625" style="1174" customWidth="1"/>
    <col min="6420" max="6421" width="11.109375" style="1174" customWidth="1"/>
    <col min="6422" max="6656" width="8" style="1174"/>
    <col min="6657" max="6657" width="6.77734375" style="1174" customWidth="1"/>
    <col min="6658" max="6658" width="3.33203125" style="1174" customWidth="1"/>
    <col min="6659" max="6660" width="7" style="1174" customWidth="1"/>
    <col min="6661" max="6667" width="8" style="1174"/>
    <col min="6668" max="6668" width="9.88671875" style="1174" customWidth="1"/>
    <col min="6669" max="6670" width="8" style="1174"/>
    <col min="6671" max="6671" width="9.6640625" style="1174" customWidth="1"/>
    <col min="6672" max="6672" width="10.77734375" style="1174" customWidth="1"/>
    <col min="6673" max="6673" width="12.44140625" style="1174" customWidth="1"/>
    <col min="6674" max="6675" width="9.6640625" style="1174" customWidth="1"/>
    <col min="6676" max="6677" width="11.109375" style="1174" customWidth="1"/>
    <col min="6678" max="6912" width="8" style="1174"/>
    <col min="6913" max="6913" width="6.77734375" style="1174" customWidth="1"/>
    <col min="6914" max="6914" width="3.33203125" style="1174" customWidth="1"/>
    <col min="6915" max="6916" width="7" style="1174" customWidth="1"/>
    <col min="6917" max="6923" width="8" style="1174"/>
    <col min="6924" max="6924" width="9.88671875" style="1174" customWidth="1"/>
    <col min="6925" max="6926" width="8" style="1174"/>
    <col min="6927" max="6927" width="9.6640625" style="1174" customWidth="1"/>
    <col min="6928" max="6928" width="10.77734375" style="1174" customWidth="1"/>
    <col min="6929" max="6929" width="12.44140625" style="1174" customWidth="1"/>
    <col min="6930" max="6931" width="9.6640625" style="1174" customWidth="1"/>
    <col min="6932" max="6933" width="11.109375" style="1174" customWidth="1"/>
    <col min="6934" max="7168" width="8" style="1174"/>
    <col min="7169" max="7169" width="6.77734375" style="1174" customWidth="1"/>
    <col min="7170" max="7170" width="3.33203125" style="1174" customWidth="1"/>
    <col min="7171" max="7172" width="7" style="1174" customWidth="1"/>
    <col min="7173" max="7179" width="8" style="1174"/>
    <col min="7180" max="7180" width="9.88671875" style="1174" customWidth="1"/>
    <col min="7181" max="7182" width="8" style="1174"/>
    <col min="7183" max="7183" width="9.6640625" style="1174" customWidth="1"/>
    <col min="7184" max="7184" width="10.77734375" style="1174" customWidth="1"/>
    <col min="7185" max="7185" width="12.44140625" style="1174" customWidth="1"/>
    <col min="7186" max="7187" width="9.6640625" style="1174" customWidth="1"/>
    <col min="7188" max="7189" width="11.109375" style="1174" customWidth="1"/>
    <col min="7190" max="7424" width="8" style="1174"/>
    <col min="7425" max="7425" width="6.77734375" style="1174" customWidth="1"/>
    <col min="7426" max="7426" width="3.33203125" style="1174" customWidth="1"/>
    <col min="7427" max="7428" width="7" style="1174" customWidth="1"/>
    <col min="7429" max="7435" width="8" style="1174"/>
    <col min="7436" max="7436" width="9.88671875" style="1174" customWidth="1"/>
    <col min="7437" max="7438" width="8" style="1174"/>
    <col min="7439" max="7439" width="9.6640625" style="1174" customWidth="1"/>
    <col min="7440" max="7440" width="10.77734375" style="1174" customWidth="1"/>
    <col min="7441" max="7441" width="12.44140625" style="1174" customWidth="1"/>
    <col min="7442" max="7443" width="9.6640625" style="1174" customWidth="1"/>
    <col min="7444" max="7445" width="11.109375" style="1174" customWidth="1"/>
    <col min="7446" max="7680" width="8" style="1174"/>
    <col min="7681" max="7681" width="6.77734375" style="1174" customWidth="1"/>
    <col min="7682" max="7682" width="3.33203125" style="1174" customWidth="1"/>
    <col min="7683" max="7684" width="7" style="1174" customWidth="1"/>
    <col min="7685" max="7691" width="8" style="1174"/>
    <col min="7692" max="7692" width="9.88671875" style="1174" customWidth="1"/>
    <col min="7693" max="7694" width="8" style="1174"/>
    <col min="7695" max="7695" width="9.6640625" style="1174" customWidth="1"/>
    <col min="7696" max="7696" width="10.77734375" style="1174" customWidth="1"/>
    <col min="7697" max="7697" width="12.44140625" style="1174" customWidth="1"/>
    <col min="7698" max="7699" width="9.6640625" style="1174" customWidth="1"/>
    <col min="7700" max="7701" width="11.109375" style="1174" customWidth="1"/>
    <col min="7702" max="7936" width="8" style="1174"/>
    <col min="7937" max="7937" width="6.77734375" style="1174" customWidth="1"/>
    <col min="7938" max="7938" width="3.33203125" style="1174" customWidth="1"/>
    <col min="7939" max="7940" width="7" style="1174" customWidth="1"/>
    <col min="7941" max="7947" width="8" style="1174"/>
    <col min="7948" max="7948" width="9.88671875" style="1174" customWidth="1"/>
    <col min="7949" max="7950" width="8" style="1174"/>
    <col min="7951" max="7951" width="9.6640625" style="1174" customWidth="1"/>
    <col min="7952" max="7952" width="10.77734375" style="1174" customWidth="1"/>
    <col min="7953" max="7953" width="12.44140625" style="1174" customWidth="1"/>
    <col min="7954" max="7955" width="9.6640625" style="1174" customWidth="1"/>
    <col min="7956" max="7957" width="11.109375" style="1174" customWidth="1"/>
    <col min="7958" max="8192" width="8" style="1174"/>
    <col min="8193" max="8193" width="6.77734375" style="1174" customWidth="1"/>
    <col min="8194" max="8194" width="3.33203125" style="1174" customWidth="1"/>
    <col min="8195" max="8196" width="7" style="1174" customWidth="1"/>
    <col min="8197" max="8203" width="8" style="1174"/>
    <col min="8204" max="8204" width="9.88671875" style="1174" customWidth="1"/>
    <col min="8205" max="8206" width="8" style="1174"/>
    <col min="8207" max="8207" width="9.6640625" style="1174" customWidth="1"/>
    <col min="8208" max="8208" width="10.77734375" style="1174" customWidth="1"/>
    <col min="8209" max="8209" width="12.44140625" style="1174" customWidth="1"/>
    <col min="8210" max="8211" width="9.6640625" style="1174" customWidth="1"/>
    <col min="8212" max="8213" width="11.109375" style="1174" customWidth="1"/>
    <col min="8214" max="8448" width="8" style="1174"/>
    <col min="8449" max="8449" width="6.77734375" style="1174" customWidth="1"/>
    <col min="8450" max="8450" width="3.33203125" style="1174" customWidth="1"/>
    <col min="8451" max="8452" width="7" style="1174" customWidth="1"/>
    <col min="8453" max="8459" width="8" style="1174"/>
    <col min="8460" max="8460" width="9.88671875" style="1174" customWidth="1"/>
    <col min="8461" max="8462" width="8" style="1174"/>
    <col min="8463" max="8463" width="9.6640625" style="1174" customWidth="1"/>
    <col min="8464" max="8464" width="10.77734375" style="1174" customWidth="1"/>
    <col min="8465" max="8465" width="12.44140625" style="1174" customWidth="1"/>
    <col min="8466" max="8467" width="9.6640625" style="1174" customWidth="1"/>
    <col min="8468" max="8469" width="11.109375" style="1174" customWidth="1"/>
    <col min="8470" max="8704" width="8" style="1174"/>
    <col min="8705" max="8705" width="6.77734375" style="1174" customWidth="1"/>
    <col min="8706" max="8706" width="3.33203125" style="1174" customWidth="1"/>
    <col min="8707" max="8708" width="7" style="1174" customWidth="1"/>
    <col min="8709" max="8715" width="8" style="1174"/>
    <col min="8716" max="8716" width="9.88671875" style="1174" customWidth="1"/>
    <col min="8717" max="8718" width="8" style="1174"/>
    <col min="8719" max="8719" width="9.6640625" style="1174" customWidth="1"/>
    <col min="8720" max="8720" width="10.77734375" style="1174" customWidth="1"/>
    <col min="8721" max="8721" width="12.44140625" style="1174" customWidth="1"/>
    <col min="8722" max="8723" width="9.6640625" style="1174" customWidth="1"/>
    <col min="8724" max="8725" width="11.109375" style="1174" customWidth="1"/>
    <col min="8726" max="8960" width="8" style="1174"/>
    <col min="8961" max="8961" width="6.77734375" style="1174" customWidth="1"/>
    <col min="8962" max="8962" width="3.33203125" style="1174" customWidth="1"/>
    <col min="8963" max="8964" width="7" style="1174" customWidth="1"/>
    <col min="8965" max="8971" width="8" style="1174"/>
    <col min="8972" max="8972" width="9.88671875" style="1174" customWidth="1"/>
    <col min="8973" max="8974" width="8" style="1174"/>
    <col min="8975" max="8975" width="9.6640625" style="1174" customWidth="1"/>
    <col min="8976" max="8976" width="10.77734375" style="1174" customWidth="1"/>
    <col min="8977" max="8977" width="12.44140625" style="1174" customWidth="1"/>
    <col min="8978" max="8979" width="9.6640625" style="1174" customWidth="1"/>
    <col min="8980" max="8981" width="11.109375" style="1174" customWidth="1"/>
    <col min="8982" max="9216" width="8" style="1174"/>
    <col min="9217" max="9217" width="6.77734375" style="1174" customWidth="1"/>
    <col min="9218" max="9218" width="3.33203125" style="1174" customWidth="1"/>
    <col min="9219" max="9220" width="7" style="1174" customWidth="1"/>
    <col min="9221" max="9227" width="8" style="1174"/>
    <col min="9228" max="9228" width="9.88671875" style="1174" customWidth="1"/>
    <col min="9229" max="9230" width="8" style="1174"/>
    <col min="9231" max="9231" width="9.6640625" style="1174" customWidth="1"/>
    <col min="9232" max="9232" width="10.77734375" style="1174" customWidth="1"/>
    <col min="9233" max="9233" width="12.44140625" style="1174" customWidth="1"/>
    <col min="9234" max="9235" width="9.6640625" style="1174" customWidth="1"/>
    <col min="9236" max="9237" width="11.109375" style="1174" customWidth="1"/>
    <col min="9238" max="9472" width="8" style="1174"/>
    <col min="9473" max="9473" width="6.77734375" style="1174" customWidth="1"/>
    <col min="9474" max="9474" width="3.33203125" style="1174" customWidth="1"/>
    <col min="9475" max="9476" width="7" style="1174" customWidth="1"/>
    <col min="9477" max="9483" width="8" style="1174"/>
    <col min="9484" max="9484" width="9.88671875" style="1174" customWidth="1"/>
    <col min="9485" max="9486" width="8" style="1174"/>
    <col min="9487" max="9487" width="9.6640625" style="1174" customWidth="1"/>
    <col min="9488" max="9488" width="10.77734375" style="1174" customWidth="1"/>
    <col min="9489" max="9489" width="12.44140625" style="1174" customWidth="1"/>
    <col min="9490" max="9491" width="9.6640625" style="1174" customWidth="1"/>
    <col min="9492" max="9493" width="11.109375" style="1174" customWidth="1"/>
    <col min="9494" max="9728" width="8" style="1174"/>
    <col min="9729" max="9729" width="6.77734375" style="1174" customWidth="1"/>
    <col min="9730" max="9730" width="3.33203125" style="1174" customWidth="1"/>
    <col min="9731" max="9732" width="7" style="1174" customWidth="1"/>
    <col min="9733" max="9739" width="8" style="1174"/>
    <col min="9740" max="9740" width="9.88671875" style="1174" customWidth="1"/>
    <col min="9741" max="9742" width="8" style="1174"/>
    <col min="9743" max="9743" width="9.6640625" style="1174" customWidth="1"/>
    <col min="9744" max="9744" width="10.77734375" style="1174" customWidth="1"/>
    <col min="9745" max="9745" width="12.44140625" style="1174" customWidth="1"/>
    <col min="9746" max="9747" width="9.6640625" style="1174" customWidth="1"/>
    <col min="9748" max="9749" width="11.109375" style="1174" customWidth="1"/>
    <col min="9750" max="9984" width="8" style="1174"/>
    <col min="9985" max="9985" width="6.77734375" style="1174" customWidth="1"/>
    <col min="9986" max="9986" width="3.33203125" style="1174" customWidth="1"/>
    <col min="9987" max="9988" width="7" style="1174" customWidth="1"/>
    <col min="9989" max="9995" width="8" style="1174"/>
    <col min="9996" max="9996" width="9.88671875" style="1174" customWidth="1"/>
    <col min="9997" max="9998" width="8" style="1174"/>
    <col min="9999" max="9999" width="9.6640625" style="1174" customWidth="1"/>
    <col min="10000" max="10000" width="10.77734375" style="1174" customWidth="1"/>
    <col min="10001" max="10001" width="12.44140625" style="1174" customWidth="1"/>
    <col min="10002" max="10003" width="9.6640625" style="1174" customWidth="1"/>
    <col min="10004" max="10005" width="11.109375" style="1174" customWidth="1"/>
    <col min="10006" max="10240" width="8" style="1174"/>
    <col min="10241" max="10241" width="6.77734375" style="1174" customWidth="1"/>
    <col min="10242" max="10242" width="3.33203125" style="1174" customWidth="1"/>
    <col min="10243" max="10244" width="7" style="1174" customWidth="1"/>
    <col min="10245" max="10251" width="8" style="1174"/>
    <col min="10252" max="10252" width="9.88671875" style="1174" customWidth="1"/>
    <col min="10253" max="10254" width="8" style="1174"/>
    <col min="10255" max="10255" width="9.6640625" style="1174" customWidth="1"/>
    <col min="10256" max="10256" width="10.77734375" style="1174" customWidth="1"/>
    <col min="10257" max="10257" width="12.44140625" style="1174" customWidth="1"/>
    <col min="10258" max="10259" width="9.6640625" style="1174" customWidth="1"/>
    <col min="10260" max="10261" width="11.109375" style="1174" customWidth="1"/>
    <col min="10262" max="10496" width="8" style="1174"/>
    <col min="10497" max="10497" width="6.77734375" style="1174" customWidth="1"/>
    <col min="10498" max="10498" width="3.33203125" style="1174" customWidth="1"/>
    <col min="10499" max="10500" width="7" style="1174" customWidth="1"/>
    <col min="10501" max="10507" width="8" style="1174"/>
    <col min="10508" max="10508" width="9.88671875" style="1174" customWidth="1"/>
    <col min="10509" max="10510" width="8" style="1174"/>
    <col min="10511" max="10511" width="9.6640625" style="1174" customWidth="1"/>
    <col min="10512" max="10512" width="10.77734375" style="1174" customWidth="1"/>
    <col min="10513" max="10513" width="12.44140625" style="1174" customWidth="1"/>
    <col min="10514" max="10515" width="9.6640625" style="1174" customWidth="1"/>
    <col min="10516" max="10517" width="11.109375" style="1174" customWidth="1"/>
    <col min="10518" max="10752" width="8" style="1174"/>
    <col min="10753" max="10753" width="6.77734375" style="1174" customWidth="1"/>
    <col min="10754" max="10754" width="3.33203125" style="1174" customWidth="1"/>
    <col min="10755" max="10756" width="7" style="1174" customWidth="1"/>
    <col min="10757" max="10763" width="8" style="1174"/>
    <col min="10764" max="10764" width="9.88671875" style="1174" customWidth="1"/>
    <col min="10765" max="10766" width="8" style="1174"/>
    <col min="10767" max="10767" width="9.6640625" style="1174" customWidth="1"/>
    <col min="10768" max="10768" width="10.77734375" style="1174" customWidth="1"/>
    <col min="10769" max="10769" width="12.44140625" style="1174" customWidth="1"/>
    <col min="10770" max="10771" width="9.6640625" style="1174" customWidth="1"/>
    <col min="10772" max="10773" width="11.109375" style="1174" customWidth="1"/>
    <col min="10774" max="11008" width="8" style="1174"/>
    <col min="11009" max="11009" width="6.77734375" style="1174" customWidth="1"/>
    <col min="11010" max="11010" width="3.33203125" style="1174" customWidth="1"/>
    <col min="11011" max="11012" width="7" style="1174" customWidth="1"/>
    <col min="11013" max="11019" width="8" style="1174"/>
    <col min="11020" max="11020" width="9.88671875" style="1174" customWidth="1"/>
    <col min="11021" max="11022" width="8" style="1174"/>
    <col min="11023" max="11023" width="9.6640625" style="1174" customWidth="1"/>
    <col min="11024" max="11024" width="10.77734375" style="1174" customWidth="1"/>
    <col min="11025" max="11025" width="12.44140625" style="1174" customWidth="1"/>
    <col min="11026" max="11027" width="9.6640625" style="1174" customWidth="1"/>
    <col min="11028" max="11029" width="11.109375" style="1174" customWidth="1"/>
    <col min="11030" max="11264" width="8" style="1174"/>
    <col min="11265" max="11265" width="6.77734375" style="1174" customWidth="1"/>
    <col min="11266" max="11266" width="3.33203125" style="1174" customWidth="1"/>
    <col min="11267" max="11268" width="7" style="1174" customWidth="1"/>
    <col min="11269" max="11275" width="8" style="1174"/>
    <col min="11276" max="11276" width="9.88671875" style="1174" customWidth="1"/>
    <col min="11277" max="11278" width="8" style="1174"/>
    <col min="11279" max="11279" width="9.6640625" style="1174" customWidth="1"/>
    <col min="11280" max="11280" width="10.77734375" style="1174" customWidth="1"/>
    <col min="11281" max="11281" width="12.44140625" style="1174" customWidth="1"/>
    <col min="11282" max="11283" width="9.6640625" style="1174" customWidth="1"/>
    <col min="11284" max="11285" width="11.109375" style="1174" customWidth="1"/>
    <col min="11286" max="11520" width="8" style="1174"/>
    <col min="11521" max="11521" width="6.77734375" style="1174" customWidth="1"/>
    <col min="11522" max="11522" width="3.33203125" style="1174" customWidth="1"/>
    <col min="11523" max="11524" width="7" style="1174" customWidth="1"/>
    <col min="11525" max="11531" width="8" style="1174"/>
    <col min="11532" max="11532" width="9.88671875" style="1174" customWidth="1"/>
    <col min="11533" max="11534" width="8" style="1174"/>
    <col min="11535" max="11535" width="9.6640625" style="1174" customWidth="1"/>
    <col min="11536" max="11536" width="10.77734375" style="1174" customWidth="1"/>
    <col min="11537" max="11537" width="12.44140625" style="1174" customWidth="1"/>
    <col min="11538" max="11539" width="9.6640625" style="1174" customWidth="1"/>
    <col min="11540" max="11541" width="11.109375" style="1174" customWidth="1"/>
    <col min="11542" max="11776" width="8" style="1174"/>
    <col min="11777" max="11777" width="6.77734375" style="1174" customWidth="1"/>
    <col min="11778" max="11778" width="3.33203125" style="1174" customWidth="1"/>
    <col min="11779" max="11780" width="7" style="1174" customWidth="1"/>
    <col min="11781" max="11787" width="8" style="1174"/>
    <col min="11788" max="11788" width="9.88671875" style="1174" customWidth="1"/>
    <col min="11789" max="11790" width="8" style="1174"/>
    <col min="11791" max="11791" width="9.6640625" style="1174" customWidth="1"/>
    <col min="11792" max="11792" width="10.77734375" style="1174" customWidth="1"/>
    <col min="11793" max="11793" width="12.44140625" style="1174" customWidth="1"/>
    <col min="11794" max="11795" width="9.6640625" style="1174" customWidth="1"/>
    <col min="11796" max="11797" width="11.109375" style="1174" customWidth="1"/>
    <col min="11798" max="12032" width="8" style="1174"/>
    <col min="12033" max="12033" width="6.77734375" style="1174" customWidth="1"/>
    <col min="12034" max="12034" width="3.33203125" style="1174" customWidth="1"/>
    <col min="12035" max="12036" width="7" style="1174" customWidth="1"/>
    <col min="12037" max="12043" width="8" style="1174"/>
    <col min="12044" max="12044" width="9.88671875" style="1174" customWidth="1"/>
    <col min="12045" max="12046" width="8" style="1174"/>
    <col min="12047" max="12047" width="9.6640625" style="1174" customWidth="1"/>
    <col min="12048" max="12048" width="10.77734375" style="1174" customWidth="1"/>
    <col min="12049" max="12049" width="12.44140625" style="1174" customWidth="1"/>
    <col min="12050" max="12051" width="9.6640625" style="1174" customWidth="1"/>
    <col min="12052" max="12053" width="11.109375" style="1174" customWidth="1"/>
    <col min="12054" max="12288" width="8" style="1174"/>
    <col min="12289" max="12289" width="6.77734375" style="1174" customWidth="1"/>
    <col min="12290" max="12290" width="3.33203125" style="1174" customWidth="1"/>
    <col min="12291" max="12292" width="7" style="1174" customWidth="1"/>
    <col min="12293" max="12299" width="8" style="1174"/>
    <col min="12300" max="12300" width="9.88671875" style="1174" customWidth="1"/>
    <col min="12301" max="12302" width="8" style="1174"/>
    <col min="12303" max="12303" width="9.6640625" style="1174" customWidth="1"/>
    <col min="12304" max="12304" width="10.77734375" style="1174" customWidth="1"/>
    <col min="12305" max="12305" width="12.44140625" style="1174" customWidth="1"/>
    <col min="12306" max="12307" width="9.6640625" style="1174" customWidth="1"/>
    <col min="12308" max="12309" width="11.109375" style="1174" customWidth="1"/>
    <col min="12310" max="12544" width="8" style="1174"/>
    <col min="12545" max="12545" width="6.77734375" style="1174" customWidth="1"/>
    <col min="12546" max="12546" width="3.33203125" style="1174" customWidth="1"/>
    <col min="12547" max="12548" width="7" style="1174" customWidth="1"/>
    <col min="12549" max="12555" width="8" style="1174"/>
    <col min="12556" max="12556" width="9.88671875" style="1174" customWidth="1"/>
    <col min="12557" max="12558" width="8" style="1174"/>
    <col min="12559" max="12559" width="9.6640625" style="1174" customWidth="1"/>
    <col min="12560" max="12560" width="10.77734375" style="1174" customWidth="1"/>
    <col min="12561" max="12561" width="12.44140625" style="1174" customWidth="1"/>
    <col min="12562" max="12563" width="9.6640625" style="1174" customWidth="1"/>
    <col min="12564" max="12565" width="11.109375" style="1174" customWidth="1"/>
    <col min="12566" max="12800" width="8" style="1174"/>
    <col min="12801" max="12801" width="6.77734375" style="1174" customWidth="1"/>
    <col min="12802" max="12802" width="3.33203125" style="1174" customWidth="1"/>
    <col min="12803" max="12804" width="7" style="1174" customWidth="1"/>
    <col min="12805" max="12811" width="8" style="1174"/>
    <col min="12812" max="12812" width="9.88671875" style="1174" customWidth="1"/>
    <col min="12813" max="12814" width="8" style="1174"/>
    <col min="12815" max="12815" width="9.6640625" style="1174" customWidth="1"/>
    <col min="12816" max="12816" width="10.77734375" style="1174" customWidth="1"/>
    <col min="12817" max="12817" width="12.44140625" style="1174" customWidth="1"/>
    <col min="12818" max="12819" width="9.6640625" style="1174" customWidth="1"/>
    <col min="12820" max="12821" width="11.109375" style="1174" customWidth="1"/>
    <col min="12822" max="13056" width="8" style="1174"/>
    <col min="13057" max="13057" width="6.77734375" style="1174" customWidth="1"/>
    <col min="13058" max="13058" width="3.33203125" style="1174" customWidth="1"/>
    <col min="13059" max="13060" width="7" style="1174" customWidth="1"/>
    <col min="13061" max="13067" width="8" style="1174"/>
    <col min="13068" max="13068" width="9.88671875" style="1174" customWidth="1"/>
    <col min="13069" max="13070" width="8" style="1174"/>
    <col min="13071" max="13071" width="9.6640625" style="1174" customWidth="1"/>
    <col min="13072" max="13072" width="10.77734375" style="1174" customWidth="1"/>
    <col min="13073" max="13073" width="12.44140625" style="1174" customWidth="1"/>
    <col min="13074" max="13075" width="9.6640625" style="1174" customWidth="1"/>
    <col min="13076" max="13077" width="11.109375" style="1174" customWidth="1"/>
    <col min="13078" max="13312" width="8" style="1174"/>
    <col min="13313" max="13313" width="6.77734375" style="1174" customWidth="1"/>
    <col min="13314" max="13314" width="3.33203125" style="1174" customWidth="1"/>
    <col min="13315" max="13316" width="7" style="1174" customWidth="1"/>
    <col min="13317" max="13323" width="8" style="1174"/>
    <col min="13324" max="13324" width="9.88671875" style="1174" customWidth="1"/>
    <col min="13325" max="13326" width="8" style="1174"/>
    <col min="13327" max="13327" width="9.6640625" style="1174" customWidth="1"/>
    <col min="13328" max="13328" width="10.77734375" style="1174" customWidth="1"/>
    <col min="13329" max="13329" width="12.44140625" style="1174" customWidth="1"/>
    <col min="13330" max="13331" width="9.6640625" style="1174" customWidth="1"/>
    <col min="13332" max="13333" width="11.109375" style="1174" customWidth="1"/>
    <col min="13334" max="13568" width="8" style="1174"/>
    <col min="13569" max="13569" width="6.77734375" style="1174" customWidth="1"/>
    <col min="13570" max="13570" width="3.33203125" style="1174" customWidth="1"/>
    <col min="13571" max="13572" width="7" style="1174" customWidth="1"/>
    <col min="13573" max="13579" width="8" style="1174"/>
    <col min="13580" max="13580" width="9.88671875" style="1174" customWidth="1"/>
    <col min="13581" max="13582" width="8" style="1174"/>
    <col min="13583" max="13583" width="9.6640625" style="1174" customWidth="1"/>
    <col min="13584" max="13584" width="10.77734375" style="1174" customWidth="1"/>
    <col min="13585" max="13585" width="12.44140625" style="1174" customWidth="1"/>
    <col min="13586" max="13587" width="9.6640625" style="1174" customWidth="1"/>
    <col min="13588" max="13589" width="11.109375" style="1174" customWidth="1"/>
    <col min="13590" max="13824" width="8" style="1174"/>
    <col min="13825" max="13825" width="6.77734375" style="1174" customWidth="1"/>
    <col min="13826" max="13826" width="3.33203125" style="1174" customWidth="1"/>
    <col min="13827" max="13828" width="7" style="1174" customWidth="1"/>
    <col min="13829" max="13835" width="8" style="1174"/>
    <col min="13836" max="13836" width="9.88671875" style="1174" customWidth="1"/>
    <col min="13837" max="13838" width="8" style="1174"/>
    <col min="13839" max="13839" width="9.6640625" style="1174" customWidth="1"/>
    <col min="13840" max="13840" width="10.77734375" style="1174" customWidth="1"/>
    <col min="13841" max="13841" width="12.44140625" style="1174" customWidth="1"/>
    <col min="13842" max="13843" width="9.6640625" style="1174" customWidth="1"/>
    <col min="13844" max="13845" width="11.109375" style="1174" customWidth="1"/>
    <col min="13846" max="14080" width="8" style="1174"/>
    <col min="14081" max="14081" width="6.77734375" style="1174" customWidth="1"/>
    <col min="14082" max="14082" width="3.33203125" style="1174" customWidth="1"/>
    <col min="14083" max="14084" width="7" style="1174" customWidth="1"/>
    <col min="14085" max="14091" width="8" style="1174"/>
    <col min="14092" max="14092" width="9.88671875" style="1174" customWidth="1"/>
    <col min="14093" max="14094" width="8" style="1174"/>
    <col min="14095" max="14095" width="9.6640625" style="1174" customWidth="1"/>
    <col min="14096" max="14096" width="10.77734375" style="1174" customWidth="1"/>
    <col min="14097" max="14097" width="12.44140625" style="1174" customWidth="1"/>
    <col min="14098" max="14099" width="9.6640625" style="1174" customWidth="1"/>
    <col min="14100" max="14101" width="11.109375" style="1174" customWidth="1"/>
    <col min="14102" max="14336" width="8" style="1174"/>
    <col min="14337" max="14337" width="6.77734375" style="1174" customWidth="1"/>
    <col min="14338" max="14338" width="3.33203125" style="1174" customWidth="1"/>
    <col min="14339" max="14340" width="7" style="1174" customWidth="1"/>
    <col min="14341" max="14347" width="8" style="1174"/>
    <col min="14348" max="14348" width="9.88671875" style="1174" customWidth="1"/>
    <col min="14349" max="14350" width="8" style="1174"/>
    <col min="14351" max="14351" width="9.6640625" style="1174" customWidth="1"/>
    <col min="14352" max="14352" width="10.77734375" style="1174" customWidth="1"/>
    <col min="14353" max="14353" width="12.44140625" style="1174" customWidth="1"/>
    <col min="14354" max="14355" width="9.6640625" style="1174" customWidth="1"/>
    <col min="14356" max="14357" width="11.109375" style="1174" customWidth="1"/>
    <col min="14358" max="14592" width="8" style="1174"/>
    <col min="14593" max="14593" width="6.77734375" style="1174" customWidth="1"/>
    <col min="14594" max="14594" width="3.33203125" style="1174" customWidth="1"/>
    <col min="14595" max="14596" width="7" style="1174" customWidth="1"/>
    <col min="14597" max="14603" width="8" style="1174"/>
    <col min="14604" max="14604" width="9.88671875" style="1174" customWidth="1"/>
    <col min="14605" max="14606" width="8" style="1174"/>
    <col min="14607" max="14607" width="9.6640625" style="1174" customWidth="1"/>
    <col min="14608" max="14608" width="10.77734375" style="1174" customWidth="1"/>
    <col min="14609" max="14609" width="12.44140625" style="1174" customWidth="1"/>
    <col min="14610" max="14611" width="9.6640625" style="1174" customWidth="1"/>
    <col min="14612" max="14613" width="11.109375" style="1174" customWidth="1"/>
    <col min="14614" max="14848" width="8" style="1174"/>
    <col min="14849" max="14849" width="6.77734375" style="1174" customWidth="1"/>
    <col min="14850" max="14850" width="3.33203125" style="1174" customWidth="1"/>
    <col min="14851" max="14852" width="7" style="1174" customWidth="1"/>
    <col min="14853" max="14859" width="8" style="1174"/>
    <col min="14860" max="14860" width="9.88671875" style="1174" customWidth="1"/>
    <col min="14861" max="14862" width="8" style="1174"/>
    <col min="14863" max="14863" width="9.6640625" style="1174" customWidth="1"/>
    <col min="14864" max="14864" width="10.77734375" style="1174" customWidth="1"/>
    <col min="14865" max="14865" width="12.44140625" style="1174" customWidth="1"/>
    <col min="14866" max="14867" width="9.6640625" style="1174" customWidth="1"/>
    <col min="14868" max="14869" width="11.109375" style="1174" customWidth="1"/>
    <col min="14870" max="15104" width="8" style="1174"/>
    <col min="15105" max="15105" width="6.77734375" style="1174" customWidth="1"/>
    <col min="15106" max="15106" width="3.33203125" style="1174" customWidth="1"/>
    <col min="15107" max="15108" width="7" style="1174" customWidth="1"/>
    <col min="15109" max="15115" width="8" style="1174"/>
    <col min="15116" max="15116" width="9.88671875" style="1174" customWidth="1"/>
    <col min="15117" max="15118" width="8" style="1174"/>
    <col min="15119" max="15119" width="9.6640625" style="1174" customWidth="1"/>
    <col min="15120" max="15120" width="10.77734375" style="1174" customWidth="1"/>
    <col min="15121" max="15121" width="12.44140625" style="1174" customWidth="1"/>
    <col min="15122" max="15123" width="9.6640625" style="1174" customWidth="1"/>
    <col min="15124" max="15125" width="11.109375" style="1174" customWidth="1"/>
    <col min="15126" max="15360" width="8" style="1174"/>
    <col min="15361" max="15361" width="6.77734375" style="1174" customWidth="1"/>
    <col min="15362" max="15362" width="3.33203125" style="1174" customWidth="1"/>
    <col min="15363" max="15364" width="7" style="1174" customWidth="1"/>
    <col min="15365" max="15371" width="8" style="1174"/>
    <col min="15372" max="15372" width="9.88671875" style="1174" customWidth="1"/>
    <col min="15373" max="15374" width="8" style="1174"/>
    <col min="15375" max="15375" width="9.6640625" style="1174" customWidth="1"/>
    <col min="15376" max="15376" width="10.77734375" style="1174" customWidth="1"/>
    <col min="15377" max="15377" width="12.44140625" style="1174" customWidth="1"/>
    <col min="15378" max="15379" width="9.6640625" style="1174" customWidth="1"/>
    <col min="15380" max="15381" width="11.109375" style="1174" customWidth="1"/>
    <col min="15382" max="15616" width="8" style="1174"/>
    <col min="15617" max="15617" width="6.77734375" style="1174" customWidth="1"/>
    <col min="15618" max="15618" width="3.33203125" style="1174" customWidth="1"/>
    <col min="15619" max="15620" width="7" style="1174" customWidth="1"/>
    <col min="15621" max="15627" width="8" style="1174"/>
    <col min="15628" max="15628" width="9.88671875" style="1174" customWidth="1"/>
    <col min="15629" max="15630" width="8" style="1174"/>
    <col min="15631" max="15631" width="9.6640625" style="1174" customWidth="1"/>
    <col min="15632" max="15632" width="10.77734375" style="1174" customWidth="1"/>
    <col min="15633" max="15633" width="12.44140625" style="1174" customWidth="1"/>
    <col min="15634" max="15635" width="9.6640625" style="1174" customWidth="1"/>
    <col min="15636" max="15637" width="11.109375" style="1174" customWidth="1"/>
    <col min="15638" max="15872" width="8" style="1174"/>
    <col min="15873" max="15873" width="6.77734375" style="1174" customWidth="1"/>
    <col min="15874" max="15874" width="3.33203125" style="1174" customWidth="1"/>
    <col min="15875" max="15876" width="7" style="1174" customWidth="1"/>
    <col min="15877" max="15883" width="8" style="1174"/>
    <col min="15884" max="15884" width="9.88671875" style="1174" customWidth="1"/>
    <col min="15885" max="15886" width="8" style="1174"/>
    <col min="15887" max="15887" width="9.6640625" style="1174" customWidth="1"/>
    <col min="15888" max="15888" width="10.77734375" style="1174" customWidth="1"/>
    <col min="15889" max="15889" width="12.44140625" style="1174" customWidth="1"/>
    <col min="15890" max="15891" width="9.6640625" style="1174" customWidth="1"/>
    <col min="15892" max="15893" width="11.109375" style="1174" customWidth="1"/>
    <col min="15894" max="16128" width="8" style="1174"/>
    <col min="16129" max="16129" width="6.77734375" style="1174" customWidth="1"/>
    <col min="16130" max="16130" width="3.33203125" style="1174" customWidth="1"/>
    <col min="16131" max="16132" width="7" style="1174" customWidth="1"/>
    <col min="16133" max="16139" width="8" style="1174"/>
    <col min="16140" max="16140" width="9.88671875" style="1174" customWidth="1"/>
    <col min="16141" max="16142" width="8" style="1174"/>
    <col min="16143" max="16143" width="9.6640625" style="1174" customWidth="1"/>
    <col min="16144" max="16144" width="10.77734375" style="1174" customWidth="1"/>
    <col min="16145" max="16145" width="12.44140625" style="1174" customWidth="1"/>
    <col min="16146" max="16147" width="9.6640625" style="1174" customWidth="1"/>
    <col min="16148" max="16149" width="11.109375" style="1174" customWidth="1"/>
    <col min="16150" max="16384" width="8" style="1174"/>
  </cols>
  <sheetData>
    <row r="1" spans="1:22" ht="16.5" customHeight="1" x14ac:dyDescent="0.3">
      <c r="A1" s="2014" t="s">
        <v>275</v>
      </c>
      <c r="B1" s="2014"/>
      <c r="C1" s="1137"/>
      <c r="D1" s="1138"/>
      <c r="E1" s="1173"/>
      <c r="G1" s="1175"/>
      <c r="H1" s="1175"/>
      <c r="I1" s="1175"/>
      <c r="J1" s="1175"/>
      <c r="K1" s="1175"/>
      <c r="L1" s="1175"/>
      <c r="M1" s="1175"/>
      <c r="N1" s="1175"/>
      <c r="O1" s="1175"/>
      <c r="P1" s="1175"/>
      <c r="Q1" s="1175"/>
      <c r="R1" s="2065" t="s">
        <v>592</v>
      </c>
      <c r="S1" s="2066"/>
      <c r="T1" s="2067" t="s">
        <v>1221</v>
      </c>
      <c r="U1" s="2068"/>
      <c r="V1" s="109" t="s">
        <v>100</v>
      </c>
    </row>
    <row r="2" spans="1:22" ht="18" customHeight="1" x14ac:dyDescent="0.3">
      <c r="A2" s="2018" t="s">
        <v>969</v>
      </c>
      <c r="B2" s="2018"/>
      <c r="C2" s="1176" t="s">
        <v>1222</v>
      </c>
      <c r="D2" s="1177"/>
      <c r="E2" s="1173"/>
      <c r="F2" s="1175"/>
      <c r="G2" s="1175"/>
      <c r="H2" s="1175"/>
      <c r="I2" s="1175"/>
      <c r="J2" s="1175"/>
      <c r="K2" s="1175"/>
      <c r="L2" s="1175"/>
      <c r="M2" s="1175"/>
      <c r="N2" s="1175"/>
      <c r="O2" s="1175"/>
      <c r="P2" s="1175"/>
      <c r="Q2" s="1175"/>
      <c r="R2" s="2065" t="s">
        <v>971</v>
      </c>
      <c r="S2" s="2066"/>
      <c r="T2" s="2069" t="s">
        <v>1282</v>
      </c>
      <c r="U2" s="2070"/>
    </row>
    <row r="3" spans="1:22" ht="25.05" customHeight="1" x14ac:dyDescent="0.4">
      <c r="A3" s="2071" t="s">
        <v>1283</v>
      </c>
      <c r="B3" s="2071"/>
      <c r="C3" s="2071"/>
      <c r="D3" s="2071"/>
      <c r="E3" s="2071"/>
      <c r="F3" s="2071"/>
      <c r="G3" s="2071"/>
      <c r="H3" s="2071"/>
      <c r="I3" s="2071"/>
      <c r="J3" s="2071"/>
      <c r="K3" s="2071"/>
      <c r="L3" s="2071"/>
      <c r="M3" s="2071"/>
      <c r="N3" s="2071"/>
      <c r="O3" s="2071"/>
      <c r="P3" s="2071"/>
      <c r="Q3" s="2071"/>
      <c r="R3" s="2071"/>
      <c r="S3" s="2071"/>
      <c r="T3" s="2071"/>
      <c r="U3" s="2071"/>
    </row>
    <row r="4" spans="1:22" ht="20.100000000000001" customHeight="1" thickBot="1" x14ac:dyDescent="0.35">
      <c r="B4" s="1178"/>
      <c r="C4" s="1178"/>
      <c r="D4" s="1178"/>
      <c r="E4" s="2072" t="s">
        <v>1332</v>
      </c>
      <c r="F4" s="2072"/>
      <c r="G4" s="2072"/>
      <c r="H4" s="2072"/>
      <c r="I4" s="2072"/>
      <c r="J4" s="2072"/>
      <c r="K4" s="2072"/>
      <c r="L4" s="2072"/>
      <c r="M4" s="2072"/>
      <c r="N4" s="2072"/>
      <c r="O4" s="2072"/>
      <c r="P4" s="2072"/>
      <c r="Q4" s="2072"/>
      <c r="R4" s="2072"/>
      <c r="S4" s="2072"/>
      <c r="T4" s="1178"/>
      <c r="U4" s="1179" t="s">
        <v>1191</v>
      </c>
    </row>
    <row r="5" spans="1:22" s="1180" customFormat="1" ht="20.100000000000001" customHeight="1" thickBot="1" x14ac:dyDescent="0.35">
      <c r="A5" s="2073" t="s">
        <v>1284</v>
      </c>
      <c r="B5" s="2073"/>
      <c r="C5" s="2073"/>
      <c r="D5" s="2073"/>
      <c r="E5" s="2074" t="s">
        <v>1285</v>
      </c>
      <c r="F5" s="2074"/>
      <c r="G5" s="2074" t="s">
        <v>1286</v>
      </c>
      <c r="H5" s="2074"/>
      <c r="I5" s="2074"/>
      <c r="J5" s="2074"/>
      <c r="K5" s="2074"/>
      <c r="L5" s="2074"/>
      <c r="M5" s="2074"/>
      <c r="N5" s="2074"/>
      <c r="O5" s="2074" t="s">
        <v>1287</v>
      </c>
      <c r="P5" s="2074"/>
      <c r="Q5" s="2074"/>
      <c r="R5" s="2074"/>
      <c r="S5" s="2074"/>
      <c r="T5" s="2074"/>
      <c r="U5" s="2075"/>
    </row>
    <row r="6" spans="1:22" s="1180" customFormat="1" ht="37.950000000000003" customHeight="1" thickBot="1" x14ac:dyDescent="0.35">
      <c r="A6" s="2073"/>
      <c r="B6" s="2073"/>
      <c r="C6" s="2073"/>
      <c r="D6" s="2073"/>
      <c r="E6" s="1181" t="s">
        <v>1288</v>
      </c>
      <c r="F6" s="1181" t="s">
        <v>1289</v>
      </c>
      <c r="G6" s="1181" t="s">
        <v>1290</v>
      </c>
      <c r="H6" s="1182" t="s">
        <v>1291</v>
      </c>
      <c r="I6" s="1183" t="s">
        <v>1292</v>
      </c>
      <c r="J6" s="1183" t="s">
        <v>1293</v>
      </c>
      <c r="K6" s="1183" t="s">
        <v>1294</v>
      </c>
      <c r="L6" s="1183" t="s">
        <v>1295</v>
      </c>
      <c r="M6" s="1181" t="s">
        <v>1296</v>
      </c>
      <c r="N6" s="1181" t="s">
        <v>614</v>
      </c>
      <c r="O6" s="1181" t="s">
        <v>1297</v>
      </c>
      <c r="P6" s="1182" t="s">
        <v>1298</v>
      </c>
      <c r="Q6" s="1182" t="s">
        <v>1299</v>
      </c>
      <c r="R6" s="1181" t="s">
        <v>1300</v>
      </c>
      <c r="S6" s="1181" t="s">
        <v>1301</v>
      </c>
      <c r="T6" s="1181" t="s">
        <v>1302</v>
      </c>
      <c r="U6" s="1223" t="s">
        <v>1303</v>
      </c>
    </row>
    <row r="7" spans="1:22" ht="16.5" customHeight="1" thickBot="1" x14ac:dyDescent="0.3">
      <c r="A7" s="2077" t="s">
        <v>1304</v>
      </c>
      <c r="B7" s="2079" t="s">
        <v>1305</v>
      </c>
      <c r="C7" s="2081" t="s">
        <v>1306</v>
      </c>
      <c r="D7" s="2081"/>
      <c r="E7" s="1224">
        <f>SUM(E8:E19)</f>
        <v>0</v>
      </c>
      <c r="F7" s="1224">
        <f t="shared" ref="F7:U7" si="0">SUM(F8:F19)</f>
        <v>0</v>
      </c>
      <c r="G7" s="1224">
        <f t="shared" si="0"/>
        <v>0</v>
      </c>
      <c r="H7" s="1224">
        <f t="shared" si="0"/>
        <v>0</v>
      </c>
      <c r="I7" s="1224">
        <f t="shared" si="0"/>
        <v>0</v>
      </c>
      <c r="J7" s="1224">
        <f t="shared" si="0"/>
        <v>0</v>
      </c>
      <c r="K7" s="1224">
        <f t="shared" si="0"/>
        <v>0</v>
      </c>
      <c r="L7" s="1224">
        <f t="shared" si="0"/>
        <v>0</v>
      </c>
      <c r="M7" s="1224">
        <f t="shared" si="0"/>
        <v>0</v>
      </c>
      <c r="N7" s="1224">
        <f t="shared" si="0"/>
        <v>0</v>
      </c>
      <c r="O7" s="1224">
        <f t="shared" si="0"/>
        <v>0</v>
      </c>
      <c r="P7" s="1224">
        <f t="shared" si="0"/>
        <v>0</v>
      </c>
      <c r="Q7" s="1224">
        <f t="shared" si="0"/>
        <v>0</v>
      </c>
      <c r="R7" s="1224">
        <f t="shared" si="0"/>
        <v>0</v>
      </c>
      <c r="S7" s="1224">
        <f t="shared" si="0"/>
        <v>0</v>
      </c>
      <c r="T7" s="1224">
        <f t="shared" si="0"/>
        <v>0</v>
      </c>
      <c r="U7" s="1225">
        <f t="shared" si="0"/>
        <v>0</v>
      </c>
    </row>
    <row r="8" spans="1:22" ht="16.5" customHeight="1" thickBot="1" x14ac:dyDescent="0.3">
      <c r="A8" s="2077"/>
      <c r="B8" s="2080"/>
      <c r="C8" s="2082" t="s">
        <v>1245</v>
      </c>
      <c r="D8" s="2082"/>
      <c r="E8" s="1226">
        <v>0</v>
      </c>
      <c r="F8" s="1226">
        <v>0</v>
      </c>
      <c r="G8" s="1226">
        <v>0</v>
      </c>
      <c r="H8" s="1226">
        <v>0</v>
      </c>
      <c r="I8" s="1226">
        <v>0</v>
      </c>
      <c r="J8" s="1226">
        <v>0</v>
      </c>
      <c r="K8" s="1226">
        <v>0</v>
      </c>
      <c r="L8" s="1226">
        <v>0</v>
      </c>
      <c r="M8" s="1226">
        <v>0</v>
      </c>
      <c r="N8" s="1226">
        <v>0</v>
      </c>
      <c r="O8" s="1226">
        <v>0</v>
      </c>
      <c r="P8" s="1226">
        <v>0</v>
      </c>
      <c r="Q8" s="1226">
        <v>0</v>
      </c>
      <c r="R8" s="1226">
        <v>0</v>
      </c>
      <c r="S8" s="1226">
        <v>0</v>
      </c>
      <c r="T8" s="1226">
        <v>0</v>
      </c>
      <c r="U8" s="1227">
        <v>0</v>
      </c>
    </row>
    <row r="9" spans="1:22" ht="16.5" customHeight="1" thickBot="1" x14ac:dyDescent="0.3">
      <c r="A9" s="2077"/>
      <c r="B9" s="2080"/>
      <c r="C9" s="2082" t="s">
        <v>1246</v>
      </c>
      <c r="D9" s="2082"/>
      <c r="E9" s="1226">
        <v>0</v>
      </c>
      <c r="F9" s="1226">
        <v>0</v>
      </c>
      <c r="G9" s="1226">
        <v>0</v>
      </c>
      <c r="H9" s="1226">
        <v>0</v>
      </c>
      <c r="I9" s="1226">
        <v>0</v>
      </c>
      <c r="J9" s="1226">
        <v>0</v>
      </c>
      <c r="K9" s="1226">
        <v>0</v>
      </c>
      <c r="L9" s="1226">
        <v>0</v>
      </c>
      <c r="M9" s="1226">
        <v>0</v>
      </c>
      <c r="N9" s="1226">
        <v>0</v>
      </c>
      <c r="O9" s="1226">
        <v>0</v>
      </c>
      <c r="P9" s="1226">
        <v>0</v>
      </c>
      <c r="Q9" s="1226">
        <v>0</v>
      </c>
      <c r="R9" s="1226">
        <v>0</v>
      </c>
      <c r="S9" s="1226">
        <v>0</v>
      </c>
      <c r="T9" s="1226">
        <v>0</v>
      </c>
      <c r="U9" s="1227">
        <v>0</v>
      </c>
    </row>
    <row r="10" spans="1:22" ht="16.5" customHeight="1" thickBot="1" x14ac:dyDescent="0.3">
      <c r="A10" s="2077"/>
      <c r="B10" s="2080"/>
      <c r="C10" s="2082" t="s">
        <v>1247</v>
      </c>
      <c r="D10" s="2082"/>
      <c r="E10" s="1226">
        <v>0</v>
      </c>
      <c r="F10" s="1226">
        <v>0</v>
      </c>
      <c r="G10" s="1226">
        <v>0</v>
      </c>
      <c r="H10" s="1226">
        <v>0</v>
      </c>
      <c r="I10" s="1226">
        <v>0</v>
      </c>
      <c r="J10" s="1226">
        <v>0</v>
      </c>
      <c r="K10" s="1226">
        <v>0</v>
      </c>
      <c r="L10" s="1226">
        <v>0</v>
      </c>
      <c r="M10" s="1226">
        <v>0</v>
      </c>
      <c r="N10" s="1226">
        <v>0</v>
      </c>
      <c r="O10" s="1226">
        <v>0</v>
      </c>
      <c r="P10" s="1226">
        <v>0</v>
      </c>
      <c r="Q10" s="1226">
        <v>0</v>
      </c>
      <c r="R10" s="1226">
        <v>0</v>
      </c>
      <c r="S10" s="1226">
        <v>0</v>
      </c>
      <c r="T10" s="1226">
        <v>0</v>
      </c>
      <c r="U10" s="1227">
        <v>0</v>
      </c>
    </row>
    <row r="11" spans="1:22" ht="16.5" customHeight="1" thickBot="1" x14ac:dyDescent="0.3">
      <c r="A11" s="2077"/>
      <c r="B11" s="2080"/>
      <c r="C11" s="2082" t="s">
        <v>1248</v>
      </c>
      <c r="D11" s="2082"/>
      <c r="E11" s="1226">
        <v>0</v>
      </c>
      <c r="F11" s="1226">
        <v>0</v>
      </c>
      <c r="G11" s="1226">
        <v>0</v>
      </c>
      <c r="H11" s="1226">
        <v>0</v>
      </c>
      <c r="I11" s="1226">
        <v>0</v>
      </c>
      <c r="J11" s="1226">
        <v>0</v>
      </c>
      <c r="K11" s="1226">
        <v>0</v>
      </c>
      <c r="L11" s="1226">
        <v>0</v>
      </c>
      <c r="M11" s="1226">
        <v>0</v>
      </c>
      <c r="N11" s="1226">
        <v>0</v>
      </c>
      <c r="O11" s="1226">
        <v>0</v>
      </c>
      <c r="P11" s="1226">
        <v>0</v>
      </c>
      <c r="Q11" s="1226">
        <v>0</v>
      </c>
      <c r="R11" s="1226">
        <v>0</v>
      </c>
      <c r="S11" s="1226">
        <v>0</v>
      </c>
      <c r="T11" s="1226">
        <v>0</v>
      </c>
      <c r="U11" s="1227">
        <v>0</v>
      </c>
    </row>
    <row r="12" spans="1:22" ht="16.5" customHeight="1" thickBot="1" x14ac:dyDescent="0.3">
      <c r="A12" s="2077"/>
      <c r="B12" s="2080"/>
      <c r="C12" s="2082" t="s">
        <v>1249</v>
      </c>
      <c r="D12" s="2082"/>
      <c r="E12" s="1226">
        <v>0</v>
      </c>
      <c r="F12" s="1226">
        <v>0</v>
      </c>
      <c r="G12" s="1226">
        <v>0</v>
      </c>
      <c r="H12" s="1226">
        <v>0</v>
      </c>
      <c r="I12" s="1226">
        <v>0</v>
      </c>
      <c r="J12" s="1226">
        <v>0</v>
      </c>
      <c r="K12" s="1226">
        <v>0</v>
      </c>
      <c r="L12" s="1226">
        <v>0</v>
      </c>
      <c r="M12" s="1226">
        <v>0</v>
      </c>
      <c r="N12" s="1226">
        <v>0</v>
      </c>
      <c r="O12" s="1226">
        <v>0</v>
      </c>
      <c r="P12" s="1226">
        <v>0</v>
      </c>
      <c r="Q12" s="1226">
        <v>0</v>
      </c>
      <c r="R12" s="1226">
        <v>0</v>
      </c>
      <c r="S12" s="1226">
        <v>0</v>
      </c>
      <c r="T12" s="1226">
        <v>0</v>
      </c>
      <c r="U12" s="1227">
        <v>0</v>
      </c>
    </row>
    <row r="13" spans="1:22" ht="16.5" customHeight="1" thickBot="1" x14ac:dyDescent="0.3">
      <c r="A13" s="2077"/>
      <c r="B13" s="2080"/>
      <c r="C13" s="2082" t="s">
        <v>1250</v>
      </c>
      <c r="D13" s="2082"/>
      <c r="E13" s="1226">
        <v>0</v>
      </c>
      <c r="F13" s="1226">
        <v>0</v>
      </c>
      <c r="G13" s="1226">
        <v>0</v>
      </c>
      <c r="H13" s="1226">
        <v>0</v>
      </c>
      <c r="I13" s="1226">
        <v>0</v>
      </c>
      <c r="J13" s="1226">
        <v>0</v>
      </c>
      <c r="K13" s="1226">
        <v>0</v>
      </c>
      <c r="L13" s="1226">
        <v>0</v>
      </c>
      <c r="M13" s="1226">
        <v>0</v>
      </c>
      <c r="N13" s="1226">
        <v>0</v>
      </c>
      <c r="O13" s="1226">
        <v>0</v>
      </c>
      <c r="P13" s="1226">
        <v>0</v>
      </c>
      <c r="Q13" s="1226">
        <v>0</v>
      </c>
      <c r="R13" s="1226">
        <v>0</v>
      </c>
      <c r="S13" s="1226">
        <v>0</v>
      </c>
      <c r="T13" s="1226">
        <v>0</v>
      </c>
      <c r="U13" s="1227">
        <v>0</v>
      </c>
    </row>
    <row r="14" spans="1:22" ht="16.5" customHeight="1" thickBot="1" x14ac:dyDescent="0.3">
      <c r="A14" s="2077"/>
      <c r="B14" s="2080"/>
      <c r="C14" s="2082" t="s">
        <v>1251</v>
      </c>
      <c r="D14" s="2082"/>
      <c r="E14" s="1226">
        <v>0</v>
      </c>
      <c r="F14" s="1226">
        <v>0</v>
      </c>
      <c r="G14" s="1226">
        <v>0</v>
      </c>
      <c r="H14" s="1226">
        <v>0</v>
      </c>
      <c r="I14" s="1226">
        <v>0</v>
      </c>
      <c r="J14" s="1226">
        <v>0</v>
      </c>
      <c r="K14" s="1226">
        <v>0</v>
      </c>
      <c r="L14" s="1226">
        <v>0</v>
      </c>
      <c r="M14" s="1226">
        <v>0</v>
      </c>
      <c r="N14" s="1226">
        <v>0</v>
      </c>
      <c r="O14" s="1226">
        <v>0</v>
      </c>
      <c r="P14" s="1226">
        <v>0</v>
      </c>
      <c r="Q14" s="1226">
        <v>0</v>
      </c>
      <c r="R14" s="1226">
        <v>0</v>
      </c>
      <c r="S14" s="1226">
        <v>0</v>
      </c>
      <c r="T14" s="1226">
        <v>0</v>
      </c>
      <c r="U14" s="1227">
        <v>0</v>
      </c>
    </row>
    <row r="15" spans="1:22" ht="16.5" customHeight="1" thickBot="1" x14ac:dyDescent="0.3">
      <c r="A15" s="2077"/>
      <c r="B15" s="2080"/>
      <c r="C15" s="2082" t="s">
        <v>1252</v>
      </c>
      <c r="D15" s="2082"/>
      <c r="E15" s="1226">
        <v>0</v>
      </c>
      <c r="F15" s="1226">
        <v>0</v>
      </c>
      <c r="G15" s="1226">
        <v>0</v>
      </c>
      <c r="H15" s="1226">
        <v>0</v>
      </c>
      <c r="I15" s="1226">
        <v>0</v>
      </c>
      <c r="J15" s="1226">
        <v>0</v>
      </c>
      <c r="K15" s="1226">
        <v>0</v>
      </c>
      <c r="L15" s="1226">
        <v>0</v>
      </c>
      <c r="M15" s="1226">
        <v>0</v>
      </c>
      <c r="N15" s="1226">
        <v>0</v>
      </c>
      <c r="O15" s="1226">
        <v>0</v>
      </c>
      <c r="P15" s="1226">
        <v>0</v>
      </c>
      <c r="Q15" s="1226">
        <v>0</v>
      </c>
      <c r="R15" s="1226">
        <v>0</v>
      </c>
      <c r="S15" s="1226">
        <v>0</v>
      </c>
      <c r="T15" s="1226">
        <v>0</v>
      </c>
      <c r="U15" s="1227">
        <v>0</v>
      </c>
    </row>
    <row r="16" spans="1:22" ht="16.5" customHeight="1" thickBot="1" x14ac:dyDescent="0.3">
      <c r="A16" s="2077"/>
      <c r="B16" s="2080"/>
      <c r="C16" s="2082" t="s">
        <v>1253</v>
      </c>
      <c r="D16" s="2082"/>
      <c r="E16" s="1226">
        <v>0</v>
      </c>
      <c r="F16" s="1226">
        <v>0</v>
      </c>
      <c r="G16" s="1226">
        <v>0</v>
      </c>
      <c r="H16" s="1226">
        <v>0</v>
      </c>
      <c r="I16" s="1226">
        <v>0</v>
      </c>
      <c r="J16" s="1226">
        <v>0</v>
      </c>
      <c r="K16" s="1226">
        <v>0</v>
      </c>
      <c r="L16" s="1226">
        <v>0</v>
      </c>
      <c r="M16" s="1226">
        <v>0</v>
      </c>
      <c r="N16" s="1226">
        <v>0</v>
      </c>
      <c r="O16" s="1226">
        <v>0</v>
      </c>
      <c r="P16" s="1226">
        <v>0</v>
      </c>
      <c r="Q16" s="1226">
        <v>0</v>
      </c>
      <c r="R16" s="1226">
        <v>0</v>
      </c>
      <c r="S16" s="1226">
        <v>0</v>
      </c>
      <c r="T16" s="1226">
        <v>0</v>
      </c>
      <c r="U16" s="1227">
        <v>0</v>
      </c>
    </row>
    <row r="17" spans="1:21" ht="16.5" customHeight="1" thickBot="1" x14ac:dyDescent="0.3">
      <c r="A17" s="2077"/>
      <c r="B17" s="2080"/>
      <c r="C17" s="2082" t="s">
        <v>1254</v>
      </c>
      <c r="D17" s="2082"/>
      <c r="E17" s="1226">
        <v>0</v>
      </c>
      <c r="F17" s="1226">
        <v>0</v>
      </c>
      <c r="G17" s="1226">
        <v>0</v>
      </c>
      <c r="H17" s="1226">
        <v>0</v>
      </c>
      <c r="I17" s="1226">
        <v>0</v>
      </c>
      <c r="J17" s="1226">
        <v>0</v>
      </c>
      <c r="K17" s="1226">
        <v>0</v>
      </c>
      <c r="L17" s="1226">
        <v>0</v>
      </c>
      <c r="M17" s="1226">
        <v>0</v>
      </c>
      <c r="N17" s="1226">
        <v>0</v>
      </c>
      <c r="O17" s="1226">
        <v>0</v>
      </c>
      <c r="P17" s="1226">
        <v>0</v>
      </c>
      <c r="Q17" s="1226">
        <v>0</v>
      </c>
      <c r="R17" s="1226">
        <v>0</v>
      </c>
      <c r="S17" s="1226">
        <v>0</v>
      </c>
      <c r="T17" s="1226">
        <v>0</v>
      </c>
      <c r="U17" s="1227">
        <v>0</v>
      </c>
    </row>
    <row r="18" spans="1:21" ht="16.5" customHeight="1" thickBot="1" x14ac:dyDescent="0.3">
      <c r="A18" s="2077"/>
      <c r="B18" s="2080"/>
      <c r="C18" s="2083" t="s">
        <v>1255</v>
      </c>
      <c r="D18" s="2083"/>
      <c r="E18" s="1226">
        <v>0</v>
      </c>
      <c r="F18" s="1226">
        <v>0</v>
      </c>
      <c r="G18" s="1226">
        <v>0</v>
      </c>
      <c r="H18" s="1226">
        <v>0</v>
      </c>
      <c r="I18" s="1226">
        <v>0</v>
      </c>
      <c r="J18" s="1226">
        <v>0</v>
      </c>
      <c r="K18" s="1226">
        <v>0</v>
      </c>
      <c r="L18" s="1226">
        <v>0</v>
      </c>
      <c r="M18" s="1226">
        <v>0</v>
      </c>
      <c r="N18" s="1226">
        <v>0</v>
      </c>
      <c r="O18" s="1226">
        <v>0</v>
      </c>
      <c r="P18" s="1226">
        <v>0</v>
      </c>
      <c r="Q18" s="1226">
        <v>0</v>
      </c>
      <c r="R18" s="1226">
        <v>0</v>
      </c>
      <c r="S18" s="1226">
        <v>0</v>
      </c>
      <c r="T18" s="1226">
        <v>0</v>
      </c>
      <c r="U18" s="1227">
        <v>0</v>
      </c>
    </row>
    <row r="19" spans="1:21" ht="16.5" customHeight="1" thickBot="1" x14ac:dyDescent="0.3">
      <c r="A19" s="2077"/>
      <c r="B19" s="2080"/>
      <c r="C19" s="2082" t="s">
        <v>614</v>
      </c>
      <c r="D19" s="2082"/>
      <c r="E19" s="1226">
        <v>0</v>
      </c>
      <c r="F19" s="1226">
        <v>0</v>
      </c>
      <c r="G19" s="1226">
        <v>0</v>
      </c>
      <c r="H19" s="1226">
        <v>0</v>
      </c>
      <c r="I19" s="1226">
        <v>0</v>
      </c>
      <c r="J19" s="1226">
        <v>0</v>
      </c>
      <c r="K19" s="1226">
        <v>0</v>
      </c>
      <c r="L19" s="1226">
        <v>0</v>
      </c>
      <c r="M19" s="1226">
        <v>0</v>
      </c>
      <c r="N19" s="1226">
        <v>0</v>
      </c>
      <c r="O19" s="1226">
        <v>0</v>
      </c>
      <c r="P19" s="1226">
        <v>0</v>
      </c>
      <c r="Q19" s="1226">
        <v>0</v>
      </c>
      <c r="R19" s="1226">
        <v>0</v>
      </c>
      <c r="S19" s="1226">
        <v>0</v>
      </c>
      <c r="T19" s="1226">
        <v>0</v>
      </c>
      <c r="U19" s="1227">
        <v>0</v>
      </c>
    </row>
    <row r="20" spans="1:21" ht="16.5" hidden="1" customHeight="1" x14ac:dyDescent="0.25">
      <c r="A20" s="2077"/>
      <c r="B20" s="2080"/>
      <c r="C20" s="2076" t="s">
        <v>1307</v>
      </c>
      <c r="D20" s="2076"/>
      <c r="E20" s="1226"/>
      <c r="F20" s="1226"/>
      <c r="G20" s="1226"/>
      <c r="H20" s="1226"/>
      <c r="I20" s="1226"/>
      <c r="J20" s="1226"/>
      <c r="K20" s="1226"/>
      <c r="L20" s="1226"/>
      <c r="M20" s="1226"/>
      <c r="N20" s="1226"/>
      <c r="O20" s="1226"/>
      <c r="P20" s="1226"/>
      <c r="Q20" s="1226"/>
      <c r="R20" s="1226"/>
      <c r="S20" s="1226"/>
      <c r="T20" s="1226"/>
      <c r="U20" s="1227"/>
    </row>
    <row r="21" spans="1:21" ht="16.5" hidden="1" customHeight="1" x14ac:dyDescent="0.25">
      <c r="A21" s="2077"/>
      <c r="B21" s="2080"/>
      <c r="C21" s="2084" t="s">
        <v>1308</v>
      </c>
      <c r="D21" s="2084"/>
      <c r="E21" s="1226"/>
      <c r="F21" s="1226"/>
      <c r="G21" s="1226"/>
      <c r="H21" s="1226"/>
      <c r="I21" s="1226"/>
      <c r="J21" s="1226"/>
      <c r="K21" s="1226"/>
      <c r="L21" s="1226"/>
      <c r="M21" s="1226"/>
      <c r="N21" s="1226"/>
      <c r="O21" s="1226"/>
      <c r="P21" s="1226"/>
      <c r="Q21" s="1226"/>
      <c r="R21" s="1226"/>
      <c r="S21" s="1226"/>
      <c r="T21" s="1226"/>
      <c r="U21" s="1227"/>
    </row>
    <row r="22" spans="1:21" ht="16.5" hidden="1" customHeight="1" x14ac:dyDescent="0.25">
      <c r="A22" s="2077"/>
      <c r="B22" s="2080"/>
      <c r="C22" s="2076" t="s">
        <v>1309</v>
      </c>
      <c r="D22" s="2076"/>
      <c r="E22" s="1226"/>
      <c r="F22" s="1226"/>
      <c r="G22" s="1226"/>
      <c r="H22" s="1226"/>
      <c r="I22" s="1226"/>
      <c r="J22" s="1226"/>
      <c r="K22" s="1226"/>
      <c r="L22" s="1226"/>
      <c r="M22" s="1226"/>
      <c r="N22" s="1226"/>
      <c r="O22" s="1226"/>
      <c r="P22" s="1226"/>
      <c r="Q22" s="1226"/>
      <c r="R22" s="1226"/>
      <c r="S22" s="1226"/>
      <c r="T22" s="1226"/>
      <c r="U22" s="1227"/>
    </row>
    <row r="23" spans="1:21" ht="16.5" hidden="1" customHeight="1" x14ac:dyDescent="0.25">
      <c r="A23" s="2077"/>
      <c r="B23" s="2080"/>
      <c r="C23" s="2076" t="s">
        <v>1310</v>
      </c>
      <c r="D23" s="2076"/>
      <c r="E23" s="1226"/>
      <c r="F23" s="1226"/>
      <c r="G23" s="1226"/>
      <c r="H23" s="1226"/>
      <c r="I23" s="1226"/>
      <c r="J23" s="1226"/>
      <c r="K23" s="1226"/>
      <c r="L23" s="1226"/>
      <c r="M23" s="1226"/>
      <c r="N23" s="1226"/>
      <c r="O23" s="1226"/>
      <c r="P23" s="1226"/>
      <c r="Q23" s="1226"/>
      <c r="R23" s="1226"/>
      <c r="S23" s="1226"/>
      <c r="T23" s="1226"/>
      <c r="U23" s="1227"/>
    </row>
    <row r="24" spans="1:21" ht="16.5" hidden="1" customHeight="1" x14ac:dyDescent="0.25">
      <c r="A24" s="2077"/>
      <c r="B24" s="2080"/>
      <c r="C24" s="2085" t="s">
        <v>1311</v>
      </c>
      <c r="D24" s="1184" t="s">
        <v>1312</v>
      </c>
      <c r="E24" s="1226"/>
      <c r="F24" s="1226"/>
      <c r="G24" s="1226"/>
      <c r="H24" s="1226"/>
      <c r="I24" s="1226"/>
      <c r="J24" s="1226"/>
      <c r="K24" s="1226"/>
      <c r="L24" s="1226"/>
      <c r="M24" s="1226"/>
      <c r="N24" s="1226"/>
      <c r="O24" s="1226"/>
      <c r="P24" s="1226"/>
      <c r="Q24" s="1226"/>
      <c r="R24" s="1226"/>
      <c r="S24" s="1226"/>
      <c r="T24" s="1226"/>
      <c r="U24" s="1227"/>
    </row>
    <row r="25" spans="1:21" ht="16.5" hidden="1" customHeight="1" x14ac:dyDescent="0.25">
      <c r="A25" s="2077"/>
      <c r="B25" s="2080"/>
      <c r="C25" s="2085"/>
      <c r="D25" s="1184" t="s">
        <v>1313</v>
      </c>
      <c r="E25" s="1226"/>
      <c r="F25" s="1226"/>
      <c r="G25" s="1226"/>
      <c r="H25" s="1226"/>
      <c r="I25" s="1226"/>
      <c r="J25" s="1226"/>
      <c r="K25" s="1226"/>
      <c r="L25" s="1226"/>
      <c r="M25" s="1226"/>
      <c r="N25" s="1226"/>
      <c r="O25" s="1226"/>
      <c r="P25" s="1226"/>
      <c r="Q25" s="1226"/>
      <c r="R25" s="1226"/>
      <c r="S25" s="1226"/>
      <c r="T25" s="1226"/>
      <c r="U25" s="1227"/>
    </row>
    <row r="26" spans="1:21" ht="16.5" hidden="1" customHeight="1" x14ac:dyDescent="0.25">
      <c r="A26" s="2077"/>
      <c r="B26" s="2080"/>
      <c r="C26" s="2085"/>
      <c r="D26" s="1184" t="s">
        <v>614</v>
      </c>
      <c r="E26" s="1226"/>
      <c r="F26" s="1226"/>
      <c r="G26" s="1226"/>
      <c r="H26" s="1226"/>
      <c r="I26" s="1226"/>
      <c r="J26" s="1226"/>
      <c r="K26" s="1226"/>
      <c r="L26" s="1226"/>
      <c r="M26" s="1226"/>
      <c r="N26" s="1226"/>
      <c r="O26" s="1226"/>
      <c r="P26" s="1226"/>
      <c r="Q26" s="1226"/>
      <c r="R26" s="1226"/>
      <c r="S26" s="1226"/>
      <c r="T26" s="1226"/>
      <c r="U26" s="1227"/>
    </row>
    <row r="27" spans="1:21" ht="16.5" customHeight="1" thickBot="1" x14ac:dyDescent="0.3">
      <c r="A27" s="2077"/>
      <c r="B27" s="2086" t="s">
        <v>1314</v>
      </c>
      <c r="C27" s="2082" t="s">
        <v>1315</v>
      </c>
      <c r="D27" s="2082"/>
      <c r="E27" s="1228">
        <f>SUM(E28:E39)</f>
        <v>0</v>
      </c>
      <c r="F27" s="1228">
        <f t="shared" ref="F27:U27" si="1">SUM(F28:F39)</f>
        <v>0</v>
      </c>
      <c r="G27" s="1228">
        <f t="shared" si="1"/>
        <v>0</v>
      </c>
      <c r="H27" s="1228">
        <f t="shared" si="1"/>
        <v>0</v>
      </c>
      <c r="I27" s="1228">
        <f t="shared" si="1"/>
        <v>0</v>
      </c>
      <c r="J27" s="1228">
        <f t="shared" si="1"/>
        <v>0</v>
      </c>
      <c r="K27" s="1228">
        <f t="shared" si="1"/>
        <v>0</v>
      </c>
      <c r="L27" s="1228">
        <f t="shared" si="1"/>
        <v>0</v>
      </c>
      <c r="M27" s="1228">
        <f t="shared" si="1"/>
        <v>0</v>
      </c>
      <c r="N27" s="1228">
        <f t="shared" si="1"/>
        <v>0</v>
      </c>
      <c r="O27" s="1228">
        <f t="shared" si="1"/>
        <v>0</v>
      </c>
      <c r="P27" s="1228">
        <f t="shared" si="1"/>
        <v>0</v>
      </c>
      <c r="Q27" s="1228">
        <f t="shared" si="1"/>
        <v>0</v>
      </c>
      <c r="R27" s="1228">
        <f t="shared" si="1"/>
        <v>0</v>
      </c>
      <c r="S27" s="1228">
        <f t="shared" si="1"/>
        <v>0</v>
      </c>
      <c r="T27" s="1228">
        <f t="shared" si="1"/>
        <v>0</v>
      </c>
      <c r="U27" s="1229">
        <f t="shared" si="1"/>
        <v>0</v>
      </c>
    </row>
    <row r="28" spans="1:21" ht="16.5" customHeight="1" thickBot="1" x14ac:dyDescent="0.3">
      <c r="A28" s="2077"/>
      <c r="B28" s="2086"/>
      <c r="C28" s="2082" t="s">
        <v>1316</v>
      </c>
      <c r="D28" s="2082"/>
      <c r="E28" s="1226">
        <v>0</v>
      </c>
      <c r="F28" s="1226">
        <v>0</v>
      </c>
      <c r="G28" s="1226">
        <v>0</v>
      </c>
      <c r="H28" s="1226">
        <v>0</v>
      </c>
      <c r="I28" s="1226">
        <v>0</v>
      </c>
      <c r="J28" s="1226">
        <v>0</v>
      </c>
      <c r="K28" s="1226">
        <v>0</v>
      </c>
      <c r="L28" s="1226">
        <v>0</v>
      </c>
      <c r="M28" s="1226">
        <v>0</v>
      </c>
      <c r="N28" s="1226">
        <v>0</v>
      </c>
      <c r="O28" s="1226">
        <v>0</v>
      </c>
      <c r="P28" s="1226">
        <v>0</v>
      </c>
      <c r="Q28" s="1226">
        <v>0</v>
      </c>
      <c r="R28" s="1226">
        <v>0</v>
      </c>
      <c r="S28" s="1226">
        <v>0</v>
      </c>
      <c r="T28" s="1226">
        <v>0</v>
      </c>
      <c r="U28" s="1227">
        <v>0</v>
      </c>
    </row>
    <row r="29" spans="1:21" ht="16.5" customHeight="1" thickBot="1" x14ac:dyDescent="0.3">
      <c r="A29" s="2077"/>
      <c r="B29" s="2086"/>
      <c r="C29" s="2082" t="s">
        <v>1317</v>
      </c>
      <c r="D29" s="2082"/>
      <c r="E29" s="1226">
        <v>0</v>
      </c>
      <c r="F29" s="1226">
        <v>0</v>
      </c>
      <c r="G29" s="1226">
        <v>0</v>
      </c>
      <c r="H29" s="1226">
        <v>0</v>
      </c>
      <c r="I29" s="1226">
        <v>0</v>
      </c>
      <c r="J29" s="1226">
        <v>0</v>
      </c>
      <c r="K29" s="1226">
        <v>0</v>
      </c>
      <c r="L29" s="1226">
        <v>0</v>
      </c>
      <c r="M29" s="1226">
        <v>0</v>
      </c>
      <c r="N29" s="1226">
        <v>0</v>
      </c>
      <c r="O29" s="1226">
        <v>0</v>
      </c>
      <c r="P29" s="1226">
        <v>0</v>
      </c>
      <c r="Q29" s="1226">
        <v>0</v>
      </c>
      <c r="R29" s="1226">
        <v>0</v>
      </c>
      <c r="S29" s="1226">
        <v>0</v>
      </c>
      <c r="T29" s="1226">
        <v>0</v>
      </c>
      <c r="U29" s="1227">
        <v>0</v>
      </c>
    </row>
    <row r="30" spans="1:21" ht="16.5" customHeight="1" thickBot="1" x14ac:dyDescent="0.3">
      <c r="A30" s="2077"/>
      <c r="B30" s="2086"/>
      <c r="C30" s="2082" t="s">
        <v>1318</v>
      </c>
      <c r="D30" s="2082"/>
      <c r="E30" s="1226">
        <v>0</v>
      </c>
      <c r="F30" s="1226">
        <v>0</v>
      </c>
      <c r="G30" s="1226">
        <v>0</v>
      </c>
      <c r="H30" s="1226">
        <v>0</v>
      </c>
      <c r="I30" s="1226">
        <v>0</v>
      </c>
      <c r="J30" s="1226">
        <v>0</v>
      </c>
      <c r="K30" s="1226">
        <v>0</v>
      </c>
      <c r="L30" s="1226">
        <v>0</v>
      </c>
      <c r="M30" s="1226">
        <v>0</v>
      </c>
      <c r="N30" s="1226">
        <v>0</v>
      </c>
      <c r="O30" s="1226">
        <v>0</v>
      </c>
      <c r="P30" s="1226">
        <v>0</v>
      </c>
      <c r="Q30" s="1226">
        <v>0</v>
      </c>
      <c r="R30" s="1226">
        <v>0</v>
      </c>
      <c r="S30" s="1226">
        <v>0</v>
      </c>
      <c r="T30" s="1226">
        <v>0</v>
      </c>
      <c r="U30" s="1227">
        <v>0</v>
      </c>
    </row>
    <row r="31" spans="1:21" ht="16.5" customHeight="1" thickBot="1" x14ac:dyDescent="0.3">
      <c r="A31" s="2077"/>
      <c r="B31" s="2086"/>
      <c r="C31" s="2087" t="s">
        <v>1319</v>
      </c>
      <c r="D31" s="2087"/>
      <c r="E31" s="1226">
        <v>0</v>
      </c>
      <c r="F31" s="1226">
        <v>0</v>
      </c>
      <c r="G31" s="1226">
        <v>0</v>
      </c>
      <c r="H31" s="1226">
        <v>0</v>
      </c>
      <c r="I31" s="1226">
        <v>0</v>
      </c>
      <c r="J31" s="1226">
        <v>0</v>
      </c>
      <c r="K31" s="1226">
        <v>0</v>
      </c>
      <c r="L31" s="1226">
        <v>0</v>
      </c>
      <c r="M31" s="1226">
        <v>0</v>
      </c>
      <c r="N31" s="1226">
        <v>0</v>
      </c>
      <c r="O31" s="1226">
        <v>0</v>
      </c>
      <c r="P31" s="1226">
        <v>0</v>
      </c>
      <c r="Q31" s="1226">
        <v>0</v>
      </c>
      <c r="R31" s="1226">
        <v>0</v>
      </c>
      <c r="S31" s="1226">
        <v>0</v>
      </c>
      <c r="T31" s="1226">
        <v>0</v>
      </c>
      <c r="U31" s="1227">
        <v>0</v>
      </c>
    </row>
    <row r="32" spans="1:21" ht="16.5" customHeight="1" thickBot="1" x14ac:dyDescent="0.3">
      <c r="A32" s="2077"/>
      <c r="B32" s="2086"/>
      <c r="C32" s="2082" t="s">
        <v>1320</v>
      </c>
      <c r="D32" s="2082"/>
      <c r="E32" s="1226">
        <v>0</v>
      </c>
      <c r="F32" s="1226">
        <v>0</v>
      </c>
      <c r="G32" s="1226">
        <v>0</v>
      </c>
      <c r="H32" s="1226">
        <v>0</v>
      </c>
      <c r="I32" s="1226">
        <v>0</v>
      </c>
      <c r="J32" s="1226">
        <v>0</v>
      </c>
      <c r="K32" s="1226">
        <v>0</v>
      </c>
      <c r="L32" s="1226">
        <v>0</v>
      </c>
      <c r="M32" s="1226">
        <v>0</v>
      </c>
      <c r="N32" s="1226">
        <v>0</v>
      </c>
      <c r="O32" s="1226">
        <v>0</v>
      </c>
      <c r="P32" s="1226">
        <v>0</v>
      </c>
      <c r="Q32" s="1226">
        <v>0</v>
      </c>
      <c r="R32" s="1226">
        <v>0</v>
      </c>
      <c r="S32" s="1226">
        <v>0</v>
      </c>
      <c r="T32" s="1226">
        <v>0</v>
      </c>
      <c r="U32" s="1227">
        <v>0</v>
      </c>
    </row>
    <row r="33" spans="1:21" ht="16.5" customHeight="1" thickBot="1" x14ac:dyDescent="0.3">
      <c r="A33" s="2077"/>
      <c r="B33" s="2086"/>
      <c r="C33" s="2082" t="s">
        <v>1321</v>
      </c>
      <c r="D33" s="2082"/>
      <c r="E33" s="1226">
        <v>0</v>
      </c>
      <c r="F33" s="1226">
        <v>0</v>
      </c>
      <c r="G33" s="1226">
        <v>0</v>
      </c>
      <c r="H33" s="1226">
        <v>0</v>
      </c>
      <c r="I33" s="1226">
        <v>0</v>
      </c>
      <c r="J33" s="1226">
        <v>0</v>
      </c>
      <c r="K33" s="1226">
        <v>0</v>
      </c>
      <c r="L33" s="1226">
        <v>0</v>
      </c>
      <c r="M33" s="1226">
        <v>0</v>
      </c>
      <c r="N33" s="1226">
        <v>0</v>
      </c>
      <c r="O33" s="1226">
        <v>0</v>
      </c>
      <c r="P33" s="1226">
        <v>0</v>
      </c>
      <c r="Q33" s="1226">
        <v>0</v>
      </c>
      <c r="R33" s="1226">
        <v>0</v>
      </c>
      <c r="S33" s="1226">
        <v>0</v>
      </c>
      <c r="T33" s="1226">
        <v>0</v>
      </c>
      <c r="U33" s="1227">
        <v>0</v>
      </c>
    </row>
    <row r="34" spans="1:21" ht="16.5" customHeight="1" thickBot="1" x14ac:dyDescent="0.3">
      <c r="A34" s="2077"/>
      <c r="B34" s="2086"/>
      <c r="C34" s="2082" t="s">
        <v>1322</v>
      </c>
      <c r="D34" s="2082"/>
      <c r="E34" s="1226">
        <v>0</v>
      </c>
      <c r="F34" s="1226">
        <v>0</v>
      </c>
      <c r="G34" s="1226">
        <v>0</v>
      </c>
      <c r="H34" s="1226">
        <v>0</v>
      </c>
      <c r="I34" s="1226">
        <v>0</v>
      </c>
      <c r="J34" s="1226">
        <v>0</v>
      </c>
      <c r="K34" s="1226">
        <v>0</v>
      </c>
      <c r="L34" s="1226">
        <v>0</v>
      </c>
      <c r="M34" s="1226">
        <v>0</v>
      </c>
      <c r="N34" s="1226">
        <v>0</v>
      </c>
      <c r="O34" s="1226">
        <v>0</v>
      </c>
      <c r="P34" s="1226">
        <v>0</v>
      </c>
      <c r="Q34" s="1226">
        <v>0</v>
      </c>
      <c r="R34" s="1226">
        <v>0</v>
      </c>
      <c r="S34" s="1226">
        <v>0</v>
      </c>
      <c r="T34" s="1226">
        <v>0</v>
      </c>
      <c r="U34" s="1227">
        <v>0</v>
      </c>
    </row>
    <row r="35" spans="1:21" ht="16.5" customHeight="1" thickBot="1" x14ac:dyDescent="0.3">
      <c r="A35" s="2077"/>
      <c r="B35" s="2086"/>
      <c r="C35" s="2082" t="s">
        <v>1323</v>
      </c>
      <c r="D35" s="2082"/>
      <c r="E35" s="1226">
        <v>0</v>
      </c>
      <c r="F35" s="1226">
        <v>0</v>
      </c>
      <c r="G35" s="1226">
        <v>0</v>
      </c>
      <c r="H35" s="1226">
        <v>0</v>
      </c>
      <c r="I35" s="1226">
        <v>0</v>
      </c>
      <c r="J35" s="1226">
        <v>0</v>
      </c>
      <c r="K35" s="1226">
        <v>0</v>
      </c>
      <c r="L35" s="1226">
        <v>0</v>
      </c>
      <c r="M35" s="1226">
        <v>0</v>
      </c>
      <c r="N35" s="1226">
        <v>0</v>
      </c>
      <c r="O35" s="1226">
        <v>0</v>
      </c>
      <c r="P35" s="1226">
        <v>0</v>
      </c>
      <c r="Q35" s="1226">
        <v>0</v>
      </c>
      <c r="R35" s="1226">
        <v>0</v>
      </c>
      <c r="S35" s="1226">
        <v>0</v>
      </c>
      <c r="T35" s="1226">
        <v>0</v>
      </c>
      <c r="U35" s="1227">
        <v>0</v>
      </c>
    </row>
    <row r="36" spans="1:21" ht="16.5" customHeight="1" thickBot="1" x14ac:dyDescent="0.3">
      <c r="A36" s="2077"/>
      <c r="B36" s="2086"/>
      <c r="C36" s="2082" t="s">
        <v>1324</v>
      </c>
      <c r="D36" s="2082"/>
      <c r="E36" s="1226">
        <v>0</v>
      </c>
      <c r="F36" s="1226">
        <v>0</v>
      </c>
      <c r="G36" s="1226">
        <v>0</v>
      </c>
      <c r="H36" s="1226">
        <v>0</v>
      </c>
      <c r="I36" s="1226">
        <v>0</v>
      </c>
      <c r="J36" s="1226">
        <v>0</v>
      </c>
      <c r="K36" s="1226">
        <v>0</v>
      </c>
      <c r="L36" s="1226">
        <v>0</v>
      </c>
      <c r="M36" s="1226">
        <v>0</v>
      </c>
      <c r="N36" s="1226">
        <v>0</v>
      </c>
      <c r="O36" s="1226">
        <v>0</v>
      </c>
      <c r="P36" s="1226">
        <v>0</v>
      </c>
      <c r="Q36" s="1226">
        <v>0</v>
      </c>
      <c r="R36" s="1226">
        <v>0</v>
      </c>
      <c r="S36" s="1226">
        <v>0</v>
      </c>
      <c r="T36" s="1226">
        <v>0</v>
      </c>
      <c r="U36" s="1227">
        <v>0</v>
      </c>
    </row>
    <row r="37" spans="1:21" ht="16.5" customHeight="1" thickBot="1" x14ac:dyDescent="0.3">
      <c r="A37" s="2077"/>
      <c r="B37" s="2086"/>
      <c r="C37" s="2082" t="s">
        <v>1325</v>
      </c>
      <c r="D37" s="2082"/>
      <c r="E37" s="1226">
        <v>0</v>
      </c>
      <c r="F37" s="1226">
        <v>0</v>
      </c>
      <c r="G37" s="1226">
        <v>0</v>
      </c>
      <c r="H37" s="1226">
        <v>0</v>
      </c>
      <c r="I37" s="1226">
        <v>0</v>
      </c>
      <c r="J37" s="1226">
        <v>0</v>
      </c>
      <c r="K37" s="1226">
        <v>0</v>
      </c>
      <c r="L37" s="1226">
        <v>0</v>
      </c>
      <c r="M37" s="1226">
        <v>0</v>
      </c>
      <c r="N37" s="1226">
        <v>0</v>
      </c>
      <c r="O37" s="1226">
        <v>0</v>
      </c>
      <c r="P37" s="1226">
        <v>0</v>
      </c>
      <c r="Q37" s="1226">
        <v>0</v>
      </c>
      <c r="R37" s="1226">
        <v>0</v>
      </c>
      <c r="S37" s="1226">
        <v>0</v>
      </c>
      <c r="T37" s="1226">
        <v>0</v>
      </c>
      <c r="U37" s="1227">
        <v>0</v>
      </c>
    </row>
    <row r="38" spans="1:21" ht="16.5" customHeight="1" thickBot="1" x14ac:dyDescent="0.3">
      <c r="A38" s="2077"/>
      <c r="B38" s="2086"/>
      <c r="C38" s="2082" t="s">
        <v>1326</v>
      </c>
      <c r="D38" s="2082"/>
      <c r="E38" s="1226">
        <v>0</v>
      </c>
      <c r="F38" s="1226">
        <v>0</v>
      </c>
      <c r="G38" s="1226">
        <v>0</v>
      </c>
      <c r="H38" s="1226">
        <v>0</v>
      </c>
      <c r="I38" s="1226">
        <v>0</v>
      </c>
      <c r="J38" s="1226">
        <v>0</v>
      </c>
      <c r="K38" s="1226">
        <v>0</v>
      </c>
      <c r="L38" s="1226">
        <v>0</v>
      </c>
      <c r="M38" s="1226">
        <v>0</v>
      </c>
      <c r="N38" s="1226">
        <v>0</v>
      </c>
      <c r="O38" s="1226">
        <v>0</v>
      </c>
      <c r="P38" s="1226">
        <v>0</v>
      </c>
      <c r="Q38" s="1226">
        <v>0</v>
      </c>
      <c r="R38" s="1226">
        <v>0</v>
      </c>
      <c r="S38" s="1226">
        <v>0</v>
      </c>
      <c r="T38" s="1226">
        <v>0</v>
      </c>
      <c r="U38" s="1227">
        <v>0</v>
      </c>
    </row>
    <row r="39" spans="1:21" ht="16.5" customHeight="1" x14ac:dyDescent="0.25">
      <c r="A39" s="2078"/>
      <c r="B39" s="2086"/>
      <c r="C39" s="2082" t="s">
        <v>614</v>
      </c>
      <c r="D39" s="2082"/>
      <c r="E39" s="1226">
        <v>0</v>
      </c>
      <c r="F39" s="1226">
        <v>0</v>
      </c>
      <c r="G39" s="1226">
        <v>0</v>
      </c>
      <c r="H39" s="1226">
        <v>0</v>
      </c>
      <c r="I39" s="1226">
        <v>0</v>
      </c>
      <c r="J39" s="1226">
        <v>0</v>
      </c>
      <c r="K39" s="1226">
        <v>0</v>
      </c>
      <c r="L39" s="1226">
        <v>0</v>
      </c>
      <c r="M39" s="1226">
        <v>0</v>
      </c>
      <c r="N39" s="1226">
        <v>0</v>
      </c>
      <c r="O39" s="1226">
        <v>0</v>
      </c>
      <c r="P39" s="1226">
        <v>0</v>
      </c>
      <c r="Q39" s="1226">
        <v>0</v>
      </c>
      <c r="R39" s="1226">
        <v>0</v>
      </c>
      <c r="S39" s="1226">
        <v>0</v>
      </c>
      <c r="T39" s="1226">
        <v>0</v>
      </c>
      <c r="U39" s="1227">
        <v>0</v>
      </c>
    </row>
    <row r="40" spans="1:21" s="1189" customFormat="1" ht="18" customHeight="1" thickBot="1" x14ac:dyDescent="0.3">
      <c r="A40" s="2089" t="s">
        <v>1082</v>
      </c>
      <c r="B40" s="2089"/>
      <c r="C40" s="1185"/>
      <c r="D40" s="1185"/>
      <c r="E40" s="1186"/>
      <c r="F40" s="1187"/>
      <c r="G40" s="1187"/>
      <c r="H40" s="1186"/>
      <c r="I40" s="1187"/>
      <c r="J40" s="1187"/>
      <c r="K40" s="1186"/>
      <c r="L40" s="1185"/>
      <c r="M40" s="1187"/>
      <c r="N40" s="1188"/>
      <c r="O40" s="1186"/>
      <c r="P40" s="1186"/>
      <c r="Q40" s="1186"/>
      <c r="R40" s="1186"/>
      <c r="S40" s="1186"/>
      <c r="T40" s="1186"/>
      <c r="U40" s="1186"/>
    </row>
    <row r="41" spans="1:21" s="1189" customFormat="1" ht="16.5" customHeight="1" x14ac:dyDescent="0.3">
      <c r="A41" s="1190" t="s">
        <v>315</v>
      </c>
      <c r="B41" s="1191"/>
      <c r="C41" s="1191"/>
      <c r="D41" s="1191"/>
      <c r="E41" s="1192"/>
      <c r="F41" s="1190" t="s">
        <v>316</v>
      </c>
      <c r="G41" s="1191"/>
      <c r="I41" s="1191" t="s">
        <v>633</v>
      </c>
      <c r="J41" s="1192"/>
      <c r="K41" s="1191"/>
      <c r="N41" s="1152" t="s">
        <v>634</v>
      </c>
      <c r="O41" s="1191"/>
      <c r="P41" s="1192"/>
      <c r="R41" s="1192"/>
      <c r="S41" s="1151" t="s">
        <v>1333</v>
      </c>
      <c r="T41" s="1192"/>
      <c r="U41" s="1192"/>
    </row>
    <row r="42" spans="1:21" s="1189" customFormat="1" ht="22.8" customHeight="1" x14ac:dyDescent="0.3">
      <c r="A42" s="1192"/>
      <c r="B42" s="1192"/>
      <c r="C42" s="1192"/>
      <c r="D42" s="1192"/>
      <c r="E42" s="1192"/>
      <c r="F42" s="1192"/>
      <c r="G42" s="1191"/>
      <c r="H42" s="1192"/>
      <c r="I42" s="1191" t="s">
        <v>319</v>
      </c>
      <c r="J42" s="1192"/>
      <c r="K42" s="1191"/>
      <c r="M42" s="1192"/>
      <c r="N42" s="1191"/>
      <c r="O42" s="1191"/>
      <c r="P42" s="1192"/>
      <c r="Q42" s="1192"/>
      <c r="R42" s="1192"/>
      <c r="S42" s="1192"/>
      <c r="T42" s="1192"/>
      <c r="U42" s="1192"/>
    </row>
    <row r="43" spans="1:21" ht="16.5" customHeight="1" x14ac:dyDescent="0.3">
      <c r="A43" s="2090" t="s">
        <v>1257</v>
      </c>
      <c r="B43" s="2090"/>
      <c r="C43" s="2090"/>
      <c r="D43" s="2090"/>
      <c r="E43" s="2090"/>
      <c r="F43" s="2090"/>
      <c r="G43" s="2090"/>
      <c r="H43" s="2090"/>
      <c r="I43" s="2090"/>
      <c r="J43" s="2090"/>
      <c r="K43" s="2090"/>
      <c r="L43" s="2090"/>
      <c r="M43" s="2090"/>
      <c r="N43" s="2090"/>
      <c r="O43" s="2090"/>
      <c r="P43" s="2090"/>
      <c r="Q43" s="2090"/>
      <c r="R43" s="2090"/>
      <c r="S43" s="2090"/>
      <c r="T43" s="2090"/>
      <c r="U43" s="2090"/>
    </row>
    <row r="44" spans="1:21" s="1193" customFormat="1" ht="15" customHeight="1" x14ac:dyDescent="0.3">
      <c r="A44" s="2090" t="s">
        <v>1258</v>
      </c>
      <c r="B44" s="2090"/>
      <c r="C44" s="2090"/>
      <c r="D44" s="2090"/>
      <c r="E44" s="2090"/>
      <c r="F44" s="2090"/>
      <c r="G44" s="2090"/>
      <c r="H44" s="2090"/>
      <c r="I44" s="2090"/>
      <c r="J44" s="2090"/>
      <c r="K44" s="2090"/>
      <c r="L44" s="2090"/>
      <c r="M44" s="2090"/>
      <c r="N44" s="2090"/>
      <c r="O44" s="2090"/>
      <c r="P44" s="2090"/>
      <c r="Q44" s="2090"/>
      <c r="R44" s="2090"/>
      <c r="S44" s="2090"/>
      <c r="T44" s="2090"/>
      <c r="U44" s="2090"/>
    </row>
    <row r="45" spans="1:21" s="1193" customFormat="1" ht="15" customHeight="1" x14ac:dyDescent="0.3">
      <c r="A45" s="2088" t="s">
        <v>1327</v>
      </c>
      <c r="B45" s="2088"/>
      <c r="C45" s="2088"/>
      <c r="D45" s="2088"/>
      <c r="E45" s="2088"/>
      <c r="F45" s="2088"/>
      <c r="G45" s="2088"/>
      <c r="H45" s="2088"/>
      <c r="I45" s="2088"/>
      <c r="J45" s="2088"/>
      <c r="K45" s="2088"/>
      <c r="L45" s="2088"/>
      <c r="M45" s="2088"/>
      <c r="N45" s="2088"/>
      <c r="O45" s="2088"/>
      <c r="P45" s="2088"/>
      <c r="Q45" s="2088"/>
      <c r="R45" s="2088"/>
      <c r="S45" s="2088"/>
      <c r="T45" s="2088"/>
      <c r="U45" s="2088"/>
    </row>
  </sheetData>
  <sheetProtection selectLockedCells="1" selectUnlockedCells="1"/>
  <mergeCells count="50">
    <mergeCell ref="A45:U45"/>
    <mergeCell ref="C32:D32"/>
    <mergeCell ref="C33:D33"/>
    <mergeCell ref="C34:D34"/>
    <mergeCell ref="C35:D35"/>
    <mergeCell ref="C36:D36"/>
    <mergeCell ref="C37:D37"/>
    <mergeCell ref="C38:D38"/>
    <mergeCell ref="C39:D39"/>
    <mergeCell ref="A40:B40"/>
    <mergeCell ref="A43:U43"/>
    <mergeCell ref="A44:U44"/>
    <mergeCell ref="C21:D21"/>
    <mergeCell ref="C22:D22"/>
    <mergeCell ref="C23:D23"/>
    <mergeCell ref="C24:C26"/>
    <mergeCell ref="B27:B39"/>
    <mergeCell ref="C27:D27"/>
    <mergeCell ref="C28:D28"/>
    <mergeCell ref="C29:D29"/>
    <mergeCell ref="C30:D30"/>
    <mergeCell ref="C31:D31"/>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A3:U3"/>
    <mergeCell ref="E4:S4"/>
    <mergeCell ref="A5:D6"/>
    <mergeCell ref="E5:F5"/>
    <mergeCell ref="G5:N5"/>
    <mergeCell ref="O5:U5"/>
    <mergeCell ref="A1:B1"/>
    <mergeCell ref="R1:S1"/>
    <mergeCell ref="T1:U1"/>
    <mergeCell ref="A2:B2"/>
    <mergeCell ref="R2:S2"/>
    <mergeCell ref="T2:U2"/>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52" customWidth="1"/>
    <col min="2" max="2" width="6.33203125" style="952" customWidth="1"/>
    <col min="3" max="5" width="8.88671875" style="952" bestFit="1" customWidth="1"/>
    <col min="6" max="6" width="12.88671875" style="952" customWidth="1"/>
    <col min="7" max="7" width="9.21875" style="952" customWidth="1"/>
    <col min="8" max="9" width="11.21875" style="952" bestFit="1" customWidth="1"/>
    <col min="10" max="12" width="9.21875" style="952" customWidth="1"/>
    <col min="13" max="13" width="10.77734375" style="952" customWidth="1"/>
    <col min="14" max="14" width="9.21875" style="952" customWidth="1"/>
    <col min="15" max="18" width="7.6640625" style="952" customWidth="1"/>
    <col min="19" max="19" width="9.21875" style="952" customWidth="1"/>
    <col min="20" max="20" width="12.5546875" style="952" bestFit="1" customWidth="1"/>
    <col min="21" max="23" width="7.6640625" style="952" customWidth="1"/>
    <col min="24" max="24" width="14.5546875" style="952" customWidth="1"/>
    <col min="25" max="256" width="7.21875" style="952"/>
    <col min="257" max="257" width="10" style="952" customWidth="1"/>
    <col min="258" max="258" width="6.33203125" style="952" customWidth="1"/>
    <col min="259" max="261" width="7.21875" style="952"/>
    <col min="262" max="262" width="10" style="952" customWidth="1"/>
    <col min="263" max="268" width="9.21875" style="952" customWidth="1"/>
    <col min="269" max="269" width="10.77734375" style="952" customWidth="1"/>
    <col min="270" max="270" width="9.21875" style="952" customWidth="1"/>
    <col min="271" max="274" width="7.6640625" style="952" customWidth="1"/>
    <col min="275" max="276" width="9.21875" style="952" customWidth="1"/>
    <col min="277" max="279" width="7.6640625" style="952" customWidth="1"/>
    <col min="280" max="280" width="14.5546875" style="952" customWidth="1"/>
    <col min="281" max="512" width="7.21875" style="952"/>
    <col min="513" max="513" width="10" style="952" customWidth="1"/>
    <col min="514" max="514" width="6.33203125" style="952" customWidth="1"/>
    <col min="515" max="517" width="7.21875" style="952"/>
    <col min="518" max="518" width="10" style="952" customWidth="1"/>
    <col min="519" max="524" width="9.21875" style="952" customWidth="1"/>
    <col min="525" max="525" width="10.77734375" style="952" customWidth="1"/>
    <col min="526" max="526" width="9.21875" style="952" customWidth="1"/>
    <col min="527" max="530" width="7.6640625" style="952" customWidth="1"/>
    <col min="531" max="532" width="9.21875" style="952" customWidth="1"/>
    <col min="533" max="535" width="7.6640625" style="952" customWidth="1"/>
    <col min="536" max="536" width="14.5546875" style="952" customWidth="1"/>
    <col min="537" max="768" width="7.21875" style="952"/>
    <col min="769" max="769" width="10" style="952" customWidth="1"/>
    <col min="770" max="770" width="6.33203125" style="952" customWidth="1"/>
    <col min="771" max="773" width="7.21875" style="952"/>
    <col min="774" max="774" width="10" style="952" customWidth="1"/>
    <col min="775" max="780" width="9.21875" style="952" customWidth="1"/>
    <col min="781" max="781" width="10.77734375" style="952" customWidth="1"/>
    <col min="782" max="782" width="9.21875" style="952" customWidth="1"/>
    <col min="783" max="786" width="7.6640625" style="952" customWidth="1"/>
    <col min="787" max="788" width="9.21875" style="952" customWidth="1"/>
    <col min="789" max="791" width="7.6640625" style="952" customWidth="1"/>
    <col min="792" max="792" width="14.5546875" style="952" customWidth="1"/>
    <col min="793" max="1024" width="7.21875" style="952"/>
    <col min="1025" max="1025" width="10" style="952" customWidth="1"/>
    <col min="1026" max="1026" width="6.33203125" style="952" customWidth="1"/>
    <col min="1027" max="1029" width="7.21875" style="952"/>
    <col min="1030" max="1030" width="10" style="952" customWidth="1"/>
    <col min="1031" max="1036" width="9.21875" style="952" customWidth="1"/>
    <col min="1037" max="1037" width="10.77734375" style="952" customWidth="1"/>
    <col min="1038" max="1038" width="9.21875" style="952" customWidth="1"/>
    <col min="1039" max="1042" width="7.6640625" style="952" customWidth="1"/>
    <col min="1043" max="1044" width="9.21875" style="952" customWidth="1"/>
    <col min="1045" max="1047" width="7.6640625" style="952" customWidth="1"/>
    <col min="1048" max="1048" width="14.5546875" style="952" customWidth="1"/>
    <col min="1049" max="1280" width="7.21875" style="952"/>
    <col min="1281" max="1281" width="10" style="952" customWidth="1"/>
    <col min="1282" max="1282" width="6.33203125" style="952" customWidth="1"/>
    <col min="1283" max="1285" width="7.21875" style="952"/>
    <col min="1286" max="1286" width="10" style="952" customWidth="1"/>
    <col min="1287" max="1292" width="9.21875" style="952" customWidth="1"/>
    <col min="1293" max="1293" width="10.77734375" style="952" customWidth="1"/>
    <col min="1294" max="1294" width="9.21875" style="952" customWidth="1"/>
    <col min="1295" max="1298" width="7.6640625" style="952" customWidth="1"/>
    <col min="1299" max="1300" width="9.21875" style="952" customWidth="1"/>
    <col min="1301" max="1303" width="7.6640625" style="952" customWidth="1"/>
    <col min="1304" max="1304" width="14.5546875" style="952" customWidth="1"/>
    <col min="1305" max="1536" width="7.21875" style="952"/>
    <col min="1537" max="1537" width="10" style="952" customWidth="1"/>
    <col min="1538" max="1538" width="6.33203125" style="952" customWidth="1"/>
    <col min="1539" max="1541" width="7.21875" style="952"/>
    <col min="1542" max="1542" width="10" style="952" customWidth="1"/>
    <col min="1543" max="1548" width="9.21875" style="952" customWidth="1"/>
    <col min="1549" max="1549" width="10.77734375" style="952" customWidth="1"/>
    <col min="1550" max="1550" width="9.21875" style="952" customWidth="1"/>
    <col min="1551" max="1554" width="7.6640625" style="952" customWidth="1"/>
    <col min="1555" max="1556" width="9.21875" style="952" customWidth="1"/>
    <col min="1557" max="1559" width="7.6640625" style="952" customWidth="1"/>
    <col min="1560" max="1560" width="14.5546875" style="952" customWidth="1"/>
    <col min="1561" max="1792" width="7.21875" style="952"/>
    <col min="1793" max="1793" width="10" style="952" customWidth="1"/>
    <col min="1794" max="1794" width="6.33203125" style="952" customWidth="1"/>
    <col min="1795" max="1797" width="7.21875" style="952"/>
    <col min="1798" max="1798" width="10" style="952" customWidth="1"/>
    <col min="1799" max="1804" width="9.21875" style="952" customWidth="1"/>
    <col min="1805" max="1805" width="10.77734375" style="952" customWidth="1"/>
    <col min="1806" max="1806" width="9.21875" style="952" customWidth="1"/>
    <col min="1807" max="1810" width="7.6640625" style="952" customWidth="1"/>
    <col min="1811" max="1812" width="9.21875" style="952" customWidth="1"/>
    <col min="1813" max="1815" width="7.6640625" style="952" customWidth="1"/>
    <col min="1816" max="1816" width="14.5546875" style="952" customWidth="1"/>
    <col min="1817" max="2048" width="7.21875" style="952"/>
    <col min="2049" max="2049" width="10" style="952" customWidth="1"/>
    <col min="2050" max="2050" width="6.33203125" style="952" customWidth="1"/>
    <col min="2051" max="2053" width="7.21875" style="952"/>
    <col min="2054" max="2054" width="10" style="952" customWidth="1"/>
    <col min="2055" max="2060" width="9.21875" style="952" customWidth="1"/>
    <col min="2061" max="2061" width="10.77734375" style="952" customWidth="1"/>
    <col min="2062" max="2062" width="9.21875" style="952" customWidth="1"/>
    <col min="2063" max="2066" width="7.6640625" style="952" customWidth="1"/>
    <col min="2067" max="2068" width="9.21875" style="952" customWidth="1"/>
    <col min="2069" max="2071" width="7.6640625" style="952" customWidth="1"/>
    <col min="2072" max="2072" width="14.5546875" style="952" customWidth="1"/>
    <col min="2073" max="2304" width="7.21875" style="952"/>
    <col min="2305" max="2305" width="10" style="952" customWidth="1"/>
    <col min="2306" max="2306" width="6.33203125" style="952" customWidth="1"/>
    <col min="2307" max="2309" width="7.21875" style="952"/>
    <col min="2310" max="2310" width="10" style="952" customWidth="1"/>
    <col min="2311" max="2316" width="9.21875" style="952" customWidth="1"/>
    <col min="2317" max="2317" width="10.77734375" style="952" customWidth="1"/>
    <col min="2318" max="2318" width="9.21875" style="952" customWidth="1"/>
    <col min="2319" max="2322" width="7.6640625" style="952" customWidth="1"/>
    <col min="2323" max="2324" width="9.21875" style="952" customWidth="1"/>
    <col min="2325" max="2327" width="7.6640625" style="952" customWidth="1"/>
    <col min="2328" max="2328" width="14.5546875" style="952" customWidth="1"/>
    <col min="2329" max="2560" width="7.21875" style="952"/>
    <col min="2561" max="2561" width="10" style="952" customWidth="1"/>
    <col min="2562" max="2562" width="6.33203125" style="952" customWidth="1"/>
    <col min="2563" max="2565" width="7.21875" style="952"/>
    <col min="2566" max="2566" width="10" style="952" customWidth="1"/>
    <col min="2567" max="2572" width="9.21875" style="952" customWidth="1"/>
    <col min="2573" max="2573" width="10.77734375" style="952" customWidth="1"/>
    <col min="2574" max="2574" width="9.21875" style="952" customWidth="1"/>
    <col min="2575" max="2578" width="7.6640625" style="952" customWidth="1"/>
    <col min="2579" max="2580" width="9.21875" style="952" customWidth="1"/>
    <col min="2581" max="2583" width="7.6640625" style="952" customWidth="1"/>
    <col min="2584" max="2584" width="14.5546875" style="952" customWidth="1"/>
    <col min="2585" max="2816" width="7.21875" style="952"/>
    <col min="2817" max="2817" width="10" style="952" customWidth="1"/>
    <col min="2818" max="2818" width="6.33203125" style="952" customWidth="1"/>
    <col min="2819" max="2821" width="7.21875" style="952"/>
    <col min="2822" max="2822" width="10" style="952" customWidth="1"/>
    <col min="2823" max="2828" width="9.21875" style="952" customWidth="1"/>
    <col min="2829" max="2829" width="10.77734375" style="952" customWidth="1"/>
    <col min="2830" max="2830" width="9.21875" style="952" customWidth="1"/>
    <col min="2831" max="2834" width="7.6640625" style="952" customWidth="1"/>
    <col min="2835" max="2836" width="9.21875" style="952" customWidth="1"/>
    <col min="2837" max="2839" width="7.6640625" style="952" customWidth="1"/>
    <col min="2840" max="2840" width="14.5546875" style="952" customWidth="1"/>
    <col min="2841" max="3072" width="7.21875" style="952"/>
    <col min="3073" max="3073" width="10" style="952" customWidth="1"/>
    <col min="3074" max="3074" width="6.33203125" style="952" customWidth="1"/>
    <col min="3075" max="3077" width="7.21875" style="952"/>
    <col min="3078" max="3078" width="10" style="952" customWidth="1"/>
    <col min="3079" max="3084" width="9.21875" style="952" customWidth="1"/>
    <col min="3085" max="3085" width="10.77734375" style="952" customWidth="1"/>
    <col min="3086" max="3086" width="9.21875" style="952" customWidth="1"/>
    <col min="3087" max="3090" width="7.6640625" style="952" customWidth="1"/>
    <col min="3091" max="3092" width="9.21875" style="952" customWidth="1"/>
    <col min="3093" max="3095" width="7.6640625" style="952" customWidth="1"/>
    <col min="3096" max="3096" width="14.5546875" style="952" customWidth="1"/>
    <col min="3097" max="3328" width="7.21875" style="952"/>
    <col min="3329" max="3329" width="10" style="952" customWidth="1"/>
    <col min="3330" max="3330" width="6.33203125" style="952" customWidth="1"/>
    <col min="3331" max="3333" width="7.21875" style="952"/>
    <col min="3334" max="3334" width="10" style="952" customWidth="1"/>
    <col min="3335" max="3340" width="9.21875" style="952" customWidth="1"/>
    <col min="3341" max="3341" width="10.77734375" style="952" customWidth="1"/>
    <col min="3342" max="3342" width="9.21875" style="952" customWidth="1"/>
    <col min="3343" max="3346" width="7.6640625" style="952" customWidth="1"/>
    <col min="3347" max="3348" width="9.21875" style="952" customWidth="1"/>
    <col min="3349" max="3351" width="7.6640625" style="952" customWidth="1"/>
    <col min="3352" max="3352" width="14.5546875" style="952" customWidth="1"/>
    <col min="3353" max="3584" width="7.21875" style="952"/>
    <col min="3585" max="3585" width="10" style="952" customWidth="1"/>
    <col min="3586" max="3586" width="6.33203125" style="952" customWidth="1"/>
    <col min="3587" max="3589" width="7.21875" style="952"/>
    <col min="3590" max="3590" width="10" style="952" customWidth="1"/>
    <col min="3591" max="3596" width="9.21875" style="952" customWidth="1"/>
    <col min="3597" max="3597" width="10.77734375" style="952" customWidth="1"/>
    <col min="3598" max="3598" width="9.21875" style="952" customWidth="1"/>
    <col min="3599" max="3602" width="7.6640625" style="952" customWidth="1"/>
    <col min="3603" max="3604" width="9.21875" style="952" customWidth="1"/>
    <col min="3605" max="3607" width="7.6640625" style="952" customWidth="1"/>
    <col min="3608" max="3608" width="14.5546875" style="952" customWidth="1"/>
    <col min="3609" max="3840" width="7.21875" style="952"/>
    <col min="3841" max="3841" width="10" style="952" customWidth="1"/>
    <col min="3842" max="3842" width="6.33203125" style="952" customWidth="1"/>
    <col min="3843" max="3845" width="7.21875" style="952"/>
    <col min="3846" max="3846" width="10" style="952" customWidth="1"/>
    <col min="3847" max="3852" width="9.21875" style="952" customWidth="1"/>
    <col min="3853" max="3853" width="10.77734375" style="952" customWidth="1"/>
    <col min="3854" max="3854" width="9.21875" style="952" customWidth="1"/>
    <col min="3855" max="3858" width="7.6640625" style="952" customWidth="1"/>
    <col min="3859" max="3860" width="9.21875" style="952" customWidth="1"/>
    <col min="3861" max="3863" width="7.6640625" style="952" customWidth="1"/>
    <col min="3864" max="3864" width="14.5546875" style="952" customWidth="1"/>
    <col min="3865" max="4096" width="7.21875" style="952"/>
    <col min="4097" max="4097" width="10" style="952" customWidth="1"/>
    <col min="4098" max="4098" width="6.33203125" style="952" customWidth="1"/>
    <col min="4099" max="4101" width="7.21875" style="952"/>
    <col min="4102" max="4102" width="10" style="952" customWidth="1"/>
    <col min="4103" max="4108" width="9.21875" style="952" customWidth="1"/>
    <col min="4109" max="4109" width="10.77734375" style="952" customWidth="1"/>
    <col min="4110" max="4110" width="9.21875" style="952" customWidth="1"/>
    <col min="4111" max="4114" width="7.6640625" style="952" customWidth="1"/>
    <col min="4115" max="4116" width="9.21875" style="952" customWidth="1"/>
    <col min="4117" max="4119" width="7.6640625" style="952" customWidth="1"/>
    <col min="4120" max="4120" width="14.5546875" style="952" customWidth="1"/>
    <col min="4121" max="4352" width="7.21875" style="952"/>
    <col min="4353" max="4353" width="10" style="952" customWidth="1"/>
    <col min="4354" max="4354" width="6.33203125" style="952" customWidth="1"/>
    <col min="4355" max="4357" width="7.21875" style="952"/>
    <col min="4358" max="4358" width="10" style="952" customWidth="1"/>
    <col min="4359" max="4364" width="9.21875" style="952" customWidth="1"/>
    <col min="4365" max="4365" width="10.77734375" style="952" customWidth="1"/>
    <col min="4366" max="4366" width="9.21875" style="952" customWidth="1"/>
    <col min="4367" max="4370" width="7.6640625" style="952" customWidth="1"/>
    <col min="4371" max="4372" width="9.21875" style="952" customWidth="1"/>
    <col min="4373" max="4375" width="7.6640625" style="952" customWidth="1"/>
    <col min="4376" max="4376" width="14.5546875" style="952" customWidth="1"/>
    <col min="4377" max="4608" width="7.21875" style="952"/>
    <col min="4609" max="4609" width="10" style="952" customWidth="1"/>
    <col min="4610" max="4610" width="6.33203125" style="952" customWidth="1"/>
    <col min="4611" max="4613" width="7.21875" style="952"/>
    <col min="4614" max="4614" width="10" style="952" customWidth="1"/>
    <col min="4615" max="4620" width="9.21875" style="952" customWidth="1"/>
    <col min="4621" max="4621" width="10.77734375" style="952" customWidth="1"/>
    <col min="4622" max="4622" width="9.21875" style="952" customWidth="1"/>
    <col min="4623" max="4626" width="7.6640625" style="952" customWidth="1"/>
    <col min="4627" max="4628" width="9.21875" style="952" customWidth="1"/>
    <col min="4629" max="4631" width="7.6640625" style="952" customWidth="1"/>
    <col min="4632" max="4632" width="14.5546875" style="952" customWidth="1"/>
    <col min="4633" max="4864" width="7.21875" style="952"/>
    <col min="4865" max="4865" width="10" style="952" customWidth="1"/>
    <col min="4866" max="4866" width="6.33203125" style="952" customWidth="1"/>
    <col min="4867" max="4869" width="7.21875" style="952"/>
    <col min="4870" max="4870" width="10" style="952" customWidth="1"/>
    <col min="4871" max="4876" width="9.21875" style="952" customWidth="1"/>
    <col min="4877" max="4877" width="10.77734375" style="952" customWidth="1"/>
    <col min="4878" max="4878" width="9.21875" style="952" customWidth="1"/>
    <col min="4879" max="4882" width="7.6640625" style="952" customWidth="1"/>
    <col min="4883" max="4884" width="9.21875" style="952" customWidth="1"/>
    <col min="4885" max="4887" width="7.6640625" style="952" customWidth="1"/>
    <col min="4888" max="4888" width="14.5546875" style="952" customWidth="1"/>
    <col min="4889" max="5120" width="7.21875" style="952"/>
    <col min="5121" max="5121" width="10" style="952" customWidth="1"/>
    <col min="5122" max="5122" width="6.33203125" style="952" customWidth="1"/>
    <col min="5123" max="5125" width="7.21875" style="952"/>
    <col min="5126" max="5126" width="10" style="952" customWidth="1"/>
    <col min="5127" max="5132" width="9.21875" style="952" customWidth="1"/>
    <col min="5133" max="5133" width="10.77734375" style="952" customWidth="1"/>
    <col min="5134" max="5134" width="9.21875" style="952" customWidth="1"/>
    <col min="5135" max="5138" width="7.6640625" style="952" customWidth="1"/>
    <col min="5139" max="5140" width="9.21875" style="952" customWidth="1"/>
    <col min="5141" max="5143" width="7.6640625" style="952" customWidth="1"/>
    <col min="5144" max="5144" width="14.5546875" style="952" customWidth="1"/>
    <col min="5145" max="5376" width="7.21875" style="952"/>
    <col min="5377" max="5377" width="10" style="952" customWidth="1"/>
    <col min="5378" max="5378" width="6.33203125" style="952" customWidth="1"/>
    <col min="5379" max="5381" width="7.21875" style="952"/>
    <col min="5382" max="5382" width="10" style="952" customWidth="1"/>
    <col min="5383" max="5388" width="9.21875" style="952" customWidth="1"/>
    <col min="5389" max="5389" width="10.77734375" style="952" customWidth="1"/>
    <col min="5390" max="5390" width="9.21875" style="952" customWidth="1"/>
    <col min="5391" max="5394" width="7.6640625" style="952" customWidth="1"/>
    <col min="5395" max="5396" width="9.21875" style="952" customWidth="1"/>
    <col min="5397" max="5399" width="7.6640625" style="952" customWidth="1"/>
    <col min="5400" max="5400" width="14.5546875" style="952" customWidth="1"/>
    <col min="5401" max="5632" width="7.21875" style="952"/>
    <col min="5633" max="5633" width="10" style="952" customWidth="1"/>
    <col min="5634" max="5634" width="6.33203125" style="952" customWidth="1"/>
    <col min="5635" max="5637" width="7.21875" style="952"/>
    <col min="5638" max="5638" width="10" style="952" customWidth="1"/>
    <col min="5639" max="5644" width="9.21875" style="952" customWidth="1"/>
    <col min="5645" max="5645" width="10.77734375" style="952" customWidth="1"/>
    <col min="5646" max="5646" width="9.21875" style="952" customWidth="1"/>
    <col min="5647" max="5650" width="7.6640625" style="952" customWidth="1"/>
    <col min="5651" max="5652" width="9.21875" style="952" customWidth="1"/>
    <col min="5653" max="5655" width="7.6640625" style="952" customWidth="1"/>
    <col min="5656" max="5656" width="14.5546875" style="952" customWidth="1"/>
    <col min="5657" max="5888" width="7.21875" style="952"/>
    <col min="5889" max="5889" width="10" style="952" customWidth="1"/>
    <col min="5890" max="5890" width="6.33203125" style="952" customWidth="1"/>
    <col min="5891" max="5893" width="7.21875" style="952"/>
    <col min="5894" max="5894" width="10" style="952" customWidth="1"/>
    <col min="5895" max="5900" width="9.21875" style="952" customWidth="1"/>
    <col min="5901" max="5901" width="10.77734375" style="952" customWidth="1"/>
    <col min="5902" max="5902" width="9.21875" style="952" customWidth="1"/>
    <col min="5903" max="5906" width="7.6640625" style="952" customWidth="1"/>
    <col min="5907" max="5908" width="9.21875" style="952" customWidth="1"/>
    <col min="5909" max="5911" width="7.6640625" style="952" customWidth="1"/>
    <col min="5912" max="5912" width="14.5546875" style="952" customWidth="1"/>
    <col min="5913" max="6144" width="7.21875" style="952"/>
    <col min="6145" max="6145" width="10" style="952" customWidth="1"/>
    <col min="6146" max="6146" width="6.33203125" style="952" customWidth="1"/>
    <col min="6147" max="6149" width="7.21875" style="952"/>
    <col min="6150" max="6150" width="10" style="952" customWidth="1"/>
    <col min="6151" max="6156" width="9.21875" style="952" customWidth="1"/>
    <col min="6157" max="6157" width="10.77734375" style="952" customWidth="1"/>
    <col min="6158" max="6158" width="9.21875" style="952" customWidth="1"/>
    <col min="6159" max="6162" width="7.6640625" style="952" customWidth="1"/>
    <col min="6163" max="6164" width="9.21875" style="952" customWidth="1"/>
    <col min="6165" max="6167" width="7.6640625" style="952" customWidth="1"/>
    <col min="6168" max="6168" width="14.5546875" style="952" customWidth="1"/>
    <col min="6169" max="6400" width="7.21875" style="952"/>
    <col min="6401" max="6401" width="10" style="952" customWidth="1"/>
    <col min="6402" max="6402" width="6.33203125" style="952" customWidth="1"/>
    <col min="6403" max="6405" width="7.21875" style="952"/>
    <col min="6406" max="6406" width="10" style="952" customWidth="1"/>
    <col min="6407" max="6412" width="9.21875" style="952" customWidth="1"/>
    <col min="6413" max="6413" width="10.77734375" style="952" customWidth="1"/>
    <col min="6414" max="6414" width="9.21875" style="952" customWidth="1"/>
    <col min="6415" max="6418" width="7.6640625" style="952" customWidth="1"/>
    <col min="6419" max="6420" width="9.21875" style="952" customWidth="1"/>
    <col min="6421" max="6423" width="7.6640625" style="952" customWidth="1"/>
    <col min="6424" max="6424" width="14.5546875" style="952" customWidth="1"/>
    <col min="6425" max="6656" width="7.21875" style="952"/>
    <col min="6657" max="6657" width="10" style="952" customWidth="1"/>
    <col min="6658" max="6658" width="6.33203125" style="952" customWidth="1"/>
    <col min="6659" max="6661" width="7.21875" style="952"/>
    <col min="6662" max="6662" width="10" style="952" customWidth="1"/>
    <col min="6663" max="6668" width="9.21875" style="952" customWidth="1"/>
    <col min="6669" max="6669" width="10.77734375" style="952" customWidth="1"/>
    <col min="6670" max="6670" width="9.21875" style="952" customWidth="1"/>
    <col min="6671" max="6674" width="7.6640625" style="952" customWidth="1"/>
    <col min="6675" max="6676" width="9.21875" style="952" customWidth="1"/>
    <col min="6677" max="6679" width="7.6640625" style="952" customWidth="1"/>
    <col min="6680" max="6680" width="14.5546875" style="952" customWidth="1"/>
    <col min="6681" max="6912" width="7.21875" style="952"/>
    <col min="6913" max="6913" width="10" style="952" customWidth="1"/>
    <col min="6914" max="6914" width="6.33203125" style="952" customWidth="1"/>
    <col min="6915" max="6917" width="7.21875" style="952"/>
    <col min="6918" max="6918" width="10" style="952" customWidth="1"/>
    <col min="6919" max="6924" width="9.21875" style="952" customWidth="1"/>
    <col min="6925" max="6925" width="10.77734375" style="952" customWidth="1"/>
    <col min="6926" max="6926" width="9.21875" style="952" customWidth="1"/>
    <col min="6927" max="6930" width="7.6640625" style="952" customWidth="1"/>
    <col min="6931" max="6932" width="9.21875" style="952" customWidth="1"/>
    <col min="6933" max="6935" width="7.6640625" style="952" customWidth="1"/>
    <col min="6936" max="6936" width="14.5546875" style="952" customWidth="1"/>
    <col min="6937" max="7168" width="7.21875" style="952"/>
    <col min="7169" max="7169" width="10" style="952" customWidth="1"/>
    <col min="7170" max="7170" width="6.33203125" style="952" customWidth="1"/>
    <col min="7171" max="7173" width="7.21875" style="952"/>
    <col min="7174" max="7174" width="10" style="952" customWidth="1"/>
    <col min="7175" max="7180" width="9.21875" style="952" customWidth="1"/>
    <col min="7181" max="7181" width="10.77734375" style="952" customWidth="1"/>
    <col min="7182" max="7182" width="9.21875" style="952" customWidth="1"/>
    <col min="7183" max="7186" width="7.6640625" style="952" customWidth="1"/>
    <col min="7187" max="7188" width="9.21875" style="952" customWidth="1"/>
    <col min="7189" max="7191" width="7.6640625" style="952" customWidth="1"/>
    <col min="7192" max="7192" width="14.5546875" style="952" customWidth="1"/>
    <col min="7193" max="7424" width="7.21875" style="952"/>
    <col min="7425" max="7425" width="10" style="952" customWidth="1"/>
    <col min="7426" max="7426" width="6.33203125" style="952" customWidth="1"/>
    <col min="7427" max="7429" width="7.21875" style="952"/>
    <col min="7430" max="7430" width="10" style="952" customWidth="1"/>
    <col min="7431" max="7436" width="9.21875" style="952" customWidth="1"/>
    <col min="7437" max="7437" width="10.77734375" style="952" customWidth="1"/>
    <col min="7438" max="7438" width="9.21875" style="952" customWidth="1"/>
    <col min="7439" max="7442" width="7.6640625" style="952" customWidth="1"/>
    <col min="7443" max="7444" width="9.21875" style="952" customWidth="1"/>
    <col min="7445" max="7447" width="7.6640625" style="952" customWidth="1"/>
    <col min="7448" max="7448" width="14.5546875" style="952" customWidth="1"/>
    <col min="7449" max="7680" width="7.21875" style="952"/>
    <col min="7681" max="7681" width="10" style="952" customWidth="1"/>
    <col min="7682" max="7682" width="6.33203125" style="952" customWidth="1"/>
    <col min="7683" max="7685" width="7.21875" style="952"/>
    <col min="7686" max="7686" width="10" style="952" customWidth="1"/>
    <col min="7687" max="7692" width="9.21875" style="952" customWidth="1"/>
    <col min="7693" max="7693" width="10.77734375" style="952" customWidth="1"/>
    <col min="7694" max="7694" width="9.21875" style="952" customWidth="1"/>
    <col min="7695" max="7698" width="7.6640625" style="952" customWidth="1"/>
    <col min="7699" max="7700" width="9.21875" style="952" customWidth="1"/>
    <col min="7701" max="7703" width="7.6640625" style="952" customWidth="1"/>
    <col min="7704" max="7704" width="14.5546875" style="952" customWidth="1"/>
    <col min="7705" max="7936" width="7.21875" style="952"/>
    <col min="7937" max="7937" width="10" style="952" customWidth="1"/>
    <col min="7938" max="7938" width="6.33203125" style="952" customWidth="1"/>
    <col min="7939" max="7941" width="7.21875" style="952"/>
    <col min="7942" max="7942" width="10" style="952" customWidth="1"/>
    <col min="7943" max="7948" width="9.21875" style="952" customWidth="1"/>
    <col min="7949" max="7949" width="10.77734375" style="952" customWidth="1"/>
    <col min="7950" max="7950" width="9.21875" style="952" customWidth="1"/>
    <col min="7951" max="7954" width="7.6640625" style="952" customWidth="1"/>
    <col min="7955" max="7956" width="9.21875" style="952" customWidth="1"/>
    <col min="7957" max="7959" width="7.6640625" style="952" customWidth="1"/>
    <col min="7960" max="7960" width="14.5546875" style="952" customWidth="1"/>
    <col min="7961" max="8192" width="7.21875" style="952"/>
    <col min="8193" max="8193" width="10" style="952" customWidth="1"/>
    <col min="8194" max="8194" width="6.33203125" style="952" customWidth="1"/>
    <col min="8195" max="8197" width="7.21875" style="952"/>
    <col min="8198" max="8198" width="10" style="952" customWidth="1"/>
    <col min="8199" max="8204" width="9.21875" style="952" customWidth="1"/>
    <col min="8205" max="8205" width="10.77734375" style="952" customWidth="1"/>
    <col min="8206" max="8206" width="9.21875" style="952" customWidth="1"/>
    <col min="8207" max="8210" width="7.6640625" style="952" customWidth="1"/>
    <col min="8211" max="8212" width="9.21875" style="952" customWidth="1"/>
    <col min="8213" max="8215" width="7.6640625" style="952" customWidth="1"/>
    <col min="8216" max="8216" width="14.5546875" style="952" customWidth="1"/>
    <col min="8217" max="8448" width="7.21875" style="952"/>
    <col min="8449" max="8449" width="10" style="952" customWidth="1"/>
    <col min="8450" max="8450" width="6.33203125" style="952" customWidth="1"/>
    <col min="8451" max="8453" width="7.21875" style="952"/>
    <col min="8454" max="8454" width="10" style="952" customWidth="1"/>
    <col min="8455" max="8460" width="9.21875" style="952" customWidth="1"/>
    <col min="8461" max="8461" width="10.77734375" style="952" customWidth="1"/>
    <col min="8462" max="8462" width="9.21875" style="952" customWidth="1"/>
    <col min="8463" max="8466" width="7.6640625" style="952" customWidth="1"/>
    <col min="8467" max="8468" width="9.21875" style="952" customWidth="1"/>
    <col min="8469" max="8471" width="7.6640625" style="952" customWidth="1"/>
    <col min="8472" max="8472" width="14.5546875" style="952" customWidth="1"/>
    <col min="8473" max="8704" width="7.21875" style="952"/>
    <col min="8705" max="8705" width="10" style="952" customWidth="1"/>
    <col min="8706" max="8706" width="6.33203125" style="952" customWidth="1"/>
    <col min="8707" max="8709" width="7.21875" style="952"/>
    <col min="8710" max="8710" width="10" style="952" customWidth="1"/>
    <col min="8711" max="8716" width="9.21875" style="952" customWidth="1"/>
    <col min="8717" max="8717" width="10.77734375" style="952" customWidth="1"/>
    <col min="8718" max="8718" width="9.21875" style="952" customWidth="1"/>
    <col min="8719" max="8722" width="7.6640625" style="952" customWidth="1"/>
    <col min="8723" max="8724" width="9.21875" style="952" customWidth="1"/>
    <col min="8725" max="8727" width="7.6640625" style="952" customWidth="1"/>
    <col min="8728" max="8728" width="14.5546875" style="952" customWidth="1"/>
    <col min="8729" max="8960" width="7.21875" style="952"/>
    <col min="8961" max="8961" width="10" style="952" customWidth="1"/>
    <col min="8962" max="8962" width="6.33203125" style="952" customWidth="1"/>
    <col min="8963" max="8965" width="7.21875" style="952"/>
    <col min="8966" max="8966" width="10" style="952" customWidth="1"/>
    <col min="8967" max="8972" width="9.21875" style="952" customWidth="1"/>
    <col min="8973" max="8973" width="10.77734375" style="952" customWidth="1"/>
    <col min="8974" max="8974" width="9.21875" style="952" customWidth="1"/>
    <col min="8975" max="8978" width="7.6640625" style="952" customWidth="1"/>
    <col min="8979" max="8980" width="9.21875" style="952" customWidth="1"/>
    <col min="8981" max="8983" width="7.6640625" style="952" customWidth="1"/>
    <col min="8984" max="8984" width="14.5546875" style="952" customWidth="1"/>
    <col min="8985" max="9216" width="7.21875" style="952"/>
    <col min="9217" max="9217" width="10" style="952" customWidth="1"/>
    <col min="9218" max="9218" width="6.33203125" style="952" customWidth="1"/>
    <col min="9219" max="9221" width="7.21875" style="952"/>
    <col min="9222" max="9222" width="10" style="952" customWidth="1"/>
    <col min="9223" max="9228" width="9.21875" style="952" customWidth="1"/>
    <col min="9229" max="9229" width="10.77734375" style="952" customWidth="1"/>
    <col min="9230" max="9230" width="9.21875" style="952" customWidth="1"/>
    <col min="9231" max="9234" width="7.6640625" style="952" customWidth="1"/>
    <col min="9235" max="9236" width="9.21875" style="952" customWidth="1"/>
    <col min="9237" max="9239" width="7.6640625" style="952" customWidth="1"/>
    <col min="9240" max="9240" width="14.5546875" style="952" customWidth="1"/>
    <col min="9241" max="9472" width="7.21875" style="952"/>
    <col min="9473" max="9473" width="10" style="952" customWidth="1"/>
    <col min="9474" max="9474" width="6.33203125" style="952" customWidth="1"/>
    <col min="9475" max="9477" width="7.21875" style="952"/>
    <col min="9478" max="9478" width="10" style="952" customWidth="1"/>
    <col min="9479" max="9484" width="9.21875" style="952" customWidth="1"/>
    <col min="9485" max="9485" width="10.77734375" style="952" customWidth="1"/>
    <col min="9486" max="9486" width="9.21875" style="952" customWidth="1"/>
    <col min="9487" max="9490" width="7.6640625" style="952" customWidth="1"/>
    <col min="9491" max="9492" width="9.21875" style="952" customWidth="1"/>
    <col min="9493" max="9495" width="7.6640625" style="952" customWidth="1"/>
    <col min="9496" max="9496" width="14.5546875" style="952" customWidth="1"/>
    <col min="9497" max="9728" width="7.21875" style="952"/>
    <col min="9729" max="9729" width="10" style="952" customWidth="1"/>
    <col min="9730" max="9730" width="6.33203125" style="952" customWidth="1"/>
    <col min="9731" max="9733" width="7.21875" style="952"/>
    <col min="9734" max="9734" width="10" style="952" customWidth="1"/>
    <col min="9735" max="9740" width="9.21875" style="952" customWidth="1"/>
    <col min="9741" max="9741" width="10.77734375" style="952" customWidth="1"/>
    <col min="9742" max="9742" width="9.21875" style="952" customWidth="1"/>
    <col min="9743" max="9746" width="7.6640625" style="952" customWidth="1"/>
    <col min="9747" max="9748" width="9.21875" style="952" customWidth="1"/>
    <col min="9749" max="9751" width="7.6640625" style="952" customWidth="1"/>
    <col min="9752" max="9752" width="14.5546875" style="952" customWidth="1"/>
    <col min="9753" max="9984" width="7.21875" style="952"/>
    <col min="9985" max="9985" width="10" style="952" customWidth="1"/>
    <col min="9986" max="9986" width="6.33203125" style="952" customWidth="1"/>
    <col min="9987" max="9989" width="7.21875" style="952"/>
    <col min="9990" max="9990" width="10" style="952" customWidth="1"/>
    <col min="9991" max="9996" width="9.21875" style="952" customWidth="1"/>
    <col min="9997" max="9997" width="10.77734375" style="952" customWidth="1"/>
    <col min="9998" max="9998" width="9.21875" style="952" customWidth="1"/>
    <col min="9999" max="10002" width="7.6640625" style="952" customWidth="1"/>
    <col min="10003" max="10004" width="9.21875" style="952" customWidth="1"/>
    <col min="10005" max="10007" width="7.6640625" style="952" customWidth="1"/>
    <col min="10008" max="10008" width="14.5546875" style="952" customWidth="1"/>
    <col min="10009" max="10240" width="7.21875" style="952"/>
    <col min="10241" max="10241" width="10" style="952" customWidth="1"/>
    <col min="10242" max="10242" width="6.33203125" style="952" customWidth="1"/>
    <col min="10243" max="10245" width="7.21875" style="952"/>
    <col min="10246" max="10246" width="10" style="952" customWidth="1"/>
    <col min="10247" max="10252" width="9.21875" style="952" customWidth="1"/>
    <col min="10253" max="10253" width="10.77734375" style="952" customWidth="1"/>
    <col min="10254" max="10254" width="9.21875" style="952" customWidth="1"/>
    <col min="10255" max="10258" width="7.6640625" style="952" customWidth="1"/>
    <col min="10259" max="10260" width="9.21875" style="952" customWidth="1"/>
    <col min="10261" max="10263" width="7.6640625" style="952" customWidth="1"/>
    <col min="10264" max="10264" width="14.5546875" style="952" customWidth="1"/>
    <col min="10265" max="10496" width="7.21875" style="952"/>
    <col min="10497" max="10497" width="10" style="952" customWidth="1"/>
    <col min="10498" max="10498" width="6.33203125" style="952" customWidth="1"/>
    <col min="10499" max="10501" width="7.21875" style="952"/>
    <col min="10502" max="10502" width="10" style="952" customWidth="1"/>
    <col min="10503" max="10508" width="9.21875" style="952" customWidth="1"/>
    <col min="10509" max="10509" width="10.77734375" style="952" customWidth="1"/>
    <col min="10510" max="10510" width="9.21875" style="952" customWidth="1"/>
    <col min="10511" max="10514" width="7.6640625" style="952" customWidth="1"/>
    <col min="10515" max="10516" width="9.21875" style="952" customWidth="1"/>
    <col min="10517" max="10519" width="7.6640625" style="952" customWidth="1"/>
    <col min="10520" max="10520" width="14.5546875" style="952" customWidth="1"/>
    <col min="10521" max="10752" width="7.21875" style="952"/>
    <col min="10753" max="10753" width="10" style="952" customWidth="1"/>
    <col min="10754" max="10754" width="6.33203125" style="952" customWidth="1"/>
    <col min="10755" max="10757" width="7.21875" style="952"/>
    <col min="10758" max="10758" width="10" style="952" customWidth="1"/>
    <col min="10759" max="10764" width="9.21875" style="952" customWidth="1"/>
    <col min="10765" max="10765" width="10.77734375" style="952" customWidth="1"/>
    <col min="10766" max="10766" width="9.21875" style="952" customWidth="1"/>
    <col min="10767" max="10770" width="7.6640625" style="952" customWidth="1"/>
    <col min="10771" max="10772" width="9.21875" style="952" customWidth="1"/>
    <col min="10773" max="10775" width="7.6640625" style="952" customWidth="1"/>
    <col min="10776" max="10776" width="14.5546875" style="952" customWidth="1"/>
    <col min="10777" max="11008" width="7.21875" style="952"/>
    <col min="11009" max="11009" width="10" style="952" customWidth="1"/>
    <col min="11010" max="11010" width="6.33203125" style="952" customWidth="1"/>
    <col min="11011" max="11013" width="7.21875" style="952"/>
    <col min="11014" max="11014" width="10" style="952" customWidth="1"/>
    <col min="11015" max="11020" width="9.21875" style="952" customWidth="1"/>
    <col min="11021" max="11021" width="10.77734375" style="952" customWidth="1"/>
    <col min="11022" max="11022" width="9.21875" style="952" customWidth="1"/>
    <col min="11023" max="11026" width="7.6640625" style="952" customWidth="1"/>
    <col min="11027" max="11028" width="9.21875" style="952" customWidth="1"/>
    <col min="11029" max="11031" width="7.6640625" style="952" customWidth="1"/>
    <col min="11032" max="11032" width="14.5546875" style="952" customWidth="1"/>
    <col min="11033" max="11264" width="7.21875" style="952"/>
    <col min="11265" max="11265" width="10" style="952" customWidth="1"/>
    <col min="11266" max="11266" width="6.33203125" style="952" customWidth="1"/>
    <col min="11267" max="11269" width="7.21875" style="952"/>
    <col min="11270" max="11270" width="10" style="952" customWidth="1"/>
    <col min="11271" max="11276" width="9.21875" style="952" customWidth="1"/>
    <col min="11277" max="11277" width="10.77734375" style="952" customWidth="1"/>
    <col min="11278" max="11278" width="9.21875" style="952" customWidth="1"/>
    <col min="11279" max="11282" width="7.6640625" style="952" customWidth="1"/>
    <col min="11283" max="11284" width="9.21875" style="952" customWidth="1"/>
    <col min="11285" max="11287" width="7.6640625" style="952" customWidth="1"/>
    <col min="11288" max="11288" width="14.5546875" style="952" customWidth="1"/>
    <col min="11289" max="11520" width="7.21875" style="952"/>
    <col min="11521" max="11521" width="10" style="952" customWidth="1"/>
    <col min="11522" max="11522" width="6.33203125" style="952" customWidth="1"/>
    <col min="11523" max="11525" width="7.21875" style="952"/>
    <col min="11526" max="11526" width="10" style="952" customWidth="1"/>
    <col min="11527" max="11532" width="9.21875" style="952" customWidth="1"/>
    <col min="11533" max="11533" width="10.77734375" style="952" customWidth="1"/>
    <col min="11534" max="11534" width="9.21875" style="952" customWidth="1"/>
    <col min="11535" max="11538" width="7.6640625" style="952" customWidth="1"/>
    <col min="11539" max="11540" width="9.21875" style="952" customWidth="1"/>
    <col min="11541" max="11543" width="7.6640625" style="952" customWidth="1"/>
    <col min="11544" max="11544" width="14.5546875" style="952" customWidth="1"/>
    <col min="11545" max="11776" width="7.21875" style="952"/>
    <col min="11777" max="11777" width="10" style="952" customWidth="1"/>
    <col min="11778" max="11778" width="6.33203125" style="952" customWidth="1"/>
    <col min="11779" max="11781" width="7.21875" style="952"/>
    <col min="11782" max="11782" width="10" style="952" customWidth="1"/>
    <col min="11783" max="11788" width="9.21875" style="952" customWidth="1"/>
    <col min="11789" max="11789" width="10.77734375" style="952" customWidth="1"/>
    <col min="11790" max="11790" width="9.21875" style="952" customWidth="1"/>
    <col min="11791" max="11794" width="7.6640625" style="952" customWidth="1"/>
    <col min="11795" max="11796" width="9.21875" style="952" customWidth="1"/>
    <col min="11797" max="11799" width="7.6640625" style="952" customWidth="1"/>
    <col min="11800" max="11800" width="14.5546875" style="952" customWidth="1"/>
    <col min="11801" max="12032" width="7.21875" style="952"/>
    <col min="12033" max="12033" width="10" style="952" customWidth="1"/>
    <col min="12034" max="12034" width="6.33203125" style="952" customWidth="1"/>
    <col min="12035" max="12037" width="7.21875" style="952"/>
    <col min="12038" max="12038" width="10" style="952" customWidth="1"/>
    <col min="12039" max="12044" width="9.21875" style="952" customWidth="1"/>
    <col min="12045" max="12045" width="10.77734375" style="952" customWidth="1"/>
    <col min="12046" max="12046" width="9.21875" style="952" customWidth="1"/>
    <col min="12047" max="12050" width="7.6640625" style="952" customWidth="1"/>
    <col min="12051" max="12052" width="9.21875" style="952" customWidth="1"/>
    <col min="12053" max="12055" width="7.6640625" style="952" customWidth="1"/>
    <col min="12056" max="12056" width="14.5546875" style="952" customWidth="1"/>
    <col min="12057" max="12288" width="7.21875" style="952"/>
    <col min="12289" max="12289" width="10" style="952" customWidth="1"/>
    <col min="12290" max="12290" width="6.33203125" style="952" customWidth="1"/>
    <col min="12291" max="12293" width="7.21875" style="952"/>
    <col min="12294" max="12294" width="10" style="952" customWidth="1"/>
    <col min="12295" max="12300" width="9.21875" style="952" customWidth="1"/>
    <col min="12301" max="12301" width="10.77734375" style="952" customWidth="1"/>
    <col min="12302" max="12302" width="9.21875" style="952" customWidth="1"/>
    <col min="12303" max="12306" width="7.6640625" style="952" customWidth="1"/>
    <col min="12307" max="12308" width="9.21875" style="952" customWidth="1"/>
    <col min="12309" max="12311" width="7.6640625" style="952" customWidth="1"/>
    <col min="12312" max="12312" width="14.5546875" style="952" customWidth="1"/>
    <col min="12313" max="12544" width="7.21875" style="952"/>
    <col min="12545" max="12545" width="10" style="952" customWidth="1"/>
    <col min="12546" max="12546" width="6.33203125" style="952" customWidth="1"/>
    <col min="12547" max="12549" width="7.21875" style="952"/>
    <col min="12550" max="12550" width="10" style="952" customWidth="1"/>
    <col min="12551" max="12556" width="9.21875" style="952" customWidth="1"/>
    <col min="12557" max="12557" width="10.77734375" style="952" customWidth="1"/>
    <col min="12558" max="12558" width="9.21875" style="952" customWidth="1"/>
    <col min="12559" max="12562" width="7.6640625" style="952" customWidth="1"/>
    <col min="12563" max="12564" width="9.21875" style="952" customWidth="1"/>
    <col min="12565" max="12567" width="7.6640625" style="952" customWidth="1"/>
    <col min="12568" max="12568" width="14.5546875" style="952" customWidth="1"/>
    <col min="12569" max="12800" width="7.21875" style="952"/>
    <col min="12801" max="12801" width="10" style="952" customWidth="1"/>
    <col min="12802" max="12802" width="6.33203125" style="952" customWidth="1"/>
    <col min="12803" max="12805" width="7.21875" style="952"/>
    <col min="12806" max="12806" width="10" style="952" customWidth="1"/>
    <col min="12807" max="12812" width="9.21875" style="952" customWidth="1"/>
    <col min="12813" max="12813" width="10.77734375" style="952" customWidth="1"/>
    <col min="12814" max="12814" width="9.21875" style="952" customWidth="1"/>
    <col min="12815" max="12818" width="7.6640625" style="952" customWidth="1"/>
    <col min="12819" max="12820" width="9.21875" style="952" customWidth="1"/>
    <col min="12821" max="12823" width="7.6640625" style="952" customWidth="1"/>
    <col min="12824" max="12824" width="14.5546875" style="952" customWidth="1"/>
    <col min="12825" max="13056" width="7.21875" style="952"/>
    <col min="13057" max="13057" width="10" style="952" customWidth="1"/>
    <col min="13058" max="13058" width="6.33203125" style="952" customWidth="1"/>
    <col min="13059" max="13061" width="7.21875" style="952"/>
    <col min="13062" max="13062" width="10" style="952" customWidth="1"/>
    <col min="13063" max="13068" width="9.21875" style="952" customWidth="1"/>
    <col min="13069" max="13069" width="10.77734375" style="952" customWidth="1"/>
    <col min="13070" max="13070" width="9.21875" style="952" customWidth="1"/>
    <col min="13071" max="13074" width="7.6640625" style="952" customWidth="1"/>
    <col min="13075" max="13076" width="9.21875" style="952" customWidth="1"/>
    <col min="13077" max="13079" width="7.6640625" style="952" customWidth="1"/>
    <col min="13080" max="13080" width="14.5546875" style="952" customWidth="1"/>
    <col min="13081" max="13312" width="7.21875" style="952"/>
    <col min="13313" max="13313" width="10" style="952" customWidth="1"/>
    <col min="13314" max="13314" width="6.33203125" style="952" customWidth="1"/>
    <col min="13315" max="13317" width="7.21875" style="952"/>
    <col min="13318" max="13318" width="10" style="952" customWidth="1"/>
    <col min="13319" max="13324" width="9.21875" style="952" customWidth="1"/>
    <col min="13325" max="13325" width="10.77734375" style="952" customWidth="1"/>
    <col min="13326" max="13326" width="9.21875" style="952" customWidth="1"/>
    <col min="13327" max="13330" width="7.6640625" style="952" customWidth="1"/>
    <col min="13331" max="13332" width="9.21875" style="952" customWidth="1"/>
    <col min="13333" max="13335" width="7.6640625" style="952" customWidth="1"/>
    <col min="13336" max="13336" width="14.5546875" style="952" customWidth="1"/>
    <col min="13337" max="13568" width="7.21875" style="952"/>
    <col min="13569" max="13569" width="10" style="952" customWidth="1"/>
    <col min="13570" max="13570" width="6.33203125" style="952" customWidth="1"/>
    <col min="13571" max="13573" width="7.21875" style="952"/>
    <col min="13574" max="13574" width="10" style="952" customWidth="1"/>
    <col min="13575" max="13580" width="9.21875" style="952" customWidth="1"/>
    <col min="13581" max="13581" width="10.77734375" style="952" customWidth="1"/>
    <col min="13582" max="13582" width="9.21875" style="952" customWidth="1"/>
    <col min="13583" max="13586" width="7.6640625" style="952" customWidth="1"/>
    <col min="13587" max="13588" width="9.21875" style="952" customWidth="1"/>
    <col min="13589" max="13591" width="7.6640625" style="952" customWidth="1"/>
    <col min="13592" max="13592" width="14.5546875" style="952" customWidth="1"/>
    <col min="13593" max="13824" width="7.21875" style="952"/>
    <col min="13825" max="13825" width="10" style="952" customWidth="1"/>
    <col min="13826" max="13826" width="6.33203125" style="952" customWidth="1"/>
    <col min="13827" max="13829" width="7.21875" style="952"/>
    <col min="13830" max="13830" width="10" style="952" customWidth="1"/>
    <col min="13831" max="13836" width="9.21875" style="952" customWidth="1"/>
    <col min="13837" max="13837" width="10.77734375" style="952" customWidth="1"/>
    <col min="13838" max="13838" width="9.21875" style="952" customWidth="1"/>
    <col min="13839" max="13842" width="7.6640625" style="952" customWidth="1"/>
    <col min="13843" max="13844" width="9.21875" style="952" customWidth="1"/>
    <col min="13845" max="13847" width="7.6640625" style="952" customWidth="1"/>
    <col min="13848" max="13848" width="14.5546875" style="952" customWidth="1"/>
    <col min="13849" max="14080" width="7.21875" style="952"/>
    <col min="14081" max="14081" width="10" style="952" customWidth="1"/>
    <col min="14082" max="14082" width="6.33203125" style="952" customWidth="1"/>
    <col min="14083" max="14085" width="7.21875" style="952"/>
    <col min="14086" max="14086" width="10" style="952" customWidth="1"/>
    <col min="14087" max="14092" width="9.21875" style="952" customWidth="1"/>
    <col min="14093" max="14093" width="10.77734375" style="952" customWidth="1"/>
    <col min="14094" max="14094" width="9.21875" style="952" customWidth="1"/>
    <col min="14095" max="14098" width="7.6640625" style="952" customWidth="1"/>
    <col min="14099" max="14100" width="9.21875" style="952" customWidth="1"/>
    <col min="14101" max="14103" width="7.6640625" style="952" customWidth="1"/>
    <col min="14104" max="14104" width="14.5546875" style="952" customWidth="1"/>
    <col min="14105" max="14336" width="7.21875" style="952"/>
    <col min="14337" max="14337" width="10" style="952" customWidth="1"/>
    <col min="14338" max="14338" width="6.33203125" style="952" customWidth="1"/>
    <col min="14339" max="14341" width="7.21875" style="952"/>
    <col min="14342" max="14342" width="10" style="952" customWidth="1"/>
    <col min="14343" max="14348" width="9.21875" style="952" customWidth="1"/>
    <col min="14349" max="14349" width="10.77734375" style="952" customWidth="1"/>
    <col min="14350" max="14350" width="9.21875" style="952" customWidth="1"/>
    <col min="14351" max="14354" width="7.6640625" style="952" customWidth="1"/>
    <col min="14355" max="14356" width="9.21875" style="952" customWidth="1"/>
    <col min="14357" max="14359" width="7.6640625" style="952" customWidth="1"/>
    <col min="14360" max="14360" width="14.5546875" style="952" customWidth="1"/>
    <col min="14361" max="14592" width="7.21875" style="952"/>
    <col min="14593" max="14593" width="10" style="952" customWidth="1"/>
    <col min="14594" max="14594" width="6.33203125" style="952" customWidth="1"/>
    <col min="14595" max="14597" width="7.21875" style="952"/>
    <col min="14598" max="14598" width="10" style="952" customWidth="1"/>
    <col min="14599" max="14604" width="9.21875" style="952" customWidth="1"/>
    <col min="14605" max="14605" width="10.77734375" style="952" customWidth="1"/>
    <col min="14606" max="14606" width="9.21875" style="952" customWidth="1"/>
    <col min="14607" max="14610" width="7.6640625" style="952" customWidth="1"/>
    <col min="14611" max="14612" width="9.21875" style="952" customWidth="1"/>
    <col min="14613" max="14615" width="7.6640625" style="952" customWidth="1"/>
    <col min="14616" max="14616" width="14.5546875" style="952" customWidth="1"/>
    <col min="14617" max="14848" width="7.21875" style="952"/>
    <col min="14849" max="14849" width="10" style="952" customWidth="1"/>
    <col min="14850" max="14850" width="6.33203125" style="952" customWidth="1"/>
    <col min="14851" max="14853" width="7.21875" style="952"/>
    <col min="14854" max="14854" width="10" style="952" customWidth="1"/>
    <col min="14855" max="14860" width="9.21875" style="952" customWidth="1"/>
    <col min="14861" max="14861" width="10.77734375" style="952" customWidth="1"/>
    <col min="14862" max="14862" width="9.21875" style="952" customWidth="1"/>
    <col min="14863" max="14866" width="7.6640625" style="952" customWidth="1"/>
    <col min="14867" max="14868" width="9.21875" style="952" customWidth="1"/>
    <col min="14869" max="14871" width="7.6640625" style="952" customWidth="1"/>
    <col min="14872" max="14872" width="14.5546875" style="952" customWidth="1"/>
    <col min="14873" max="15104" width="7.21875" style="952"/>
    <col min="15105" max="15105" width="10" style="952" customWidth="1"/>
    <col min="15106" max="15106" width="6.33203125" style="952" customWidth="1"/>
    <col min="15107" max="15109" width="7.21875" style="952"/>
    <col min="15110" max="15110" width="10" style="952" customWidth="1"/>
    <col min="15111" max="15116" width="9.21875" style="952" customWidth="1"/>
    <col min="15117" max="15117" width="10.77734375" style="952" customWidth="1"/>
    <col min="15118" max="15118" width="9.21875" style="952" customWidth="1"/>
    <col min="15119" max="15122" width="7.6640625" style="952" customWidth="1"/>
    <col min="15123" max="15124" width="9.21875" style="952" customWidth="1"/>
    <col min="15125" max="15127" width="7.6640625" style="952" customWidth="1"/>
    <col min="15128" max="15128" width="14.5546875" style="952" customWidth="1"/>
    <col min="15129" max="15360" width="7.21875" style="952"/>
    <col min="15361" max="15361" width="10" style="952" customWidth="1"/>
    <col min="15362" max="15362" width="6.33203125" style="952" customWidth="1"/>
    <col min="15363" max="15365" width="7.21875" style="952"/>
    <col min="15366" max="15366" width="10" style="952" customWidth="1"/>
    <col min="15367" max="15372" width="9.21875" style="952" customWidth="1"/>
    <col min="15373" max="15373" width="10.77734375" style="952" customWidth="1"/>
    <col min="15374" max="15374" width="9.21875" style="952" customWidth="1"/>
    <col min="15375" max="15378" width="7.6640625" style="952" customWidth="1"/>
    <col min="15379" max="15380" width="9.21875" style="952" customWidth="1"/>
    <col min="15381" max="15383" width="7.6640625" style="952" customWidth="1"/>
    <col min="15384" max="15384" width="14.5546875" style="952" customWidth="1"/>
    <col min="15385" max="15616" width="7.21875" style="952"/>
    <col min="15617" max="15617" width="10" style="952" customWidth="1"/>
    <col min="15618" max="15618" width="6.33203125" style="952" customWidth="1"/>
    <col min="15619" max="15621" width="7.21875" style="952"/>
    <col min="15622" max="15622" width="10" style="952" customWidth="1"/>
    <col min="15623" max="15628" width="9.21875" style="952" customWidth="1"/>
    <col min="15629" max="15629" width="10.77734375" style="952" customWidth="1"/>
    <col min="15630" max="15630" width="9.21875" style="952" customWidth="1"/>
    <col min="15631" max="15634" width="7.6640625" style="952" customWidth="1"/>
    <col min="15635" max="15636" width="9.21875" style="952" customWidth="1"/>
    <col min="15637" max="15639" width="7.6640625" style="952" customWidth="1"/>
    <col min="15640" max="15640" width="14.5546875" style="952" customWidth="1"/>
    <col min="15641" max="15872" width="7.21875" style="952"/>
    <col min="15873" max="15873" width="10" style="952" customWidth="1"/>
    <col min="15874" max="15874" width="6.33203125" style="952" customWidth="1"/>
    <col min="15875" max="15877" width="7.21875" style="952"/>
    <col min="15878" max="15878" width="10" style="952" customWidth="1"/>
    <col min="15879" max="15884" width="9.21875" style="952" customWidth="1"/>
    <col min="15885" max="15885" width="10.77734375" style="952" customWidth="1"/>
    <col min="15886" max="15886" width="9.21875" style="952" customWidth="1"/>
    <col min="15887" max="15890" width="7.6640625" style="952" customWidth="1"/>
    <col min="15891" max="15892" width="9.21875" style="952" customWidth="1"/>
    <col min="15893" max="15895" width="7.6640625" style="952" customWidth="1"/>
    <col min="15896" max="15896" width="14.5546875" style="952" customWidth="1"/>
    <col min="15897" max="16128" width="7.21875" style="952"/>
    <col min="16129" max="16129" width="10" style="952" customWidth="1"/>
    <col min="16130" max="16130" width="6.33203125" style="952" customWidth="1"/>
    <col min="16131" max="16133" width="7.21875" style="952"/>
    <col min="16134" max="16134" width="10" style="952" customWidth="1"/>
    <col min="16135" max="16140" width="9.21875" style="952" customWidth="1"/>
    <col min="16141" max="16141" width="10.77734375" style="952" customWidth="1"/>
    <col min="16142" max="16142" width="9.21875" style="952" customWidth="1"/>
    <col min="16143" max="16146" width="7.6640625" style="952" customWidth="1"/>
    <col min="16147" max="16148" width="9.21875" style="952" customWidth="1"/>
    <col min="16149" max="16151" width="7.6640625" style="952" customWidth="1"/>
    <col min="16152" max="16152" width="14.5546875" style="952" customWidth="1"/>
    <col min="16153" max="16384" width="7.21875" style="952"/>
  </cols>
  <sheetData>
    <row r="1" spans="1:25" ht="20.100000000000001" customHeight="1" x14ac:dyDescent="0.3">
      <c r="A1" s="951" t="s">
        <v>575</v>
      </c>
      <c r="B1" s="463"/>
      <c r="F1" s="953"/>
      <c r="G1" s="953"/>
      <c r="H1" s="953"/>
      <c r="I1" s="953"/>
      <c r="J1" s="953"/>
      <c r="K1" s="953"/>
      <c r="L1" s="953"/>
      <c r="M1" s="953"/>
      <c r="N1" s="953"/>
      <c r="O1" s="953"/>
      <c r="P1" s="953"/>
      <c r="Q1" s="953"/>
      <c r="R1" s="953"/>
      <c r="S1" s="953"/>
      <c r="T1" s="2109" t="s">
        <v>98</v>
      </c>
      <c r="U1" s="2110"/>
      <c r="V1" s="2111" t="s">
        <v>1134</v>
      </c>
      <c r="W1" s="2111"/>
      <c r="X1" s="2111"/>
      <c r="Y1" s="33" t="s">
        <v>100</v>
      </c>
    </row>
    <row r="2" spans="1:25" ht="20.100000000000001" customHeight="1" x14ac:dyDescent="0.3">
      <c r="A2" s="955" t="s">
        <v>576</v>
      </c>
      <c r="B2" s="956" t="s">
        <v>989</v>
      </c>
      <c r="C2" s="957"/>
      <c r="D2" s="953"/>
      <c r="E2" s="953"/>
      <c r="F2" s="953"/>
      <c r="G2" s="953"/>
      <c r="H2" s="953"/>
      <c r="I2" s="953"/>
      <c r="J2" s="953"/>
      <c r="K2" s="953"/>
      <c r="L2" s="953"/>
      <c r="M2" s="953"/>
      <c r="N2" s="953"/>
      <c r="O2" s="953"/>
      <c r="P2" s="953"/>
      <c r="Q2" s="953"/>
      <c r="R2" s="953"/>
      <c r="S2" s="953"/>
      <c r="T2" s="2109" t="s">
        <v>186</v>
      </c>
      <c r="U2" s="2110"/>
      <c r="V2" s="2112" t="s">
        <v>990</v>
      </c>
      <c r="W2" s="2112"/>
      <c r="X2" s="2112"/>
    </row>
    <row r="3" spans="1:25" ht="21" customHeight="1" x14ac:dyDescent="0.45">
      <c r="A3" s="2113"/>
      <c r="B3" s="2113"/>
      <c r="C3" s="2113"/>
      <c r="D3" s="2113"/>
      <c r="E3" s="2113"/>
      <c r="F3" s="2113"/>
      <c r="G3" s="2113"/>
      <c r="H3" s="2113"/>
      <c r="I3" s="2113"/>
      <c r="J3" s="2113"/>
      <c r="K3" s="2113"/>
      <c r="L3" s="2113"/>
      <c r="M3" s="2113"/>
      <c r="N3" s="2113"/>
      <c r="O3" s="2113"/>
      <c r="P3" s="2113"/>
      <c r="Q3" s="2113"/>
      <c r="R3" s="2113"/>
      <c r="S3" s="2113"/>
      <c r="T3" s="2113"/>
      <c r="U3" s="2113"/>
      <c r="V3" s="2113"/>
      <c r="W3" s="2113"/>
      <c r="X3" s="2113"/>
    </row>
    <row r="4" spans="1:25" ht="35.1" customHeight="1" x14ac:dyDescent="0.55000000000000004">
      <c r="A4" s="2107" t="s">
        <v>1135</v>
      </c>
      <c r="B4" s="2108"/>
      <c r="C4" s="2108"/>
      <c r="D4" s="2108"/>
      <c r="E4" s="2108"/>
      <c r="F4" s="2108"/>
      <c r="G4" s="2108"/>
      <c r="H4" s="2108"/>
      <c r="I4" s="2108"/>
      <c r="J4" s="2108"/>
      <c r="K4" s="2108"/>
      <c r="L4" s="2108"/>
      <c r="M4" s="2108"/>
      <c r="N4" s="2108"/>
      <c r="O4" s="2108"/>
      <c r="P4" s="2108"/>
      <c r="Q4" s="2108"/>
      <c r="R4" s="2108"/>
      <c r="S4" s="2108"/>
      <c r="T4" s="2108"/>
      <c r="U4" s="2108"/>
      <c r="V4" s="2108"/>
      <c r="W4" s="2108"/>
      <c r="X4" s="2108"/>
    </row>
    <row r="5" spans="1:25" ht="21" customHeight="1" thickBot="1" x14ac:dyDescent="0.45">
      <c r="A5" s="2100" t="s">
        <v>1129</v>
      </c>
      <c r="B5" s="2100"/>
      <c r="C5" s="2100"/>
      <c r="D5" s="2100"/>
      <c r="E5" s="2100"/>
      <c r="F5" s="2100"/>
      <c r="G5" s="2100"/>
      <c r="H5" s="2100"/>
      <c r="I5" s="2100"/>
      <c r="J5" s="2100"/>
      <c r="K5" s="2100"/>
      <c r="L5" s="2100"/>
      <c r="M5" s="2100"/>
      <c r="N5" s="2100"/>
      <c r="O5" s="2100"/>
      <c r="P5" s="2100"/>
      <c r="Q5" s="2100"/>
      <c r="R5" s="2100"/>
      <c r="S5" s="2100"/>
      <c r="T5" s="2100"/>
      <c r="U5" s="2100"/>
      <c r="V5" s="2100"/>
      <c r="W5" s="2100"/>
      <c r="X5" s="2100"/>
    </row>
    <row r="6" spans="1:25" s="958" customFormat="1" ht="28.5" customHeight="1" x14ac:dyDescent="0.3">
      <c r="A6" s="2101" t="s">
        <v>991</v>
      </c>
      <c r="B6" s="2103" t="s">
        <v>992</v>
      </c>
      <c r="C6" s="2105" t="s">
        <v>993</v>
      </c>
      <c r="D6" s="2105"/>
      <c r="E6" s="2105"/>
      <c r="F6" s="2105"/>
      <c r="G6" s="2050" t="s">
        <v>994</v>
      </c>
      <c r="H6" s="2050"/>
      <c r="I6" s="2050"/>
      <c r="J6" s="2050"/>
      <c r="K6" s="2050"/>
      <c r="L6" s="2050"/>
      <c r="M6" s="2050"/>
      <c r="N6" s="2050"/>
      <c r="O6" s="2050"/>
      <c r="P6" s="2050"/>
      <c r="Q6" s="2050"/>
      <c r="R6" s="2061"/>
      <c r="S6" s="2049" t="s">
        <v>995</v>
      </c>
      <c r="T6" s="2050"/>
      <c r="U6" s="2050"/>
      <c r="V6" s="2050"/>
      <c r="W6" s="2050"/>
      <c r="X6" s="2050"/>
    </row>
    <row r="7" spans="1:25" s="958" customFormat="1" ht="22.5" customHeight="1" x14ac:dyDescent="0.3">
      <c r="A7" s="2093"/>
      <c r="B7" s="2104"/>
      <c r="C7" s="2091" t="s">
        <v>996</v>
      </c>
      <c r="D7" s="2106"/>
      <c r="E7" s="2106"/>
      <c r="F7" s="2097" t="s">
        <v>997</v>
      </c>
      <c r="G7" s="2097" t="s">
        <v>996</v>
      </c>
      <c r="H7" s="2097" t="s">
        <v>998</v>
      </c>
      <c r="I7" s="2095" t="s">
        <v>999</v>
      </c>
      <c r="J7" s="2097" t="s">
        <v>1000</v>
      </c>
      <c r="K7" s="2097" t="s">
        <v>1001</v>
      </c>
      <c r="L7" s="2099" t="s">
        <v>1002</v>
      </c>
      <c r="M7" s="959"/>
      <c r="N7" s="2097" t="s">
        <v>1003</v>
      </c>
      <c r="O7" s="2091" t="s">
        <v>1004</v>
      </c>
      <c r="P7" s="2092"/>
      <c r="Q7" s="2091" t="s">
        <v>1005</v>
      </c>
      <c r="R7" s="2092"/>
      <c r="S7" s="2097" t="s">
        <v>996</v>
      </c>
      <c r="T7" s="2097" t="s">
        <v>998</v>
      </c>
      <c r="U7" s="2091" t="s">
        <v>1004</v>
      </c>
      <c r="V7" s="2106"/>
      <c r="W7" s="2091" t="s">
        <v>1005</v>
      </c>
      <c r="X7" s="2106"/>
    </row>
    <row r="8" spans="1:25" s="958" customFormat="1" ht="59.4" customHeight="1" thickBot="1" x14ac:dyDescent="0.35">
      <c r="A8" s="2102"/>
      <c r="B8" s="2098"/>
      <c r="C8" s="962" t="s">
        <v>302</v>
      </c>
      <c r="D8" s="962" t="s">
        <v>1006</v>
      </c>
      <c r="E8" s="962" t="s">
        <v>1007</v>
      </c>
      <c r="F8" s="2098"/>
      <c r="G8" s="2098"/>
      <c r="H8" s="2098"/>
      <c r="I8" s="2096"/>
      <c r="J8" s="2098"/>
      <c r="K8" s="2098"/>
      <c r="L8" s="2098"/>
      <c r="M8" s="963" t="s">
        <v>1008</v>
      </c>
      <c r="N8" s="2098"/>
      <c r="O8" s="964" t="s">
        <v>1009</v>
      </c>
      <c r="P8" s="964" t="s">
        <v>1010</v>
      </c>
      <c r="Q8" s="964" t="s">
        <v>1011</v>
      </c>
      <c r="R8" s="964" t="s">
        <v>1010</v>
      </c>
      <c r="S8" s="2098"/>
      <c r="T8" s="2098"/>
      <c r="U8" s="964" t="s">
        <v>1009</v>
      </c>
      <c r="V8" s="965" t="s">
        <v>1010</v>
      </c>
      <c r="W8" s="964" t="s">
        <v>1011</v>
      </c>
      <c r="X8" s="965" t="s">
        <v>1010</v>
      </c>
    </row>
    <row r="9" spans="1:25" s="967" customFormat="1" ht="50.1" customHeight="1" x14ac:dyDescent="0.3">
      <c r="A9" s="2093" t="s">
        <v>574</v>
      </c>
      <c r="B9" s="966" t="s">
        <v>809</v>
      </c>
      <c r="C9" s="1062">
        <f>SUM(C10:C11)</f>
        <v>8</v>
      </c>
      <c r="D9" s="1062">
        <f t="shared" ref="D9:X9" si="0">SUM(D10:D11)</f>
        <v>4</v>
      </c>
      <c r="E9" s="1062">
        <f t="shared" si="0"/>
        <v>4</v>
      </c>
      <c r="F9" s="1062">
        <f t="shared" si="0"/>
        <v>213357</v>
      </c>
      <c r="G9" s="1062">
        <f t="shared" si="0"/>
        <v>2</v>
      </c>
      <c r="H9" s="1062">
        <f t="shared" si="0"/>
        <v>58120</v>
      </c>
      <c r="I9" s="1062">
        <f t="shared" si="0"/>
        <v>58120</v>
      </c>
      <c r="J9" s="1062">
        <f t="shared" si="0"/>
        <v>0</v>
      </c>
      <c r="K9" s="1062">
        <f t="shared" si="0"/>
        <v>226</v>
      </c>
      <c r="L9" s="1062">
        <f t="shared" si="0"/>
        <v>223</v>
      </c>
      <c r="M9" s="1062">
        <v>0</v>
      </c>
      <c r="N9" s="1062">
        <v>3</v>
      </c>
      <c r="O9" s="1062">
        <v>0</v>
      </c>
      <c r="P9" s="1062">
        <f t="shared" si="0"/>
        <v>0</v>
      </c>
      <c r="Q9" s="1062">
        <v>0</v>
      </c>
      <c r="R9" s="1062">
        <v>0</v>
      </c>
      <c r="S9" s="1062">
        <f t="shared" si="0"/>
        <v>6</v>
      </c>
      <c r="T9" s="1062">
        <f t="shared" si="0"/>
        <v>155237</v>
      </c>
      <c r="U9" s="1062">
        <f t="shared" si="0"/>
        <v>0</v>
      </c>
      <c r="V9" s="1062">
        <f t="shared" si="0"/>
        <v>0</v>
      </c>
      <c r="W9" s="1062">
        <f t="shared" si="0"/>
        <v>0</v>
      </c>
      <c r="X9" s="1063">
        <f t="shared" si="0"/>
        <v>0</v>
      </c>
    </row>
    <row r="10" spans="1:25" ht="50.1" customHeight="1" x14ac:dyDescent="0.25">
      <c r="A10" s="2093"/>
      <c r="B10" s="960" t="s">
        <v>1012</v>
      </c>
      <c r="C10" s="1064">
        <f>SUM(D10:E10)</f>
        <v>8</v>
      </c>
      <c r="D10" s="1064">
        <v>4</v>
      </c>
      <c r="E10" s="1064">
        <v>4</v>
      </c>
      <c r="F10" s="1064">
        <v>213357</v>
      </c>
      <c r="G10" s="1064">
        <v>2</v>
      </c>
      <c r="H10" s="1064">
        <v>58120</v>
      </c>
      <c r="I10" s="1064">
        <v>58120</v>
      </c>
      <c r="J10" s="1064">
        <v>0</v>
      </c>
      <c r="K10" s="1064">
        <v>226</v>
      </c>
      <c r="L10" s="1064">
        <v>223</v>
      </c>
      <c r="M10" s="1064">
        <v>0</v>
      </c>
      <c r="N10" s="1064">
        <v>3</v>
      </c>
      <c r="O10" s="1064">
        <v>0</v>
      </c>
      <c r="P10" s="1064">
        <v>0</v>
      </c>
      <c r="Q10" s="1064">
        <v>0</v>
      </c>
      <c r="R10" s="1064">
        <v>0</v>
      </c>
      <c r="S10" s="1064">
        <v>6</v>
      </c>
      <c r="T10" s="1064">
        <v>155237</v>
      </c>
      <c r="U10" s="1065">
        <v>0</v>
      </c>
      <c r="V10" s="1065">
        <v>0</v>
      </c>
      <c r="W10" s="1065">
        <v>0</v>
      </c>
      <c r="X10" s="1065">
        <v>0</v>
      </c>
    </row>
    <row r="11" spans="1:25" ht="50.1" customHeight="1" x14ac:dyDescent="0.25">
      <c r="A11" s="2094"/>
      <c r="B11" s="960" t="s">
        <v>1013</v>
      </c>
      <c r="C11" s="1064">
        <f>SUM(D11:E11)</f>
        <v>0</v>
      </c>
      <c r="D11" s="1064">
        <v>0</v>
      </c>
      <c r="E11" s="1064">
        <v>0</v>
      </c>
      <c r="F11" s="1064">
        <v>0</v>
      </c>
      <c r="G11" s="1064">
        <v>0</v>
      </c>
      <c r="H11" s="1064">
        <v>0</v>
      </c>
      <c r="I11" s="1064">
        <v>0</v>
      </c>
      <c r="J11" s="1064">
        <v>0</v>
      </c>
      <c r="K11" s="1064">
        <v>0</v>
      </c>
      <c r="L11" s="1064">
        <v>0</v>
      </c>
      <c r="M11" s="1064">
        <v>0</v>
      </c>
      <c r="N11" s="1064">
        <v>0</v>
      </c>
      <c r="O11" s="1064">
        <v>0</v>
      </c>
      <c r="P11" s="1064">
        <v>0</v>
      </c>
      <c r="Q11" s="1064">
        <v>0</v>
      </c>
      <c r="R11" s="1064">
        <v>0</v>
      </c>
      <c r="S11" s="1064">
        <v>0</v>
      </c>
      <c r="T11" s="1064">
        <v>0</v>
      </c>
      <c r="U11" s="1065">
        <v>0</v>
      </c>
      <c r="V11" s="1065">
        <v>0</v>
      </c>
      <c r="W11" s="1065">
        <v>0</v>
      </c>
      <c r="X11" s="1065">
        <v>0</v>
      </c>
    </row>
    <row r="12" spans="1:25" s="458" customFormat="1" ht="50.1" customHeight="1" thickBot="1" x14ac:dyDescent="0.35">
      <c r="A12" s="466" t="s">
        <v>589</v>
      </c>
      <c r="B12" s="969"/>
      <c r="C12" s="969"/>
      <c r="D12" s="969"/>
      <c r="E12" s="969"/>
      <c r="F12" s="467"/>
      <c r="G12" s="970"/>
      <c r="H12" s="970"/>
      <c r="I12" s="467"/>
      <c r="J12" s="970"/>
      <c r="K12" s="970"/>
      <c r="L12" s="467"/>
      <c r="M12" s="969"/>
      <c r="N12" s="969"/>
      <c r="O12" s="971"/>
      <c r="P12" s="972"/>
      <c r="Q12" s="971"/>
      <c r="R12" s="972"/>
      <c r="S12" s="467"/>
      <c r="T12" s="467"/>
      <c r="U12" s="467"/>
      <c r="V12" s="467"/>
      <c r="W12" s="467"/>
      <c r="X12" s="467"/>
    </row>
    <row r="13" spans="1:25" s="458" customFormat="1" ht="13.5" customHeight="1" x14ac:dyDescent="0.3">
      <c r="A13" s="460" t="s">
        <v>315</v>
      </c>
      <c r="B13" s="459"/>
      <c r="C13" s="459"/>
      <c r="D13" s="459"/>
      <c r="E13" s="459"/>
      <c r="G13" s="739" t="s">
        <v>316</v>
      </c>
      <c r="H13" s="459"/>
      <c r="L13" s="459" t="s">
        <v>1014</v>
      </c>
      <c r="M13" s="459"/>
      <c r="O13" s="459"/>
      <c r="Q13" s="459"/>
      <c r="T13" s="468" t="s">
        <v>1015</v>
      </c>
    </row>
    <row r="14" spans="1:25" s="458" customFormat="1" ht="13.5" customHeight="1" x14ac:dyDescent="0.3">
      <c r="A14" s="460"/>
      <c r="B14" s="459"/>
      <c r="C14" s="459"/>
      <c r="D14" s="459"/>
      <c r="E14" s="459"/>
      <c r="G14" s="739"/>
      <c r="H14" s="459"/>
      <c r="L14" s="459"/>
      <c r="M14" s="459"/>
      <c r="O14" s="459"/>
      <c r="Q14" s="459"/>
      <c r="T14" s="468"/>
    </row>
    <row r="15" spans="1:25" s="458" customFormat="1" ht="13.5" customHeight="1" x14ac:dyDescent="0.3">
      <c r="H15" s="459"/>
      <c r="L15" s="459" t="s">
        <v>140</v>
      </c>
      <c r="M15" s="459"/>
      <c r="N15" s="461"/>
      <c r="O15" s="459"/>
      <c r="Q15" s="459"/>
      <c r="S15" s="459"/>
    </row>
    <row r="16" spans="1:25" s="458" customFormat="1" ht="13.5" customHeight="1" x14ac:dyDescent="0.3">
      <c r="H16" s="459"/>
      <c r="L16" s="459"/>
      <c r="M16" s="459"/>
      <c r="N16" s="461"/>
      <c r="O16" s="459"/>
      <c r="Q16" s="459"/>
      <c r="S16" s="459"/>
    </row>
    <row r="17" spans="1:24" ht="16.5" customHeight="1" x14ac:dyDescent="0.3">
      <c r="A17" s="462" t="s">
        <v>1016</v>
      </c>
      <c r="B17" s="973"/>
      <c r="C17" s="953"/>
      <c r="D17" s="953"/>
      <c r="E17" s="953"/>
      <c r="F17" s="953"/>
      <c r="G17" s="953"/>
      <c r="H17" s="953"/>
      <c r="I17" s="953"/>
      <c r="J17" s="953"/>
      <c r="K17" s="953"/>
      <c r="L17" s="953"/>
      <c r="M17" s="953"/>
      <c r="N17" s="953"/>
      <c r="O17" s="953"/>
      <c r="P17" s="953"/>
      <c r="Q17" s="953"/>
      <c r="R17" s="953"/>
      <c r="S17" s="953"/>
      <c r="T17" s="953"/>
      <c r="X17" s="974" t="s">
        <v>1130</v>
      </c>
    </row>
    <row r="18" spans="1:24" ht="16.5" customHeight="1" x14ac:dyDescent="0.3">
      <c r="A18" s="462" t="s">
        <v>1017</v>
      </c>
      <c r="B18" s="973"/>
      <c r="C18" s="953"/>
      <c r="D18" s="953"/>
      <c r="E18" s="953"/>
      <c r="F18" s="953"/>
      <c r="G18" s="953"/>
      <c r="H18" s="953"/>
      <c r="I18" s="953"/>
      <c r="J18" s="953"/>
      <c r="K18" s="953"/>
      <c r="L18" s="953"/>
      <c r="M18" s="953"/>
      <c r="N18" s="953"/>
      <c r="O18" s="953"/>
      <c r="P18" s="953"/>
      <c r="Q18" s="953"/>
      <c r="R18" s="953"/>
      <c r="S18" s="953"/>
      <c r="T18" s="953"/>
    </row>
    <row r="19" spans="1:24" ht="16.5" customHeight="1" x14ac:dyDescent="0.3">
      <c r="A19" s="975"/>
      <c r="B19" s="976" t="s">
        <v>1018</v>
      </c>
    </row>
    <row r="20" spans="1:24" ht="21" customHeight="1" x14ac:dyDescent="0.25"/>
    <row r="21" spans="1:24" ht="16.5" customHeight="1" x14ac:dyDescent="0.25"/>
    <row r="22" spans="1:24" ht="16.5" customHeight="1" x14ac:dyDescent="0.25"/>
    <row r="23" spans="1:24" s="958" customFormat="1" ht="28.5" customHeight="1" x14ac:dyDescent="0.3"/>
    <row r="24" spans="1:24" s="958" customFormat="1" ht="28.5" customHeight="1" x14ac:dyDescent="0.3"/>
    <row r="25" spans="1:24" s="958" customFormat="1" ht="53.25" customHeight="1" x14ac:dyDescent="0.3"/>
    <row r="26" spans="1:24" s="967" customFormat="1" ht="23.25" customHeight="1" x14ac:dyDescent="0.3"/>
    <row r="27" spans="1:24" ht="23.25" customHeight="1" x14ac:dyDescent="0.25"/>
    <row r="28" spans="1:24" ht="23.25" customHeight="1" x14ac:dyDescent="0.25"/>
    <row r="29" spans="1:24" s="967" customFormat="1" ht="23.25" customHeight="1" x14ac:dyDescent="0.3"/>
    <row r="30" spans="1:24" ht="23.25" customHeight="1" x14ac:dyDescent="0.25"/>
    <row r="31" spans="1:24" ht="23.25" customHeight="1" x14ac:dyDescent="0.25"/>
    <row r="32" spans="1:24" s="967" customFormat="1" ht="23.25" customHeight="1" x14ac:dyDescent="0.3"/>
    <row r="33" spans="1:24" ht="23.25" customHeight="1" x14ac:dyDescent="0.25"/>
    <row r="34" spans="1:24" ht="23.25" customHeight="1" x14ac:dyDescent="0.25"/>
    <row r="35" spans="1:24" s="967"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3"/>
      <c r="V40" s="953"/>
      <c r="W40" s="953"/>
      <c r="X40" s="953"/>
    </row>
    <row r="41" spans="1:24" ht="16.5" customHeight="1" x14ac:dyDescent="0.3">
      <c r="U41" s="953"/>
      <c r="V41" s="953"/>
      <c r="W41" s="953"/>
      <c r="X41" s="953"/>
    </row>
    <row r="42" spans="1:24" x14ac:dyDescent="0.25">
      <c r="A42" s="977"/>
      <c r="B42" s="977"/>
      <c r="C42" s="977"/>
      <c r="D42" s="977"/>
      <c r="E42" s="977"/>
      <c r="F42" s="977"/>
      <c r="G42" s="977"/>
      <c r="H42" s="977"/>
      <c r="I42" s="977"/>
      <c r="J42" s="977"/>
      <c r="K42" s="977"/>
      <c r="L42" s="977"/>
      <c r="M42" s="977"/>
      <c r="N42" s="977"/>
      <c r="O42" s="977"/>
      <c r="P42" s="977"/>
      <c r="Q42" s="977"/>
      <c r="R42" s="977"/>
      <c r="S42" s="977"/>
      <c r="T42" s="977"/>
      <c r="U42" s="977"/>
      <c r="V42" s="977"/>
      <c r="W42" s="977"/>
      <c r="X42" s="977"/>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O21" sqref="O21"/>
    </sheetView>
  </sheetViews>
  <sheetFormatPr defaultColWidth="7.21875" defaultRowHeight="12" x14ac:dyDescent="0.25"/>
  <cols>
    <col min="1" max="1" width="9.5546875" style="952" customWidth="1"/>
    <col min="2" max="2" width="6.5546875" style="952" customWidth="1"/>
    <col min="3" max="20" width="9" style="952" customWidth="1"/>
    <col min="21" max="256" width="7.21875" style="952"/>
    <col min="257" max="257" width="9.5546875" style="952" customWidth="1"/>
    <col min="258" max="258" width="6.5546875" style="952" customWidth="1"/>
    <col min="259" max="259" width="8.44140625" style="952" customWidth="1"/>
    <col min="260" max="261" width="7.6640625" style="952" customWidth="1"/>
    <col min="262" max="272" width="8.44140625" style="952" customWidth="1"/>
    <col min="273" max="273" width="9.21875" style="952" customWidth="1"/>
    <col min="274" max="274" width="10.44140625" style="952" customWidth="1"/>
    <col min="275" max="275" width="9.33203125" style="952" customWidth="1"/>
    <col min="276" max="276" width="15.44140625" style="952" customWidth="1"/>
    <col min="277" max="512" width="7.21875" style="952"/>
    <col min="513" max="513" width="9.5546875" style="952" customWidth="1"/>
    <col min="514" max="514" width="6.5546875" style="952" customWidth="1"/>
    <col min="515" max="515" width="8.44140625" style="952" customWidth="1"/>
    <col min="516" max="517" width="7.6640625" style="952" customWidth="1"/>
    <col min="518" max="528" width="8.44140625" style="952" customWidth="1"/>
    <col min="529" max="529" width="9.21875" style="952" customWidth="1"/>
    <col min="530" max="530" width="10.44140625" style="952" customWidth="1"/>
    <col min="531" max="531" width="9.33203125" style="952" customWidth="1"/>
    <col min="532" max="532" width="15.44140625" style="952" customWidth="1"/>
    <col min="533" max="768" width="7.21875" style="952"/>
    <col min="769" max="769" width="9.5546875" style="952" customWidth="1"/>
    <col min="770" max="770" width="6.5546875" style="952" customWidth="1"/>
    <col min="771" max="771" width="8.44140625" style="952" customWidth="1"/>
    <col min="772" max="773" width="7.6640625" style="952" customWidth="1"/>
    <col min="774" max="784" width="8.44140625" style="952" customWidth="1"/>
    <col min="785" max="785" width="9.21875" style="952" customWidth="1"/>
    <col min="786" max="786" width="10.44140625" style="952" customWidth="1"/>
    <col min="787" max="787" width="9.33203125" style="952" customWidth="1"/>
    <col min="788" max="788" width="15.44140625" style="952" customWidth="1"/>
    <col min="789" max="1024" width="7.21875" style="952"/>
    <col min="1025" max="1025" width="9.5546875" style="952" customWidth="1"/>
    <col min="1026" max="1026" width="6.5546875" style="952" customWidth="1"/>
    <col min="1027" max="1027" width="8.44140625" style="952" customWidth="1"/>
    <col min="1028" max="1029" width="7.6640625" style="952" customWidth="1"/>
    <col min="1030" max="1040" width="8.44140625" style="952" customWidth="1"/>
    <col min="1041" max="1041" width="9.21875" style="952" customWidth="1"/>
    <col min="1042" max="1042" width="10.44140625" style="952" customWidth="1"/>
    <col min="1043" max="1043" width="9.33203125" style="952" customWidth="1"/>
    <col min="1044" max="1044" width="15.44140625" style="952" customWidth="1"/>
    <col min="1045" max="1280" width="7.21875" style="952"/>
    <col min="1281" max="1281" width="9.5546875" style="952" customWidth="1"/>
    <col min="1282" max="1282" width="6.5546875" style="952" customWidth="1"/>
    <col min="1283" max="1283" width="8.44140625" style="952" customWidth="1"/>
    <col min="1284" max="1285" width="7.6640625" style="952" customWidth="1"/>
    <col min="1286" max="1296" width="8.44140625" style="952" customWidth="1"/>
    <col min="1297" max="1297" width="9.21875" style="952" customWidth="1"/>
    <col min="1298" max="1298" width="10.44140625" style="952" customWidth="1"/>
    <col min="1299" max="1299" width="9.33203125" style="952" customWidth="1"/>
    <col min="1300" max="1300" width="15.44140625" style="952" customWidth="1"/>
    <col min="1301" max="1536" width="7.21875" style="952"/>
    <col min="1537" max="1537" width="9.5546875" style="952" customWidth="1"/>
    <col min="1538" max="1538" width="6.5546875" style="952" customWidth="1"/>
    <col min="1539" max="1539" width="8.44140625" style="952" customWidth="1"/>
    <col min="1540" max="1541" width="7.6640625" style="952" customWidth="1"/>
    <col min="1542" max="1552" width="8.44140625" style="952" customWidth="1"/>
    <col min="1553" max="1553" width="9.21875" style="952" customWidth="1"/>
    <col min="1554" max="1554" width="10.44140625" style="952" customWidth="1"/>
    <col min="1555" max="1555" width="9.33203125" style="952" customWidth="1"/>
    <col min="1556" max="1556" width="15.44140625" style="952" customWidth="1"/>
    <col min="1557" max="1792" width="7.21875" style="952"/>
    <col min="1793" max="1793" width="9.5546875" style="952" customWidth="1"/>
    <col min="1794" max="1794" width="6.5546875" style="952" customWidth="1"/>
    <col min="1795" max="1795" width="8.44140625" style="952" customWidth="1"/>
    <col min="1796" max="1797" width="7.6640625" style="952" customWidth="1"/>
    <col min="1798" max="1808" width="8.44140625" style="952" customWidth="1"/>
    <col min="1809" max="1809" width="9.21875" style="952" customWidth="1"/>
    <col min="1810" max="1810" width="10.44140625" style="952" customWidth="1"/>
    <col min="1811" max="1811" width="9.33203125" style="952" customWidth="1"/>
    <col min="1812" max="1812" width="15.44140625" style="952" customWidth="1"/>
    <col min="1813" max="2048" width="7.21875" style="952"/>
    <col min="2049" max="2049" width="9.5546875" style="952" customWidth="1"/>
    <col min="2050" max="2050" width="6.5546875" style="952" customWidth="1"/>
    <col min="2051" max="2051" width="8.44140625" style="952" customWidth="1"/>
    <col min="2052" max="2053" width="7.6640625" style="952" customWidth="1"/>
    <col min="2054" max="2064" width="8.44140625" style="952" customWidth="1"/>
    <col min="2065" max="2065" width="9.21875" style="952" customWidth="1"/>
    <col min="2066" max="2066" width="10.44140625" style="952" customWidth="1"/>
    <col min="2067" max="2067" width="9.33203125" style="952" customWidth="1"/>
    <col min="2068" max="2068" width="15.44140625" style="952" customWidth="1"/>
    <col min="2069" max="2304" width="7.21875" style="952"/>
    <col min="2305" max="2305" width="9.5546875" style="952" customWidth="1"/>
    <col min="2306" max="2306" width="6.5546875" style="952" customWidth="1"/>
    <col min="2307" max="2307" width="8.44140625" style="952" customWidth="1"/>
    <col min="2308" max="2309" width="7.6640625" style="952" customWidth="1"/>
    <col min="2310" max="2320" width="8.44140625" style="952" customWidth="1"/>
    <col min="2321" max="2321" width="9.21875" style="952" customWidth="1"/>
    <col min="2322" max="2322" width="10.44140625" style="952" customWidth="1"/>
    <col min="2323" max="2323" width="9.33203125" style="952" customWidth="1"/>
    <col min="2324" max="2324" width="15.44140625" style="952" customWidth="1"/>
    <col min="2325" max="2560" width="7.21875" style="952"/>
    <col min="2561" max="2561" width="9.5546875" style="952" customWidth="1"/>
    <col min="2562" max="2562" width="6.5546875" style="952" customWidth="1"/>
    <col min="2563" max="2563" width="8.44140625" style="952" customWidth="1"/>
    <col min="2564" max="2565" width="7.6640625" style="952" customWidth="1"/>
    <col min="2566" max="2576" width="8.44140625" style="952" customWidth="1"/>
    <col min="2577" max="2577" width="9.21875" style="952" customWidth="1"/>
    <col min="2578" max="2578" width="10.44140625" style="952" customWidth="1"/>
    <col min="2579" max="2579" width="9.33203125" style="952" customWidth="1"/>
    <col min="2580" max="2580" width="15.44140625" style="952" customWidth="1"/>
    <col min="2581" max="2816" width="7.21875" style="952"/>
    <col min="2817" max="2817" width="9.5546875" style="952" customWidth="1"/>
    <col min="2818" max="2818" width="6.5546875" style="952" customWidth="1"/>
    <col min="2819" max="2819" width="8.44140625" style="952" customWidth="1"/>
    <col min="2820" max="2821" width="7.6640625" style="952" customWidth="1"/>
    <col min="2822" max="2832" width="8.44140625" style="952" customWidth="1"/>
    <col min="2833" max="2833" width="9.21875" style="952" customWidth="1"/>
    <col min="2834" max="2834" width="10.44140625" style="952" customWidth="1"/>
    <col min="2835" max="2835" width="9.33203125" style="952" customWidth="1"/>
    <col min="2836" max="2836" width="15.44140625" style="952" customWidth="1"/>
    <col min="2837" max="3072" width="7.21875" style="952"/>
    <col min="3073" max="3073" width="9.5546875" style="952" customWidth="1"/>
    <col min="3074" max="3074" width="6.5546875" style="952" customWidth="1"/>
    <col min="3075" max="3075" width="8.44140625" style="952" customWidth="1"/>
    <col min="3076" max="3077" width="7.6640625" style="952" customWidth="1"/>
    <col min="3078" max="3088" width="8.44140625" style="952" customWidth="1"/>
    <col min="3089" max="3089" width="9.21875" style="952" customWidth="1"/>
    <col min="3090" max="3090" width="10.44140625" style="952" customWidth="1"/>
    <col min="3091" max="3091" width="9.33203125" style="952" customWidth="1"/>
    <col min="3092" max="3092" width="15.44140625" style="952" customWidth="1"/>
    <col min="3093" max="3328" width="7.21875" style="952"/>
    <col min="3329" max="3329" width="9.5546875" style="952" customWidth="1"/>
    <col min="3330" max="3330" width="6.5546875" style="952" customWidth="1"/>
    <col min="3331" max="3331" width="8.44140625" style="952" customWidth="1"/>
    <col min="3332" max="3333" width="7.6640625" style="952" customWidth="1"/>
    <col min="3334" max="3344" width="8.44140625" style="952" customWidth="1"/>
    <col min="3345" max="3345" width="9.21875" style="952" customWidth="1"/>
    <col min="3346" max="3346" width="10.44140625" style="952" customWidth="1"/>
    <col min="3347" max="3347" width="9.33203125" style="952" customWidth="1"/>
    <col min="3348" max="3348" width="15.44140625" style="952" customWidth="1"/>
    <col min="3349" max="3584" width="7.21875" style="952"/>
    <col min="3585" max="3585" width="9.5546875" style="952" customWidth="1"/>
    <col min="3586" max="3586" width="6.5546875" style="952" customWidth="1"/>
    <col min="3587" max="3587" width="8.44140625" style="952" customWidth="1"/>
    <col min="3588" max="3589" width="7.6640625" style="952" customWidth="1"/>
    <col min="3590" max="3600" width="8.44140625" style="952" customWidth="1"/>
    <col min="3601" max="3601" width="9.21875" style="952" customWidth="1"/>
    <col min="3602" max="3602" width="10.44140625" style="952" customWidth="1"/>
    <col min="3603" max="3603" width="9.33203125" style="952" customWidth="1"/>
    <col min="3604" max="3604" width="15.44140625" style="952" customWidth="1"/>
    <col min="3605" max="3840" width="7.21875" style="952"/>
    <col min="3841" max="3841" width="9.5546875" style="952" customWidth="1"/>
    <col min="3842" max="3842" width="6.5546875" style="952" customWidth="1"/>
    <col min="3843" max="3843" width="8.44140625" style="952" customWidth="1"/>
    <col min="3844" max="3845" width="7.6640625" style="952" customWidth="1"/>
    <col min="3846" max="3856" width="8.44140625" style="952" customWidth="1"/>
    <col min="3857" max="3857" width="9.21875" style="952" customWidth="1"/>
    <col min="3858" max="3858" width="10.44140625" style="952" customWidth="1"/>
    <col min="3859" max="3859" width="9.33203125" style="952" customWidth="1"/>
    <col min="3860" max="3860" width="15.44140625" style="952" customWidth="1"/>
    <col min="3861" max="4096" width="7.21875" style="952"/>
    <col min="4097" max="4097" width="9.5546875" style="952" customWidth="1"/>
    <col min="4098" max="4098" width="6.5546875" style="952" customWidth="1"/>
    <col min="4099" max="4099" width="8.44140625" style="952" customWidth="1"/>
    <col min="4100" max="4101" width="7.6640625" style="952" customWidth="1"/>
    <col min="4102" max="4112" width="8.44140625" style="952" customWidth="1"/>
    <col min="4113" max="4113" width="9.21875" style="952" customWidth="1"/>
    <col min="4114" max="4114" width="10.44140625" style="952" customWidth="1"/>
    <col min="4115" max="4115" width="9.33203125" style="952" customWidth="1"/>
    <col min="4116" max="4116" width="15.44140625" style="952" customWidth="1"/>
    <col min="4117" max="4352" width="7.21875" style="952"/>
    <col min="4353" max="4353" width="9.5546875" style="952" customWidth="1"/>
    <col min="4354" max="4354" width="6.5546875" style="952" customWidth="1"/>
    <col min="4355" max="4355" width="8.44140625" style="952" customWidth="1"/>
    <col min="4356" max="4357" width="7.6640625" style="952" customWidth="1"/>
    <col min="4358" max="4368" width="8.44140625" style="952" customWidth="1"/>
    <col min="4369" max="4369" width="9.21875" style="952" customWidth="1"/>
    <col min="4370" max="4370" width="10.44140625" style="952" customWidth="1"/>
    <col min="4371" max="4371" width="9.33203125" style="952" customWidth="1"/>
    <col min="4372" max="4372" width="15.44140625" style="952" customWidth="1"/>
    <col min="4373" max="4608" width="7.21875" style="952"/>
    <col min="4609" max="4609" width="9.5546875" style="952" customWidth="1"/>
    <col min="4610" max="4610" width="6.5546875" style="952" customWidth="1"/>
    <col min="4611" max="4611" width="8.44140625" style="952" customWidth="1"/>
    <col min="4612" max="4613" width="7.6640625" style="952" customWidth="1"/>
    <col min="4614" max="4624" width="8.44140625" style="952" customWidth="1"/>
    <col min="4625" max="4625" width="9.21875" style="952" customWidth="1"/>
    <col min="4626" max="4626" width="10.44140625" style="952" customWidth="1"/>
    <col min="4627" max="4627" width="9.33203125" style="952" customWidth="1"/>
    <col min="4628" max="4628" width="15.44140625" style="952" customWidth="1"/>
    <col min="4629" max="4864" width="7.21875" style="952"/>
    <col min="4865" max="4865" width="9.5546875" style="952" customWidth="1"/>
    <col min="4866" max="4866" width="6.5546875" style="952" customWidth="1"/>
    <col min="4867" max="4867" width="8.44140625" style="952" customWidth="1"/>
    <col min="4868" max="4869" width="7.6640625" style="952" customWidth="1"/>
    <col min="4870" max="4880" width="8.44140625" style="952" customWidth="1"/>
    <col min="4881" max="4881" width="9.21875" style="952" customWidth="1"/>
    <col min="4882" max="4882" width="10.44140625" style="952" customWidth="1"/>
    <col min="4883" max="4883" width="9.33203125" style="952" customWidth="1"/>
    <col min="4884" max="4884" width="15.44140625" style="952" customWidth="1"/>
    <col min="4885" max="5120" width="7.21875" style="952"/>
    <col min="5121" max="5121" width="9.5546875" style="952" customWidth="1"/>
    <col min="5122" max="5122" width="6.5546875" style="952" customWidth="1"/>
    <col min="5123" max="5123" width="8.44140625" style="952" customWidth="1"/>
    <col min="5124" max="5125" width="7.6640625" style="952" customWidth="1"/>
    <col min="5126" max="5136" width="8.44140625" style="952" customWidth="1"/>
    <col min="5137" max="5137" width="9.21875" style="952" customWidth="1"/>
    <col min="5138" max="5138" width="10.44140625" style="952" customWidth="1"/>
    <col min="5139" max="5139" width="9.33203125" style="952" customWidth="1"/>
    <col min="5140" max="5140" width="15.44140625" style="952" customWidth="1"/>
    <col min="5141" max="5376" width="7.21875" style="952"/>
    <col min="5377" max="5377" width="9.5546875" style="952" customWidth="1"/>
    <col min="5378" max="5378" width="6.5546875" style="952" customWidth="1"/>
    <col min="5379" max="5379" width="8.44140625" style="952" customWidth="1"/>
    <col min="5380" max="5381" width="7.6640625" style="952" customWidth="1"/>
    <col min="5382" max="5392" width="8.44140625" style="952" customWidth="1"/>
    <col min="5393" max="5393" width="9.21875" style="952" customWidth="1"/>
    <col min="5394" max="5394" width="10.44140625" style="952" customWidth="1"/>
    <col min="5395" max="5395" width="9.33203125" style="952" customWidth="1"/>
    <col min="5396" max="5396" width="15.44140625" style="952" customWidth="1"/>
    <col min="5397" max="5632" width="7.21875" style="952"/>
    <col min="5633" max="5633" width="9.5546875" style="952" customWidth="1"/>
    <col min="5634" max="5634" width="6.5546875" style="952" customWidth="1"/>
    <col min="5635" max="5635" width="8.44140625" style="952" customWidth="1"/>
    <col min="5636" max="5637" width="7.6640625" style="952" customWidth="1"/>
    <col min="5638" max="5648" width="8.44140625" style="952" customWidth="1"/>
    <col min="5649" max="5649" width="9.21875" style="952" customWidth="1"/>
    <col min="5650" max="5650" width="10.44140625" style="952" customWidth="1"/>
    <col min="5651" max="5651" width="9.33203125" style="952" customWidth="1"/>
    <col min="5652" max="5652" width="15.44140625" style="952" customWidth="1"/>
    <col min="5653" max="5888" width="7.21875" style="952"/>
    <col min="5889" max="5889" width="9.5546875" style="952" customWidth="1"/>
    <col min="5890" max="5890" width="6.5546875" style="952" customWidth="1"/>
    <col min="5891" max="5891" width="8.44140625" style="952" customWidth="1"/>
    <col min="5892" max="5893" width="7.6640625" style="952" customWidth="1"/>
    <col min="5894" max="5904" width="8.44140625" style="952" customWidth="1"/>
    <col min="5905" max="5905" width="9.21875" style="952" customWidth="1"/>
    <col min="5906" max="5906" width="10.44140625" style="952" customWidth="1"/>
    <col min="5907" max="5907" width="9.33203125" style="952" customWidth="1"/>
    <col min="5908" max="5908" width="15.44140625" style="952" customWidth="1"/>
    <col min="5909" max="6144" width="7.21875" style="952"/>
    <col min="6145" max="6145" width="9.5546875" style="952" customWidth="1"/>
    <col min="6146" max="6146" width="6.5546875" style="952" customWidth="1"/>
    <col min="6147" max="6147" width="8.44140625" style="952" customWidth="1"/>
    <col min="6148" max="6149" width="7.6640625" style="952" customWidth="1"/>
    <col min="6150" max="6160" width="8.44140625" style="952" customWidth="1"/>
    <col min="6161" max="6161" width="9.21875" style="952" customWidth="1"/>
    <col min="6162" max="6162" width="10.44140625" style="952" customWidth="1"/>
    <col min="6163" max="6163" width="9.33203125" style="952" customWidth="1"/>
    <col min="6164" max="6164" width="15.44140625" style="952" customWidth="1"/>
    <col min="6165" max="6400" width="7.21875" style="952"/>
    <col min="6401" max="6401" width="9.5546875" style="952" customWidth="1"/>
    <col min="6402" max="6402" width="6.5546875" style="952" customWidth="1"/>
    <col min="6403" max="6403" width="8.44140625" style="952" customWidth="1"/>
    <col min="6404" max="6405" width="7.6640625" style="952" customWidth="1"/>
    <col min="6406" max="6416" width="8.44140625" style="952" customWidth="1"/>
    <col min="6417" max="6417" width="9.21875" style="952" customWidth="1"/>
    <col min="6418" max="6418" width="10.44140625" style="952" customWidth="1"/>
    <col min="6419" max="6419" width="9.33203125" style="952" customWidth="1"/>
    <col min="6420" max="6420" width="15.44140625" style="952" customWidth="1"/>
    <col min="6421" max="6656" width="7.21875" style="952"/>
    <col min="6657" max="6657" width="9.5546875" style="952" customWidth="1"/>
    <col min="6658" max="6658" width="6.5546875" style="952" customWidth="1"/>
    <col min="6659" max="6659" width="8.44140625" style="952" customWidth="1"/>
    <col min="6660" max="6661" width="7.6640625" style="952" customWidth="1"/>
    <col min="6662" max="6672" width="8.44140625" style="952" customWidth="1"/>
    <col min="6673" max="6673" width="9.21875" style="952" customWidth="1"/>
    <col min="6674" max="6674" width="10.44140625" style="952" customWidth="1"/>
    <col min="6675" max="6675" width="9.33203125" style="952" customWidth="1"/>
    <col min="6676" max="6676" width="15.44140625" style="952" customWidth="1"/>
    <col min="6677" max="6912" width="7.21875" style="952"/>
    <col min="6913" max="6913" width="9.5546875" style="952" customWidth="1"/>
    <col min="6914" max="6914" width="6.5546875" style="952" customWidth="1"/>
    <col min="6915" max="6915" width="8.44140625" style="952" customWidth="1"/>
    <col min="6916" max="6917" width="7.6640625" style="952" customWidth="1"/>
    <col min="6918" max="6928" width="8.44140625" style="952" customWidth="1"/>
    <col min="6929" max="6929" width="9.21875" style="952" customWidth="1"/>
    <col min="6930" max="6930" width="10.44140625" style="952" customWidth="1"/>
    <col min="6931" max="6931" width="9.33203125" style="952" customWidth="1"/>
    <col min="6932" max="6932" width="15.44140625" style="952" customWidth="1"/>
    <col min="6933" max="7168" width="7.21875" style="952"/>
    <col min="7169" max="7169" width="9.5546875" style="952" customWidth="1"/>
    <col min="7170" max="7170" width="6.5546875" style="952" customWidth="1"/>
    <col min="7171" max="7171" width="8.44140625" style="952" customWidth="1"/>
    <col min="7172" max="7173" width="7.6640625" style="952" customWidth="1"/>
    <col min="7174" max="7184" width="8.44140625" style="952" customWidth="1"/>
    <col min="7185" max="7185" width="9.21875" style="952" customWidth="1"/>
    <col min="7186" max="7186" width="10.44140625" style="952" customWidth="1"/>
    <col min="7187" max="7187" width="9.33203125" style="952" customWidth="1"/>
    <col min="7188" max="7188" width="15.44140625" style="952" customWidth="1"/>
    <col min="7189" max="7424" width="7.21875" style="952"/>
    <col min="7425" max="7425" width="9.5546875" style="952" customWidth="1"/>
    <col min="7426" max="7426" width="6.5546875" style="952" customWidth="1"/>
    <col min="7427" max="7427" width="8.44140625" style="952" customWidth="1"/>
    <col min="7428" max="7429" width="7.6640625" style="952" customWidth="1"/>
    <col min="7430" max="7440" width="8.44140625" style="952" customWidth="1"/>
    <col min="7441" max="7441" width="9.21875" style="952" customWidth="1"/>
    <col min="7442" max="7442" width="10.44140625" style="952" customWidth="1"/>
    <col min="7443" max="7443" width="9.33203125" style="952" customWidth="1"/>
    <col min="7444" max="7444" width="15.44140625" style="952" customWidth="1"/>
    <col min="7445" max="7680" width="7.21875" style="952"/>
    <col min="7681" max="7681" width="9.5546875" style="952" customWidth="1"/>
    <col min="7682" max="7682" width="6.5546875" style="952" customWidth="1"/>
    <col min="7683" max="7683" width="8.44140625" style="952" customWidth="1"/>
    <col min="7684" max="7685" width="7.6640625" style="952" customWidth="1"/>
    <col min="7686" max="7696" width="8.44140625" style="952" customWidth="1"/>
    <col min="7697" max="7697" width="9.21875" style="952" customWidth="1"/>
    <col min="7698" max="7698" width="10.44140625" style="952" customWidth="1"/>
    <col min="7699" max="7699" width="9.33203125" style="952" customWidth="1"/>
    <col min="7700" max="7700" width="15.44140625" style="952" customWidth="1"/>
    <col min="7701" max="7936" width="7.21875" style="952"/>
    <col min="7937" max="7937" width="9.5546875" style="952" customWidth="1"/>
    <col min="7938" max="7938" width="6.5546875" style="952" customWidth="1"/>
    <col min="7939" max="7939" width="8.44140625" style="952" customWidth="1"/>
    <col min="7940" max="7941" width="7.6640625" style="952" customWidth="1"/>
    <col min="7942" max="7952" width="8.44140625" style="952" customWidth="1"/>
    <col min="7953" max="7953" width="9.21875" style="952" customWidth="1"/>
    <col min="7954" max="7954" width="10.44140625" style="952" customWidth="1"/>
    <col min="7955" max="7955" width="9.33203125" style="952" customWidth="1"/>
    <col min="7956" max="7956" width="15.44140625" style="952" customWidth="1"/>
    <col min="7957" max="8192" width="7.21875" style="952"/>
    <col min="8193" max="8193" width="9.5546875" style="952" customWidth="1"/>
    <col min="8194" max="8194" width="6.5546875" style="952" customWidth="1"/>
    <col min="8195" max="8195" width="8.44140625" style="952" customWidth="1"/>
    <col min="8196" max="8197" width="7.6640625" style="952" customWidth="1"/>
    <col min="8198" max="8208" width="8.44140625" style="952" customWidth="1"/>
    <col min="8209" max="8209" width="9.21875" style="952" customWidth="1"/>
    <col min="8210" max="8210" width="10.44140625" style="952" customWidth="1"/>
    <col min="8211" max="8211" width="9.33203125" style="952" customWidth="1"/>
    <col min="8212" max="8212" width="15.44140625" style="952" customWidth="1"/>
    <col min="8213" max="8448" width="7.21875" style="952"/>
    <col min="8449" max="8449" width="9.5546875" style="952" customWidth="1"/>
    <col min="8450" max="8450" width="6.5546875" style="952" customWidth="1"/>
    <col min="8451" max="8451" width="8.44140625" style="952" customWidth="1"/>
    <col min="8452" max="8453" width="7.6640625" style="952" customWidth="1"/>
    <col min="8454" max="8464" width="8.44140625" style="952" customWidth="1"/>
    <col min="8465" max="8465" width="9.21875" style="952" customWidth="1"/>
    <col min="8466" max="8466" width="10.44140625" style="952" customWidth="1"/>
    <col min="8467" max="8467" width="9.33203125" style="952" customWidth="1"/>
    <col min="8468" max="8468" width="15.44140625" style="952" customWidth="1"/>
    <col min="8469" max="8704" width="7.21875" style="952"/>
    <col min="8705" max="8705" width="9.5546875" style="952" customWidth="1"/>
    <col min="8706" max="8706" width="6.5546875" style="952" customWidth="1"/>
    <col min="8707" max="8707" width="8.44140625" style="952" customWidth="1"/>
    <col min="8708" max="8709" width="7.6640625" style="952" customWidth="1"/>
    <col min="8710" max="8720" width="8.44140625" style="952" customWidth="1"/>
    <col min="8721" max="8721" width="9.21875" style="952" customWidth="1"/>
    <col min="8722" max="8722" width="10.44140625" style="952" customWidth="1"/>
    <col min="8723" max="8723" width="9.33203125" style="952" customWidth="1"/>
    <col min="8724" max="8724" width="15.44140625" style="952" customWidth="1"/>
    <col min="8725" max="8960" width="7.21875" style="952"/>
    <col min="8961" max="8961" width="9.5546875" style="952" customWidth="1"/>
    <col min="8962" max="8962" width="6.5546875" style="952" customWidth="1"/>
    <col min="8963" max="8963" width="8.44140625" style="952" customWidth="1"/>
    <col min="8964" max="8965" width="7.6640625" style="952" customWidth="1"/>
    <col min="8966" max="8976" width="8.44140625" style="952" customWidth="1"/>
    <col min="8977" max="8977" width="9.21875" style="952" customWidth="1"/>
    <col min="8978" max="8978" width="10.44140625" style="952" customWidth="1"/>
    <col min="8979" max="8979" width="9.33203125" style="952" customWidth="1"/>
    <col min="8980" max="8980" width="15.44140625" style="952" customWidth="1"/>
    <col min="8981" max="9216" width="7.21875" style="952"/>
    <col min="9217" max="9217" width="9.5546875" style="952" customWidth="1"/>
    <col min="9218" max="9218" width="6.5546875" style="952" customWidth="1"/>
    <col min="9219" max="9219" width="8.44140625" style="952" customWidth="1"/>
    <col min="9220" max="9221" width="7.6640625" style="952" customWidth="1"/>
    <col min="9222" max="9232" width="8.44140625" style="952" customWidth="1"/>
    <col min="9233" max="9233" width="9.21875" style="952" customWidth="1"/>
    <col min="9234" max="9234" width="10.44140625" style="952" customWidth="1"/>
    <col min="9235" max="9235" width="9.33203125" style="952" customWidth="1"/>
    <col min="9236" max="9236" width="15.44140625" style="952" customWidth="1"/>
    <col min="9237" max="9472" width="7.21875" style="952"/>
    <col min="9473" max="9473" width="9.5546875" style="952" customWidth="1"/>
    <col min="9474" max="9474" width="6.5546875" style="952" customWidth="1"/>
    <col min="9475" max="9475" width="8.44140625" style="952" customWidth="1"/>
    <col min="9476" max="9477" width="7.6640625" style="952" customWidth="1"/>
    <col min="9478" max="9488" width="8.44140625" style="952" customWidth="1"/>
    <col min="9489" max="9489" width="9.21875" style="952" customWidth="1"/>
    <col min="9490" max="9490" width="10.44140625" style="952" customWidth="1"/>
    <col min="9491" max="9491" width="9.33203125" style="952" customWidth="1"/>
    <col min="9492" max="9492" width="15.44140625" style="952" customWidth="1"/>
    <col min="9493" max="9728" width="7.21875" style="952"/>
    <col min="9729" max="9729" width="9.5546875" style="952" customWidth="1"/>
    <col min="9730" max="9730" width="6.5546875" style="952" customWidth="1"/>
    <col min="9731" max="9731" width="8.44140625" style="952" customWidth="1"/>
    <col min="9732" max="9733" width="7.6640625" style="952" customWidth="1"/>
    <col min="9734" max="9744" width="8.44140625" style="952" customWidth="1"/>
    <col min="9745" max="9745" width="9.21875" style="952" customWidth="1"/>
    <col min="9746" max="9746" width="10.44140625" style="952" customWidth="1"/>
    <col min="9747" max="9747" width="9.33203125" style="952" customWidth="1"/>
    <col min="9748" max="9748" width="15.44140625" style="952" customWidth="1"/>
    <col min="9749" max="9984" width="7.21875" style="952"/>
    <col min="9985" max="9985" width="9.5546875" style="952" customWidth="1"/>
    <col min="9986" max="9986" width="6.5546875" style="952" customWidth="1"/>
    <col min="9987" max="9987" width="8.44140625" style="952" customWidth="1"/>
    <col min="9988" max="9989" width="7.6640625" style="952" customWidth="1"/>
    <col min="9990" max="10000" width="8.44140625" style="952" customWidth="1"/>
    <col min="10001" max="10001" width="9.21875" style="952" customWidth="1"/>
    <col min="10002" max="10002" width="10.44140625" style="952" customWidth="1"/>
    <col min="10003" max="10003" width="9.33203125" style="952" customWidth="1"/>
    <col min="10004" max="10004" width="15.44140625" style="952" customWidth="1"/>
    <col min="10005" max="10240" width="7.21875" style="952"/>
    <col min="10241" max="10241" width="9.5546875" style="952" customWidth="1"/>
    <col min="10242" max="10242" width="6.5546875" style="952" customWidth="1"/>
    <col min="10243" max="10243" width="8.44140625" style="952" customWidth="1"/>
    <col min="10244" max="10245" width="7.6640625" style="952" customWidth="1"/>
    <col min="10246" max="10256" width="8.44140625" style="952" customWidth="1"/>
    <col min="10257" max="10257" width="9.21875" style="952" customWidth="1"/>
    <col min="10258" max="10258" width="10.44140625" style="952" customWidth="1"/>
    <col min="10259" max="10259" width="9.33203125" style="952" customWidth="1"/>
    <col min="10260" max="10260" width="15.44140625" style="952" customWidth="1"/>
    <col min="10261" max="10496" width="7.21875" style="952"/>
    <col min="10497" max="10497" width="9.5546875" style="952" customWidth="1"/>
    <col min="10498" max="10498" width="6.5546875" style="952" customWidth="1"/>
    <col min="10499" max="10499" width="8.44140625" style="952" customWidth="1"/>
    <col min="10500" max="10501" width="7.6640625" style="952" customWidth="1"/>
    <col min="10502" max="10512" width="8.44140625" style="952" customWidth="1"/>
    <col min="10513" max="10513" width="9.21875" style="952" customWidth="1"/>
    <col min="10514" max="10514" width="10.44140625" style="952" customWidth="1"/>
    <col min="10515" max="10515" width="9.33203125" style="952" customWidth="1"/>
    <col min="10516" max="10516" width="15.44140625" style="952" customWidth="1"/>
    <col min="10517" max="10752" width="7.21875" style="952"/>
    <col min="10753" max="10753" width="9.5546875" style="952" customWidth="1"/>
    <col min="10754" max="10754" width="6.5546875" style="952" customWidth="1"/>
    <col min="10755" max="10755" width="8.44140625" style="952" customWidth="1"/>
    <col min="10756" max="10757" width="7.6640625" style="952" customWidth="1"/>
    <col min="10758" max="10768" width="8.44140625" style="952" customWidth="1"/>
    <col min="10769" max="10769" width="9.21875" style="952" customWidth="1"/>
    <col min="10770" max="10770" width="10.44140625" style="952" customWidth="1"/>
    <col min="10771" max="10771" width="9.33203125" style="952" customWidth="1"/>
    <col min="10772" max="10772" width="15.44140625" style="952" customWidth="1"/>
    <col min="10773" max="11008" width="7.21875" style="952"/>
    <col min="11009" max="11009" width="9.5546875" style="952" customWidth="1"/>
    <col min="11010" max="11010" width="6.5546875" style="952" customWidth="1"/>
    <col min="11011" max="11011" width="8.44140625" style="952" customWidth="1"/>
    <col min="11012" max="11013" width="7.6640625" style="952" customWidth="1"/>
    <col min="11014" max="11024" width="8.44140625" style="952" customWidth="1"/>
    <col min="11025" max="11025" width="9.21875" style="952" customWidth="1"/>
    <col min="11026" max="11026" width="10.44140625" style="952" customWidth="1"/>
    <col min="11027" max="11027" width="9.33203125" style="952" customWidth="1"/>
    <col min="11028" max="11028" width="15.44140625" style="952" customWidth="1"/>
    <col min="11029" max="11264" width="7.21875" style="952"/>
    <col min="11265" max="11265" width="9.5546875" style="952" customWidth="1"/>
    <col min="11266" max="11266" width="6.5546875" style="952" customWidth="1"/>
    <col min="11267" max="11267" width="8.44140625" style="952" customWidth="1"/>
    <col min="11268" max="11269" width="7.6640625" style="952" customWidth="1"/>
    <col min="11270" max="11280" width="8.44140625" style="952" customWidth="1"/>
    <col min="11281" max="11281" width="9.21875" style="952" customWidth="1"/>
    <col min="11282" max="11282" width="10.44140625" style="952" customWidth="1"/>
    <col min="11283" max="11283" width="9.33203125" style="952" customWidth="1"/>
    <col min="11284" max="11284" width="15.44140625" style="952" customWidth="1"/>
    <col min="11285" max="11520" width="7.21875" style="952"/>
    <col min="11521" max="11521" width="9.5546875" style="952" customWidth="1"/>
    <col min="11522" max="11522" width="6.5546875" style="952" customWidth="1"/>
    <col min="11523" max="11523" width="8.44140625" style="952" customWidth="1"/>
    <col min="11524" max="11525" width="7.6640625" style="952" customWidth="1"/>
    <col min="11526" max="11536" width="8.44140625" style="952" customWidth="1"/>
    <col min="11537" max="11537" width="9.21875" style="952" customWidth="1"/>
    <col min="11538" max="11538" width="10.44140625" style="952" customWidth="1"/>
    <col min="11539" max="11539" width="9.33203125" style="952" customWidth="1"/>
    <col min="11540" max="11540" width="15.44140625" style="952" customWidth="1"/>
    <col min="11541" max="11776" width="7.21875" style="952"/>
    <col min="11777" max="11777" width="9.5546875" style="952" customWidth="1"/>
    <col min="11778" max="11778" width="6.5546875" style="952" customWidth="1"/>
    <col min="11779" max="11779" width="8.44140625" style="952" customWidth="1"/>
    <col min="11780" max="11781" width="7.6640625" style="952" customWidth="1"/>
    <col min="11782" max="11792" width="8.44140625" style="952" customWidth="1"/>
    <col min="11793" max="11793" width="9.21875" style="952" customWidth="1"/>
    <col min="11794" max="11794" width="10.44140625" style="952" customWidth="1"/>
    <col min="11795" max="11795" width="9.33203125" style="952" customWidth="1"/>
    <col min="11796" max="11796" width="15.44140625" style="952" customWidth="1"/>
    <col min="11797" max="12032" width="7.21875" style="952"/>
    <col min="12033" max="12033" width="9.5546875" style="952" customWidth="1"/>
    <col min="12034" max="12034" width="6.5546875" style="952" customWidth="1"/>
    <col min="12035" max="12035" width="8.44140625" style="952" customWidth="1"/>
    <col min="12036" max="12037" width="7.6640625" style="952" customWidth="1"/>
    <col min="12038" max="12048" width="8.44140625" style="952" customWidth="1"/>
    <col min="12049" max="12049" width="9.21875" style="952" customWidth="1"/>
    <col min="12050" max="12050" width="10.44140625" style="952" customWidth="1"/>
    <col min="12051" max="12051" width="9.33203125" style="952" customWidth="1"/>
    <col min="12052" max="12052" width="15.44140625" style="952" customWidth="1"/>
    <col min="12053" max="12288" width="7.21875" style="952"/>
    <col min="12289" max="12289" width="9.5546875" style="952" customWidth="1"/>
    <col min="12290" max="12290" width="6.5546875" style="952" customWidth="1"/>
    <col min="12291" max="12291" width="8.44140625" style="952" customWidth="1"/>
    <col min="12292" max="12293" width="7.6640625" style="952" customWidth="1"/>
    <col min="12294" max="12304" width="8.44140625" style="952" customWidth="1"/>
    <col min="12305" max="12305" width="9.21875" style="952" customWidth="1"/>
    <col min="12306" max="12306" width="10.44140625" style="952" customWidth="1"/>
    <col min="12307" max="12307" width="9.33203125" style="952" customWidth="1"/>
    <col min="12308" max="12308" width="15.44140625" style="952" customWidth="1"/>
    <col min="12309" max="12544" width="7.21875" style="952"/>
    <col min="12545" max="12545" width="9.5546875" style="952" customWidth="1"/>
    <col min="12546" max="12546" width="6.5546875" style="952" customWidth="1"/>
    <col min="12547" max="12547" width="8.44140625" style="952" customWidth="1"/>
    <col min="12548" max="12549" width="7.6640625" style="952" customWidth="1"/>
    <col min="12550" max="12560" width="8.44140625" style="952" customWidth="1"/>
    <col min="12561" max="12561" width="9.21875" style="952" customWidth="1"/>
    <col min="12562" max="12562" width="10.44140625" style="952" customWidth="1"/>
    <col min="12563" max="12563" width="9.33203125" style="952" customWidth="1"/>
    <col min="12564" max="12564" width="15.44140625" style="952" customWidth="1"/>
    <col min="12565" max="12800" width="7.21875" style="952"/>
    <col min="12801" max="12801" width="9.5546875" style="952" customWidth="1"/>
    <col min="12802" max="12802" width="6.5546875" style="952" customWidth="1"/>
    <col min="12803" max="12803" width="8.44140625" style="952" customWidth="1"/>
    <col min="12804" max="12805" width="7.6640625" style="952" customWidth="1"/>
    <col min="12806" max="12816" width="8.44140625" style="952" customWidth="1"/>
    <col min="12817" max="12817" width="9.21875" style="952" customWidth="1"/>
    <col min="12818" max="12818" width="10.44140625" style="952" customWidth="1"/>
    <col min="12819" max="12819" width="9.33203125" style="952" customWidth="1"/>
    <col min="12820" max="12820" width="15.44140625" style="952" customWidth="1"/>
    <col min="12821" max="13056" width="7.21875" style="952"/>
    <col min="13057" max="13057" width="9.5546875" style="952" customWidth="1"/>
    <col min="13058" max="13058" width="6.5546875" style="952" customWidth="1"/>
    <col min="13059" max="13059" width="8.44140625" style="952" customWidth="1"/>
    <col min="13060" max="13061" width="7.6640625" style="952" customWidth="1"/>
    <col min="13062" max="13072" width="8.44140625" style="952" customWidth="1"/>
    <col min="13073" max="13073" width="9.21875" style="952" customWidth="1"/>
    <col min="13074" max="13074" width="10.44140625" style="952" customWidth="1"/>
    <col min="13075" max="13075" width="9.33203125" style="952" customWidth="1"/>
    <col min="13076" max="13076" width="15.44140625" style="952" customWidth="1"/>
    <col min="13077" max="13312" width="7.21875" style="952"/>
    <col min="13313" max="13313" width="9.5546875" style="952" customWidth="1"/>
    <col min="13314" max="13314" width="6.5546875" style="952" customWidth="1"/>
    <col min="13315" max="13315" width="8.44140625" style="952" customWidth="1"/>
    <col min="13316" max="13317" width="7.6640625" style="952" customWidth="1"/>
    <col min="13318" max="13328" width="8.44140625" style="952" customWidth="1"/>
    <col min="13329" max="13329" width="9.21875" style="952" customWidth="1"/>
    <col min="13330" max="13330" width="10.44140625" style="952" customWidth="1"/>
    <col min="13331" max="13331" width="9.33203125" style="952" customWidth="1"/>
    <col min="13332" max="13332" width="15.44140625" style="952" customWidth="1"/>
    <col min="13333" max="13568" width="7.21875" style="952"/>
    <col min="13569" max="13569" width="9.5546875" style="952" customWidth="1"/>
    <col min="13570" max="13570" width="6.5546875" style="952" customWidth="1"/>
    <col min="13571" max="13571" width="8.44140625" style="952" customWidth="1"/>
    <col min="13572" max="13573" width="7.6640625" style="952" customWidth="1"/>
    <col min="13574" max="13584" width="8.44140625" style="952" customWidth="1"/>
    <col min="13585" max="13585" width="9.21875" style="952" customWidth="1"/>
    <col min="13586" max="13586" width="10.44140625" style="952" customWidth="1"/>
    <col min="13587" max="13587" width="9.33203125" style="952" customWidth="1"/>
    <col min="13588" max="13588" width="15.44140625" style="952" customWidth="1"/>
    <col min="13589" max="13824" width="7.21875" style="952"/>
    <col min="13825" max="13825" width="9.5546875" style="952" customWidth="1"/>
    <col min="13826" max="13826" width="6.5546875" style="952" customWidth="1"/>
    <col min="13827" max="13827" width="8.44140625" style="952" customWidth="1"/>
    <col min="13828" max="13829" width="7.6640625" style="952" customWidth="1"/>
    <col min="13830" max="13840" width="8.44140625" style="952" customWidth="1"/>
    <col min="13841" max="13841" width="9.21875" style="952" customWidth="1"/>
    <col min="13842" max="13842" width="10.44140625" style="952" customWidth="1"/>
    <col min="13843" max="13843" width="9.33203125" style="952" customWidth="1"/>
    <col min="13844" max="13844" width="15.44140625" style="952" customWidth="1"/>
    <col min="13845" max="14080" width="7.21875" style="952"/>
    <col min="14081" max="14081" width="9.5546875" style="952" customWidth="1"/>
    <col min="14082" max="14082" width="6.5546875" style="952" customWidth="1"/>
    <col min="14083" max="14083" width="8.44140625" style="952" customWidth="1"/>
    <col min="14084" max="14085" width="7.6640625" style="952" customWidth="1"/>
    <col min="14086" max="14096" width="8.44140625" style="952" customWidth="1"/>
    <col min="14097" max="14097" width="9.21875" style="952" customWidth="1"/>
    <col min="14098" max="14098" width="10.44140625" style="952" customWidth="1"/>
    <col min="14099" max="14099" width="9.33203125" style="952" customWidth="1"/>
    <col min="14100" max="14100" width="15.44140625" style="952" customWidth="1"/>
    <col min="14101" max="14336" width="7.21875" style="952"/>
    <col min="14337" max="14337" width="9.5546875" style="952" customWidth="1"/>
    <col min="14338" max="14338" width="6.5546875" style="952" customWidth="1"/>
    <col min="14339" max="14339" width="8.44140625" style="952" customWidth="1"/>
    <col min="14340" max="14341" width="7.6640625" style="952" customWidth="1"/>
    <col min="14342" max="14352" width="8.44140625" style="952" customWidth="1"/>
    <col min="14353" max="14353" width="9.21875" style="952" customWidth="1"/>
    <col min="14354" max="14354" width="10.44140625" style="952" customWidth="1"/>
    <col min="14355" max="14355" width="9.33203125" style="952" customWidth="1"/>
    <col min="14356" max="14356" width="15.44140625" style="952" customWidth="1"/>
    <col min="14357" max="14592" width="7.21875" style="952"/>
    <col min="14593" max="14593" width="9.5546875" style="952" customWidth="1"/>
    <col min="14594" max="14594" width="6.5546875" style="952" customWidth="1"/>
    <col min="14595" max="14595" width="8.44140625" style="952" customWidth="1"/>
    <col min="14596" max="14597" width="7.6640625" style="952" customWidth="1"/>
    <col min="14598" max="14608" width="8.44140625" style="952" customWidth="1"/>
    <col min="14609" max="14609" width="9.21875" style="952" customWidth="1"/>
    <col min="14610" max="14610" width="10.44140625" style="952" customWidth="1"/>
    <col min="14611" max="14611" width="9.33203125" style="952" customWidth="1"/>
    <col min="14612" max="14612" width="15.44140625" style="952" customWidth="1"/>
    <col min="14613" max="14848" width="7.21875" style="952"/>
    <col min="14849" max="14849" width="9.5546875" style="952" customWidth="1"/>
    <col min="14850" max="14850" width="6.5546875" style="952" customWidth="1"/>
    <col min="14851" max="14851" width="8.44140625" style="952" customWidth="1"/>
    <col min="14852" max="14853" width="7.6640625" style="952" customWidth="1"/>
    <col min="14854" max="14864" width="8.44140625" style="952" customWidth="1"/>
    <col min="14865" max="14865" width="9.21875" style="952" customWidth="1"/>
    <col min="14866" max="14866" width="10.44140625" style="952" customWidth="1"/>
    <col min="14867" max="14867" width="9.33203125" style="952" customWidth="1"/>
    <col min="14868" max="14868" width="15.44140625" style="952" customWidth="1"/>
    <col min="14869" max="15104" width="7.21875" style="952"/>
    <col min="15105" max="15105" width="9.5546875" style="952" customWidth="1"/>
    <col min="15106" max="15106" width="6.5546875" style="952" customWidth="1"/>
    <col min="15107" max="15107" width="8.44140625" style="952" customWidth="1"/>
    <col min="15108" max="15109" width="7.6640625" style="952" customWidth="1"/>
    <col min="15110" max="15120" width="8.44140625" style="952" customWidth="1"/>
    <col min="15121" max="15121" width="9.21875" style="952" customWidth="1"/>
    <col min="15122" max="15122" width="10.44140625" style="952" customWidth="1"/>
    <col min="15123" max="15123" width="9.33203125" style="952" customWidth="1"/>
    <col min="15124" max="15124" width="15.44140625" style="952" customWidth="1"/>
    <col min="15125" max="15360" width="7.21875" style="952"/>
    <col min="15361" max="15361" width="9.5546875" style="952" customWidth="1"/>
    <col min="15362" max="15362" width="6.5546875" style="952" customWidth="1"/>
    <col min="15363" max="15363" width="8.44140625" style="952" customWidth="1"/>
    <col min="15364" max="15365" width="7.6640625" style="952" customWidth="1"/>
    <col min="15366" max="15376" width="8.44140625" style="952" customWidth="1"/>
    <col min="15377" max="15377" width="9.21875" style="952" customWidth="1"/>
    <col min="15378" max="15378" width="10.44140625" style="952" customWidth="1"/>
    <col min="15379" max="15379" width="9.33203125" style="952" customWidth="1"/>
    <col min="15380" max="15380" width="15.44140625" style="952" customWidth="1"/>
    <col min="15381" max="15616" width="7.21875" style="952"/>
    <col min="15617" max="15617" width="9.5546875" style="952" customWidth="1"/>
    <col min="15618" max="15618" width="6.5546875" style="952" customWidth="1"/>
    <col min="15619" max="15619" width="8.44140625" style="952" customWidth="1"/>
    <col min="15620" max="15621" width="7.6640625" style="952" customWidth="1"/>
    <col min="15622" max="15632" width="8.44140625" style="952" customWidth="1"/>
    <col min="15633" max="15633" width="9.21875" style="952" customWidth="1"/>
    <col min="15634" max="15634" width="10.44140625" style="952" customWidth="1"/>
    <col min="15635" max="15635" width="9.33203125" style="952" customWidth="1"/>
    <col min="15636" max="15636" width="15.44140625" style="952" customWidth="1"/>
    <col min="15637" max="15872" width="7.21875" style="952"/>
    <col min="15873" max="15873" width="9.5546875" style="952" customWidth="1"/>
    <col min="15874" max="15874" width="6.5546875" style="952" customWidth="1"/>
    <col min="15875" max="15875" width="8.44140625" style="952" customWidth="1"/>
    <col min="15876" max="15877" width="7.6640625" style="952" customWidth="1"/>
    <col min="15878" max="15888" width="8.44140625" style="952" customWidth="1"/>
    <col min="15889" max="15889" width="9.21875" style="952" customWidth="1"/>
    <col min="15890" max="15890" width="10.44140625" style="952" customWidth="1"/>
    <col min="15891" max="15891" width="9.33203125" style="952" customWidth="1"/>
    <col min="15892" max="15892" width="15.44140625" style="952" customWidth="1"/>
    <col min="15893" max="16128" width="7.21875" style="952"/>
    <col min="16129" max="16129" width="9.5546875" style="952" customWidth="1"/>
    <col min="16130" max="16130" width="6.5546875" style="952" customWidth="1"/>
    <col min="16131" max="16131" width="8.44140625" style="952" customWidth="1"/>
    <col min="16132" max="16133" width="7.6640625" style="952" customWidth="1"/>
    <col min="16134" max="16144" width="8.44140625" style="952" customWidth="1"/>
    <col min="16145" max="16145" width="9.21875" style="952" customWidth="1"/>
    <col min="16146" max="16146" width="10.44140625" style="952" customWidth="1"/>
    <col min="16147" max="16147" width="9.33203125" style="952" customWidth="1"/>
    <col min="16148" max="16148" width="15.44140625" style="952" customWidth="1"/>
    <col min="16149" max="16384" width="7.21875" style="952"/>
  </cols>
  <sheetData>
    <row r="1" spans="1:21" ht="20.100000000000001" customHeight="1" x14ac:dyDescent="0.3">
      <c r="A1" s="951" t="s">
        <v>575</v>
      </c>
      <c r="B1" s="463"/>
      <c r="C1" s="978"/>
      <c r="D1" s="978"/>
      <c r="E1" s="978"/>
      <c r="F1" s="953"/>
      <c r="G1" s="953"/>
      <c r="H1" s="953"/>
      <c r="I1" s="953"/>
      <c r="J1" s="953"/>
      <c r="K1" s="953"/>
      <c r="P1" s="2114"/>
      <c r="Q1" s="2114"/>
      <c r="R1" s="979" t="s">
        <v>98</v>
      </c>
      <c r="S1" s="2115" t="s">
        <v>1019</v>
      </c>
      <c r="T1" s="2116"/>
      <c r="U1" s="109" t="s">
        <v>100</v>
      </c>
    </row>
    <row r="2" spans="1:21" ht="20.100000000000001" customHeight="1" x14ac:dyDescent="0.3">
      <c r="A2" s="955" t="s">
        <v>576</v>
      </c>
      <c r="B2" s="980" t="s">
        <v>989</v>
      </c>
      <c r="C2" s="978"/>
      <c r="D2" s="978"/>
      <c r="E2" s="978"/>
      <c r="F2" s="953"/>
      <c r="G2" s="953"/>
      <c r="H2" s="953"/>
      <c r="I2" s="953"/>
      <c r="J2" s="953"/>
      <c r="K2" s="953"/>
      <c r="P2" s="2114"/>
      <c r="Q2" s="2114"/>
      <c r="R2" s="979" t="s">
        <v>186</v>
      </c>
      <c r="S2" s="2117" t="s">
        <v>1020</v>
      </c>
      <c r="T2" s="2117"/>
    </row>
    <row r="3" spans="1:21" ht="39.9" customHeight="1" x14ac:dyDescent="0.4">
      <c r="A3" s="2118" t="s">
        <v>1021</v>
      </c>
      <c r="B3" s="2006"/>
      <c r="C3" s="2006"/>
      <c r="D3" s="2006"/>
      <c r="E3" s="2006"/>
      <c r="F3" s="2006"/>
      <c r="G3" s="2006"/>
      <c r="H3" s="2006"/>
      <c r="I3" s="2006"/>
      <c r="J3" s="2006"/>
      <c r="K3" s="2006"/>
      <c r="L3" s="2006"/>
      <c r="M3" s="2006"/>
      <c r="N3" s="2006"/>
      <c r="O3" s="2006"/>
      <c r="P3" s="2006"/>
      <c r="Q3" s="2006"/>
      <c r="R3" s="2006"/>
      <c r="S3" s="2006"/>
      <c r="T3" s="2006"/>
    </row>
    <row r="4" spans="1:21" ht="5.0999999999999996" customHeight="1" x14ac:dyDescent="0.25"/>
    <row r="5" spans="1:21" ht="21" customHeight="1" thickBot="1" x14ac:dyDescent="0.35">
      <c r="A5" s="1579" t="s">
        <v>1131</v>
      </c>
      <c r="B5" s="1579"/>
      <c r="C5" s="1579"/>
      <c r="D5" s="1579"/>
      <c r="E5" s="1579"/>
      <c r="F5" s="1579"/>
      <c r="G5" s="1579"/>
      <c r="H5" s="1579"/>
      <c r="I5" s="1579"/>
      <c r="J5" s="1579"/>
      <c r="K5" s="1579"/>
      <c r="L5" s="1579"/>
      <c r="M5" s="1579"/>
      <c r="N5" s="1579"/>
      <c r="O5" s="1579"/>
      <c r="P5" s="1579"/>
      <c r="Q5" s="1579"/>
      <c r="R5" s="1579"/>
      <c r="S5" s="1579"/>
      <c r="T5" s="1579"/>
    </row>
    <row r="6" spans="1:21" s="958" customFormat="1" ht="32.25" customHeight="1" x14ac:dyDescent="0.3">
      <c r="A6" s="2101" t="s">
        <v>791</v>
      </c>
      <c r="B6" s="2103" t="s">
        <v>992</v>
      </c>
      <c r="C6" s="2049" t="s">
        <v>996</v>
      </c>
      <c r="D6" s="2050"/>
      <c r="E6" s="2050"/>
      <c r="F6" s="2049" t="s">
        <v>1022</v>
      </c>
      <c r="G6" s="2050"/>
      <c r="H6" s="2061"/>
      <c r="I6" s="2049" t="s">
        <v>1023</v>
      </c>
      <c r="J6" s="2050"/>
      <c r="K6" s="2061"/>
      <c r="L6" s="2049" t="s">
        <v>1024</v>
      </c>
      <c r="M6" s="2050"/>
      <c r="N6" s="2061"/>
      <c r="O6" s="2049" t="s">
        <v>1025</v>
      </c>
      <c r="P6" s="2050"/>
      <c r="Q6" s="2050"/>
      <c r="R6" s="2049" t="s">
        <v>1026</v>
      </c>
      <c r="S6" s="2050"/>
      <c r="T6" s="2050"/>
    </row>
    <row r="7" spans="1:21" s="958" customFormat="1" ht="67.5" customHeight="1" thickBot="1" x14ac:dyDescent="0.35">
      <c r="A7" s="2102"/>
      <c r="B7" s="2098"/>
      <c r="C7" s="982" t="s">
        <v>302</v>
      </c>
      <c r="D7" s="982" t="s">
        <v>1006</v>
      </c>
      <c r="E7" s="982" t="s">
        <v>1007</v>
      </c>
      <c r="F7" s="964" t="s">
        <v>1027</v>
      </c>
      <c r="G7" s="964" t="s">
        <v>1028</v>
      </c>
      <c r="H7" s="964" t="s">
        <v>1029</v>
      </c>
      <c r="I7" s="964" t="s">
        <v>1027</v>
      </c>
      <c r="J7" s="964" t="s">
        <v>1028</v>
      </c>
      <c r="K7" s="964" t="s">
        <v>1029</v>
      </c>
      <c r="L7" s="964" t="s">
        <v>1027</v>
      </c>
      <c r="M7" s="964" t="s">
        <v>1028</v>
      </c>
      <c r="N7" s="964" t="s">
        <v>1029</v>
      </c>
      <c r="O7" s="964" t="s">
        <v>1027</v>
      </c>
      <c r="P7" s="964" t="s">
        <v>1028</v>
      </c>
      <c r="Q7" s="965" t="s">
        <v>1029</v>
      </c>
      <c r="R7" s="964" t="s">
        <v>1027</v>
      </c>
      <c r="S7" s="964" t="s">
        <v>1028</v>
      </c>
      <c r="T7" s="965" t="s">
        <v>1029</v>
      </c>
    </row>
    <row r="8" spans="1:21" s="967" customFormat="1" ht="50.1" customHeight="1" x14ac:dyDescent="0.3">
      <c r="A8" s="2093" t="s">
        <v>309</v>
      </c>
      <c r="B8" s="966" t="s">
        <v>809</v>
      </c>
      <c r="C8" s="1066">
        <f>SUM(C9:C10)</f>
        <v>3</v>
      </c>
      <c r="D8" s="1066">
        <f t="shared" ref="D8:T8" si="0">SUM(D9:D10)</f>
        <v>3</v>
      </c>
      <c r="E8" s="1066">
        <f t="shared" si="0"/>
        <v>0</v>
      </c>
      <c r="F8" s="1066">
        <f t="shared" si="0"/>
        <v>8886</v>
      </c>
      <c r="G8" s="1066">
        <f t="shared" si="0"/>
        <v>3478</v>
      </c>
      <c r="H8" s="1066">
        <f t="shared" si="0"/>
        <v>5408</v>
      </c>
      <c r="I8" s="1066">
        <f t="shared" si="0"/>
        <v>4924</v>
      </c>
      <c r="J8" s="1066">
        <f t="shared" si="0"/>
        <v>2114</v>
      </c>
      <c r="K8" s="1066">
        <f t="shared" si="0"/>
        <v>2810</v>
      </c>
      <c r="L8" s="1066">
        <f t="shared" si="0"/>
        <v>3962</v>
      </c>
      <c r="M8" s="1066">
        <f t="shared" si="0"/>
        <v>1364</v>
      </c>
      <c r="N8" s="1066">
        <f t="shared" si="0"/>
        <v>2598</v>
      </c>
      <c r="O8" s="1066">
        <f t="shared" si="0"/>
        <v>285</v>
      </c>
      <c r="P8" s="1066">
        <f t="shared" si="0"/>
        <v>61</v>
      </c>
      <c r="Q8" s="1066">
        <f t="shared" si="0"/>
        <v>224</v>
      </c>
      <c r="R8" s="1066">
        <f t="shared" si="0"/>
        <v>0</v>
      </c>
      <c r="S8" s="1066">
        <f t="shared" si="0"/>
        <v>0</v>
      </c>
      <c r="T8" s="1067">
        <f t="shared" si="0"/>
        <v>0</v>
      </c>
    </row>
    <row r="9" spans="1:21" ht="50.1" customHeight="1" x14ac:dyDescent="0.25">
      <c r="A9" s="2093"/>
      <c r="B9" s="960" t="s">
        <v>1012</v>
      </c>
      <c r="C9" s="1068">
        <f>SUM(D9:E9)</f>
        <v>3</v>
      </c>
      <c r="D9" s="1068">
        <v>3</v>
      </c>
      <c r="E9" s="1068">
        <v>0</v>
      </c>
      <c r="F9" s="1069">
        <f>SUM(G9:H9)</f>
        <v>8886</v>
      </c>
      <c r="G9" s="1069">
        <v>3478</v>
      </c>
      <c r="H9" s="1069">
        <v>5408</v>
      </c>
      <c r="I9" s="1069">
        <f>SUM(J9:K9)</f>
        <v>4924</v>
      </c>
      <c r="J9" s="1069">
        <v>2114</v>
      </c>
      <c r="K9" s="1069">
        <v>2810</v>
      </c>
      <c r="L9" s="1069">
        <f>SUM(M9:N9)</f>
        <v>3962</v>
      </c>
      <c r="M9" s="1069">
        <v>1364</v>
      </c>
      <c r="N9" s="1070">
        <v>2598</v>
      </c>
      <c r="O9" s="1069">
        <f>SUM(P9:Q9)</f>
        <v>285</v>
      </c>
      <c r="P9" s="1069">
        <v>61</v>
      </c>
      <c r="Q9" s="1070">
        <v>224</v>
      </c>
      <c r="R9" s="1069">
        <f>SUM(S9:T9)</f>
        <v>0</v>
      </c>
      <c r="S9" s="1069">
        <v>0</v>
      </c>
      <c r="T9" s="1070">
        <v>0</v>
      </c>
    </row>
    <row r="10" spans="1:21" ht="50.1" customHeight="1" x14ac:dyDescent="0.25">
      <c r="A10" s="2094"/>
      <c r="B10" s="960" t="s">
        <v>1013</v>
      </c>
      <c r="C10" s="1068">
        <f>SUM(D10:E10)</f>
        <v>0</v>
      </c>
      <c r="D10" s="1068">
        <v>0</v>
      </c>
      <c r="E10" s="1068">
        <v>0</v>
      </c>
      <c r="F10" s="1069">
        <f>SUM(G10:H10)</f>
        <v>0</v>
      </c>
      <c r="G10" s="1069">
        <v>0</v>
      </c>
      <c r="H10" s="1069">
        <v>0</v>
      </c>
      <c r="I10" s="1069">
        <f>SUM(J10:K10)</f>
        <v>0</v>
      </c>
      <c r="J10" s="1069">
        <v>0</v>
      </c>
      <c r="K10" s="1069">
        <v>0</v>
      </c>
      <c r="L10" s="1069">
        <f>SUM(M10:N10)</f>
        <v>0</v>
      </c>
      <c r="M10" s="1069">
        <v>0</v>
      </c>
      <c r="N10" s="1070">
        <v>0</v>
      </c>
      <c r="O10" s="1069">
        <f>SUM(P10:Q10)</f>
        <v>0</v>
      </c>
      <c r="P10" s="1069">
        <v>0</v>
      </c>
      <c r="Q10" s="1070">
        <v>0</v>
      </c>
      <c r="R10" s="1069">
        <f>SUM(S10:T10)</f>
        <v>0</v>
      </c>
      <c r="S10" s="1069">
        <v>0</v>
      </c>
      <c r="T10" s="1070">
        <v>0</v>
      </c>
    </row>
    <row r="11" spans="1:21" s="458" customFormat="1" ht="50.1" customHeight="1" thickBot="1" x14ac:dyDescent="0.35">
      <c r="A11" s="466" t="s">
        <v>589</v>
      </c>
      <c r="B11" s="969"/>
      <c r="C11" s="969"/>
      <c r="D11" s="969"/>
      <c r="E11" s="969"/>
      <c r="F11" s="467"/>
      <c r="G11" s="970"/>
      <c r="H11" s="970"/>
      <c r="I11" s="467"/>
      <c r="J11" s="970"/>
      <c r="K11" s="970"/>
      <c r="L11" s="467"/>
      <c r="M11" s="969"/>
      <c r="N11" s="969"/>
      <c r="O11" s="971"/>
      <c r="P11" s="972"/>
      <c r="Q11" s="467"/>
      <c r="R11" s="971"/>
      <c r="S11" s="972"/>
      <c r="T11" s="467"/>
    </row>
    <row r="12" spans="1:21" s="458" customFormat="1" ht="16.5" customHeight="1" x14ac:dyDescent="0.3">
      <c r="A12" s="460" t="s">
        <v>315</v>
      </c>
      <c r="B12" s="459"/>
      <c r="C12" s="459"/>
      <c r="D12" s="459"/>
      <c r="E12" s="459"/>
      <c r="G12" s="460" t="s">
        <v>316</v>
      </c>
      <c r="H12" s="459"/>
      <c r="K12" s="459" t="s">
        <v>1014</v>
      </c>
      <c r="L12" s="459"/>
      <c r="P12" s="468" t="s">
        <v>1015</v>
      </c>
      <c r="Q12" s="459"/>
      <c r="T12" s="459"/>
    </row>
    <row r="13" spans="1:21" s="458" customFormat="1" ht="16.5" customHeight="1" x14ac:dyDescent="0.3">
      <c r="A13" s="460"/>
      <c r="B13" s="459"/>
      <c r="C13" s="459"/>
      <c r="D13" s="459"/>
      <c r="E13" s="459"/>
      <c r="G13" s="460"/>
      <c r="H13" s="459"/>
      <c r="K13" s="459"/>
      <c r="L13" s="459"/>
      <c r="P13" s="468"/>
      <c r="Q13" s="459"/>
      <c r="T13" s="459"/>
    </row>
    <row r="14" spans="1:21" s="458" customFormat="1" ht="16.5" customHeight="1" x14ac:dyDescent="0.3">
      <c r="H14" s="459"/>
      <c r="K14" s="459" t="s">
        <v>140</v>
      </c>
      <c r="L14" s="459"/>
      <c r="M14" s="461"/>
      <c r="N14" s="459"/>
      <c r="P14" s="459"/>
      <c r="Q14" s="459"/>
      <c r="S14" s="459"/>
      <c r="T14" s="459"/>
    </row>
    <row r="15" spans="1:21" s="458" customFormat="1" ht="16.5" customHeight="1" x14ac:dyDescent="0.3">
      <c r="H15" s="459"/>
      <c r="K15" s="459"/>
      <c r="L15" s="459"/>
      <c r="M15" s="461"/>
      <c r="N15" s="459"/>
      <c r="P15" s="459"/>
      <c r="Q15" s="459"/>
      <c r="S15" s="459"/>
      <c r="T15" s="459"/>
    </row>
    <row r="16" spans="1:21" ht="16.5" customHeight="1" x14ac:dyDescent="0.3">
      <c r="A16" s="462" t="s">
        <v>1016</v>
      </c>
      <c r="B16" s="973"/>
      <c r="C16" s="973"/>
      <c r="D16" s="973"/>
      <c r="E16" s="973"/>
      <c r="F16" s="953"/>
      <c r="G16" s="953"/>
      <c r="H16" s="953"/>
      <c r="I16" s="953"/>
      <c r="J16" s="953"/>
      <c r="K16" s="953"/>
      <c r="L16" s="953"/>
      <c r="M16" s="953"/>
      <c r="N16" s="953"/>
      <c r="O16" s="953"/>
      <c r="P16" s="953"/>
      <c r="Q16" s="953"/>
      <c r="R16" s="953"/>
      <c r="S16" s="953"/>
      <c r="T16" s="974" t="s">
        <v>1130</v>
      </c>
    </row>
    <row r="17" spans="1:20" ht="16.5" customHeight="1" x14ac:dyDescent="0.3">
      <c r="A17" s="462" t="s">
        <v>1030</v>
      </c>
      <c r="B17" s="973"/>
      <c r="C17" s="973"/>
      <c r="D17" s="973"/>
      <c r="E17" s="973"/>
      <c r="F17" s="953"/>
      <c r="G17" s="953"/>
      <c r="H17" s="953"/>
      <c r="I17" s="953"/>
      <c r="J17" s="953"/>
      <c r="K17" s="953"/>
      <c r="L17" s="953"/>
      <c r="M17" s="953"/>
      <c r="N17" s="953"/>
      <c r="O17" s="953"/>
      <c r="P17" s="953"/>
      <c r="Q17" s="953"/>
      <c r="R17" s="953"/>
      <c r="S17" s="953"/>
      <c r="T17" s="953"/>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8"/>
      <c r="B24" s="958"/>
      <c r="C24" s="958"/>
      <c r="D24" s="958"/>
      <c r="E24" s="958"/>
      <c r="F24" s="958"/>
      <c r="G24" s="958"/>
      <c r="H24" s="958"/>
      <c r="I24" s="958"/>
      <c r="J24" s="958"/>
      <c r="K24" s="958"/>
      <c r="L24" s="958"/>
      <c r="M24" s="958"/>
      <c r="N24" s="958"/>
      <c r="O24" s="958"/>
      <c r="P24" s="958"/>
      <c r="Q24" s="958"/>
      <c r="R24" s="958"/>
      <c r="S24" s="958"/>
      <c r="T24" s="958"/>
    </row>
    <row r="25" spans="1:20" s="958" customFormat="1" ht="28.5" customHeight="1" x14ac:dyDescent="0.3"/>
    <row r="26" spans="1:20" s="958" customFormat="1" ht="28.5" customHeight="1" x14ac:dyDescent="0.3"/>
    <row r="27" spans="1:20" s="958" customFormat="1" ht="53.25" customHeight="1" x14ac:dyDescent="0.3">
      <c r="A27" s="967"/>
      <c r="B27" s="967"/>
      <c r="C27" s="967"/>
      <c r="D27" s="967"/>
      <c r="E27" s="967"/>
      <c r="F27" s="967"/>
      <c r="G27" s="967"/>
      <c r="H27" s="967"/>
      <c r="I27" s="967"/>
      <c r="J27" s="967"/>
      <c r="K27" s="967"/>
      <c r="L27" s="967"/>
      <c r="M27" s="967"/>
      <c r="N27" s="967"/>
      <c r="O27" s="967"/>
      <c r="P27" s="967"/>
      <c r="Q27" s="967"/>
      <c r="R27" s="967"/>
      <c r="S27" s="967"/>
      <c r="T27" s="967"/>
    </row>
    <row r="28" spans="1:20" s="967" customFormat="1" ht="23.25" customHeight="1" x14ac:dyDescent="0.25">
      <c r="A28" s="952"/>
      <c r="B28" s="952"/>
      <c r="C28" s="952"/>
      <c r="D28" s="952"/>
      <c r="E28" s="952"/>
      <c r="F28" s="952"/>
      <c r="G28" s="952"/>
      <c r="H28" s="952"/>
      <c r="I28" s="952"/>
      <c r="J28" s="952"/>
      <c r="K28" s="952"/>
      <c r="L28" s="952"/>
      <c r="M28" s="952"/>
      <c r="N28" s="952"/>
      <c r="O28" s="952"/>
      <c r="P28" s="952"/>
      <c r="Q28" s="952"/>
      <c r="R28" s="952"/>
      <c r="S28" s="952"/>
      <c r="T28" s="952"/>
    </row>
    <row r="29" spans="1:20" ht="23.25" customHeight="1" x14ac:dyDescent="0.25"/>
    <row r="30" spans="1:20" ht="23.25" customHeight="1" x14ac:dyDescent="0.25">
      <c r="A30" s="967"/>
      <c r="B30" s="967"/>
      <c r="C30" s="967"/>
      <c r="D30" s="967"/>
      <c r="E30" s="967"/>
      <c r="F30" s="967"/>
      <c r="G30" s="967"/>
      <c r="H30" s="967"/>
      <c r="I30" s="967"/>
      <c r="J30" s="967"/>
      <c r="K30" s="967"/>
      <c r="L30" s="967"/>
      <c r="M30" s="967"/>
      <c r="N30" s="967"/>
      <c r="O30" s="967"/>
      <c r="P30" s="967"/>
      <c r="Q30" s="967"/>
      <c r="R30" s="967"/>
      <c r="S30" s="967"/>
      <c r="T30" s="967"/>
    </row>
    <row r="31" spans="1:20" s="967" customFormat="1" ht="23.25" customHeight="1" x14ac:dyDescent="0.25">
      <c r="A31" s="952"/>
      <c r="B31" s="952"/>
      <c r="C31" s="952"/>
      <c r="D31" s="952"/>
      <c r="E31" s="952"/>
      <c r="F31" s="952"/>
      <c r="G31" s="952"/>
      <c r="H31" s="952"/>
      <c r="I31" s="952"/>
      <c r="J31" s="952"/>
      <c r="K31" s="952"/>
      <c r="L31" s="952"/>
      <c r="M31" s="952"/>
      <c r="N31" s="952"/>
      <c r="O31" s="952"/>
      <c r="P31" s="952"/>
      <c r="Q31" s="952"/>
      <c r="R31" s="952"/>
      <c r="S31" s="952"/>
      <c r="T31" s="952"/>
    </row>
    <row r="32" spans="1:20" ht="23.25" customHeight="1" x14ac:dyDescent="0.25"/>
    <row r="33" spans="1:20" ht="23.25" customHeight="1" x14ac:dyDescent="0.25">
      <c r="A33" s="967"/>
      <c r="B33" s="967"/>
      <c r="C33" s="967"/>
      <c r="D33" s="967"/>
      <c r="E33" s="967"/>
      <c r="F33" s="967"/>
      <c r="G33" s="967"/>
      <c r="H33" s="967"/>
      <c r="I33" s="967"/>
      <c r="J33" s="967"/>
      <c r="K33" s="967"/>
      <c r="L33" s="967"/>
      <c r="M33" s="967"/>
      <c r="N33" s="967"/>
      <c r="O33" s="967"/>
      <c r="P33" s="967"/>
      <c r="Q33" s="967"/>
      <c r="R33" s="967"/>
      <c r="S33" s="967"/>
      <c r="T33" s="967"/>
    </row>
    <row r="34" spans="1:20" s="967" customFormat="1" ht="23.25" customHeight="1" x14ac:dyDescent="0.25">
      <c r="A34" s="952"/>
      <c r="B34" s="952"/>
      <c r="C34" s="952"/>
      <c r="D34" s="952"/>
      <c r="E34" s="952"/>
      <c r="F34" s="952"/>
      <c r="G34" s="952"/>
      <c r="H34" s="952"/>
      <c r="I34" s="952"/>
      <c r="J34" s="952"/>
      <c r="K34" s="952"/>
      <c r="L34" s="952"/>
      <c r="M34" s="952"/>
      <c r="N34" s="952"/>
      <c r="O34" s="952"/>
      <c r="P34" s="952"/>
      <c r="Q34" s="952"/>
      <c r="R34" s="952"/>
      <c r="S34" s="952"/>
      <c r="T34" s="952"/>
    </row>
    <row r="35" spans="1:20" ht="23.25" customHeight="1" x14ac:dyDescent="0.25"/>
    <row r="36" spans="1:20" ht="23.25" customHeight="1" x14ac:dyDescent="0.25">
      <c r="A36" s="967"/>
      <c r="B36" s="967"/>
      <c r="C36" s="967"/>
      <c r="D36" s="967"/>
      <c r="E36" s="967"/>
      <c r="F36" s="967"/>
      <c r="G36" s="967"/>
      <c r="H36" s="967"/>
      <c r="I36" s="967"/>
      <c r="J36" s="967"/>
      <c r="K36" s="967"/>
      <c r="L36" s="967"/>
      <c r="M36" s="967"/>
      <c r="N36" s="967"/>
      <c r="O36" s="967"/>
      <c r="P36" s="967"/>
      <c r="Q36" s="967"/>
      <c r="R36" s="967"/>
      <c r="S36" s="967"/>
      <c r="T36" s="967"/>
    </row>
    <row r="37" spans="1:20" s="967" customFormat="1" ht="23.25" customHeight="1" x14ac:dyDescent="0.25">
      <c r="A37" s="952"/>
      <c r="B37" s="952"/>
      <c r="C37" s="952"/>
      <c r="D37" s="952"/>
      <c r="E37" s="952"/>
      <c r="F37" s="952"/>
      <c r="G37" s="952"/>
      <c r="H37" s="952"/>
      <c r="I37" s="952"/>
      <c r="J37" s="952"/>
      <c r="K37" s="952"/>
      <c r="L37" s="952"/>
      <c r="M37" s="952"/>
      <c r="N37" s="952"/>
      <c r="O37" s="952"/>
      <c r="P37" s="952"/>
      <c r="Q37" s="952"/>
      <c r="R37" s="952"/>
      <c r="S37" s="952"/>
      <c r="T37" s="952"/>
    </row>
    <row r="38" spans="1:20" ht="23.25" customHeight="1" x14ac:dyDescent="0.25"/>
    <row r="39" spans="1:20" ht="23.25" customHeight="1" x14ac:dyDescent="0.25">
      <c r="A39" s="967"/>
      <c r="B39" s="967"/>
      <c r="C39" s="967"/>
      <c r="D39" s="967"/>
      <c r="E39" s="967"/>
      <c r="F39" s="967"/>
      <c r="G39" s="967"/>
      <c r="H39" s="967"/>
      <c r="I39" s="967"/>
      <c r="J39" s="967"/>
      <c r="K39" s="967"/>
      <c r="L39" s="967"/>
      <c r="M39" s="967"/>
      <c r="N39" s="967"/>
      <c r="O39" s="967"/>
      <c r="P39" s="967"/>
      <c r="Q39" s="967"/>
      <c r="R39" s="967"/>
      <c r="S39" s="967"/>
      <c r="T39" s="967"/>
    </row>
    <row r="40" spans="1:20" ht="14.25" customHeight="1" x14ac:dyDescent="0.25"/>
    <row r="41" spans="1:20" ht="14.25" customHeight="1" x14ac:dyDescent="0.25"/>
    <row r="42" spans="1:20" ht="16.5" customHeight="1" x14ac:dyDescent="0.25"/>
    <row r="43" spans="1:20" ht="16.5" customHeight="1" x14ac:dyDescent="0.25"/>
    <row r="50" spans="1:20" ht="15.6" x14ac:dyDescent="0.25">
      <c r="A50" s="958"/>
      <c r="B50" s="958"/>
      <c r="C50" s="958"/>
      <c r="D50" s="958"/>
      <c r="E50" s="958"/>
      <c r="F50" s="958"/>
      <c r="G50" s="958"/>
      <c r="H50" s="958"/>
      <c r="I50" s="958"/>
      <c r="J50" s="958"/>
      <c r="K50" s="958"/>
      <c r="L50" s="958"/>
      <c r="M50" s="958"/>
      <c r="N50" s="958"/>
      <c r="O50" s="958"/>
      <c r="P50" s="958"/>
      <c r="Q50" s="958"/>
      <c r="R50" s="958"/>
      <c r="S50" s="958"/>
      <c r="T50" s="958"/>
    </row>
    <row r="51" spans="1:20" ht="15.6" x14ac:dyDescent="0.25">
      <c r="A51" s="958"/>
      <c r="B51" s="958"/>
      <c r="C51" s="958"/>
      <c r="D51" s="958"/>
      <c r="E51" s="958"/>
      <c r="F51" s="958"/>
      <c r="G51" s="958"/>
      <c r="H51" s="958"/>
      <c r="I51" s="958"/>
      <c r="J51" s="958"/>
      <c r="K51" s="958"/>
      <c r="L51" s="958"/>
      <c r="M51" s="958"/>
      <c r="N51" s="958"/>
      <c r="O51" s="958"/>
      <c r="P51" s="958"/>
      <c r="Q51" s="958"/>
      <c r="R51" s="958"/>
      <c r="S51" s="958"/>
      <c r="T51" s="958"/>
    </row>
    <row r="52" spans="1:20" ht="15.6" x14ac:dyDescent="0.25">
      <c r="A52" s="958"/>
      <c r="B52" s="958"/>
      <c r="C52" s="958"/>
      <c r="D52" s="958"/>
      <c r="E52" s="958"/>
      <c r="F52" s="958"/>
      <c r="G52" s="958"/>
      <c r="H52" s="958"/>
      <c r="I52" s="958"/>
      <c r="J52" s="958"/>
      <c r="K52" s="958"/>
      <c r="L52" s="958"/>
      <c r="M52" s="958"/>
      <c r="N52" s="958"/>
      <c r="O52" s="958"/>
      <c r="P52" s="958"/>
      <c r="Q52" s="958"/>
      <c r="R52" s="958"/>
      <c r="S52" s="958"/>
      <c r="T52" s="958"/>
    </row>
    <row r="53" spans="1:20" x14ac:dyDescent="0.25">
      <c r="A53" s="967"/>
      <c r="B53" s="967"/>
      <c r="C53" s="967"/>
      <c r="D53" s="967"/>
      <c r="E53" s="967"/>
      <c r="F53" s="967"/>
      <c r="G53" s="967"/>
      <c r="H53" s="967"/>
      <c r="I53" s="967"/>
      <c r="J53" s="967"/>
      <c r="K53" s="967"/>
      <c r="L53" s="967"/>
      <c r="M53" s="967"/>
      <c r="N53" s="967"/>
      <c r="O53" s="967"/>
      <c r="P53" s="967"/>
      <c r="Q53" s="967"/>
      <c r="R53" s="967"/>
      <c r="S53" s="967"/>
      <c r="T53" s="967"/>
    </row>
    <row r="56" spans="1:20" x14ac:dyDescent="0.25">
      <c r="A56" s="967"/>
      <c r="B56" s="967"/>
      <c r="C56" s="967"/>
      <c r="D56" s="967"/>
      <c r="E56" s="967"/>
      <c r="F56" s="967"/>
      <c r="G56" s="967"/>
      <c r="H56" s="967"/>
      <c r="I56" s="967"/>
      <c r="J56" s="967"/>
      <c r="K56" s="967"/>
      <c r="L56" s="967"/>
      <c r="M56" s="967"/>
      <c r="N56" s="967"/>
      <c r="O56" s="967"/>
      <c r="P56" s="967"/>
      <c r="Q56" s="967"/>
      <c r="R56" s="967"/>
      <c r="S56" s="967"/>
      <c r="T56" s="967"/>
    </row>
    <row r="59" spans="1:20" x14ac:dyDescent="0.25">
      <c r="A59" s="967"/>
      <c r="B59" s="967"/>
      <c r="C59" s="967"/>
      <c r="D59" s="967"/>
      <c r="E59" s="967"/>
      <c r="F59" s="967"/>
      <c r="G59" s="967"/>
      <c r="H59" s="967"/>
      <c r="I59" s="967"/>
      <c r="J59" s="967"/>
      <c r="K59" s="967"/>
      <c r="L59" s="967"/>
      <c r="M59" s="967"/>
      <c r="N59" s="967"/>
      <c r="O59" s="967"/>
      <c r="P59" s="967"/>
      <c r="Q59" s="967"/>
      <c r="R59" s="967"/>
      <c r="S59" s="967"/>
      <c r="T59" s="967"/>
    </row>
    <row r="62" spans="1:20" x14ac:dyDescent="0.25">
      <c r="A62" s="967"/>
      <c r="B62" s="967"/>
      <c r="C62" s="967"/>
      <c r="D62" s="967"/>
      <c r="E62" s="967"/>
      <c r="F62" s="967"/>
      <c r="G62" s="967"/>
      <c r="H62" s="967"/>
      <c r="I62" s="967"/>
      <c r="J62" s="967"/>
      <c r="K62" s="967"/>
      <c r="L62" s="967"/>
      <c r="M62" s="967"/>
      <c r="N62" s="967"/>
      <c r="O62" s="967"/>
      <c r="P62" s="967"/>
      <c r="Q62" s="967"/>
      <c r="R62" s="967"/>
      <c r="S62" s="967"/>
      <c r="T62" s="967"/>
    </row>
    <row r="67" spans="1:7" ht="16.2" x14ac:dyDescent="0.3">
      <c r="A67" s="953"/>
      <c r="B67" s="953"/>
      <c r="C67" s="953"/>
      <c r="D67" s="953"/>
      <c r="E67" s="953"/>
      <c r="F67" s="953"/>
      <c r="G67" s="953"/>
    </row>
    <row r="68" spans="1:7" ht="16.2" x14ac:dyDescent="0.3">
      <c r="A68" s="953"/>
      <c r="B68" s="953"/>
      <c r="C68" s="953"/>
      <c r="D68" s="953"/>
      <c r="E68" s="953"/>
      <c r="F68" s="953"/>
      <c r="G68" s="953"/>
    </row>
    <row r="69" spans="1:7" x14ac:dyDescent="0.25">
      <c r="A69" s="977"/>
      <c r="B69" s="977"/>
      <c r="C69" s="977"/>
      <c r="D69" s="977"/>
      <c r="E69" s="977"/>
      <c r="F69" s="977"/>
      <c r="G69" s="977"/>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52" customWidth="1"/>
    <col min="2" max="7" width="5.77734375" style="952" customWidth="1"/>
    <col min="8" max="9" width="13.109375" style="952" customWidth="1"/>
    <col min="10" max="17" width="6.88671875" style="952" customWidth="1"/>
    <col min="18" max="21" width="8.44140625" style="952" customWidth="1"/>
    <col min="22" max="22" width="15.21875" style="952" customWidth="1"/>
    <col min="23" max="26" width="9.33203125" style="952" customWidth="1"/>
    <col min="27" max="31" width="7.21875" style="952"/>
    <col min="32" max="32" width="10.21875" style="952" customWidth="1"/>
    <col min="33" max="256" width="7.21875" style="952"/>
    <col min="257" max="257" width="10" style="952" customWidth="1"/>
    <col min="258" max="263" width="5.77734375" style="952" customWidth="1"/>
    <col min="264" max="265" width="13.109375" style="952" customWidth="1"/>
    <col min="266" max="273" width="6.88671875" style="952" customWidth="1"/>
    <col min="274" max="277" width="8.44140625" style="952" customWidth="1"/>
    <col min="278" max="278" width="15.21875" style="952" customWidth="1"/>
    <col min="279" max="282" width="9.33203125" style="952" customWidth="1"/>
    <col min="283" max="287" width="7.21875" style="952"/>
    <col min="288" max="288" width="10.21875" style="952" customWidth="1"/>
    <col min="289" max="512" width="7.21875" style="952"/>
    <col min="513" max="513" width="10" style="952" customWidth="1"/>
    <col min="514" max="519" width="5.77734375" style="952" customWidth="1"/>
    <col min="520" max="521" width="13.109375" style="952" customWidth="1"/>
    <col min="522" max="529" width="6.88671875" style="952" customWidth="1"/>
    <col min="530" max="533" width="8.44140625" style="952" customWidth="1"/>
    <col min="534" max="534" width="15.21875" style="952" customWidth="1"/>
    <col min="535" max="538" width="9.33203125" style="952" customWidth="1"/>
    <col min="539" max="543" width="7.21875" style="952"/>
    <col min="544" max="544" width="10.21875" style="952" customWidth="1"/>
    <col min="545" max="768" width="7.21875" style="952"/>
    <col min="769" max="769" width="10" style="952" customWidth="1"/>
    <col min="770" max="775" width="5.77734375" style="952" customWidth="1"/>
    <col min="776" max="777" width="13.109375" style="952" customWidth="1"/>
    <col min="778" max="785" width="6.88671875" style="952" customWidth="1"/>
    <col min="786" max="789" width="8.44140625" style="952" customWidth="1"/>
    <col min="790" max="790" width="15.21875" style="952" customWidth="1"/>
    <col min="791" max="794" width="9.33203125" style="952" customWidth="1"/>
    <col min="795" max="799" width="7.21875" style="952"/>
    <col min="800" max="800" width="10.21875" style="952" customWidth="1"/>
    <col min="801" max="1024" width="7.21875" style="952"/>
    <col min="1025" max="1025" width="10" style="952" customWidth="1"/>
    <col min="1026" max="1031" width="5.77734375" style="952" customWidth="1"/>
    <col min="1032" max="1033" width="13.109375" style="952" customWidth="1"/>
    <col min="1034" max="1041" width="6.88671875" style="952" customWidth="1"/>
    <col min="1042" max="1045" width="8.44140625" style="952" customWidth="1"/>
    <col min="1046" max="1046" width="15.21875" style="952" customWidth="1"/>
    <col min="1047" max="1050" width="9.33203125" style="952" customWidth="1"/>
    <col min="1051" max="1055" width="7.21875" style="952"/>
    <col min="1056" max="1056" width="10.21875" style="952" customWidth="1"/>
    <col min="1057" max="1280" width="7.21875" style="952"/>
    <col min="1281" max="1281" width="10" style="952" customWidth="1"/>
    <col min="1282" max="1287" width="5.77734375" style="952" customWidth="1"/>
    <col min="1288" max="1289" width="13.109375" style="952" customWidth="1"/>
    <col min="1290" max="1297" width="6.88671875" style="952" customWidth="1"/>
    <col min="1298" max="1301" width="8.44140625" style="952" customWidth="1"/>
    <col min="1302" max="1302" width="15.21875" style="952" customWidth="1"/>
    <col min="1303" max="1306" width="9.33203125" style="952" customWidth="1"/>
    <col min="1307" max="1311" width="7.21875" style="952"/>
    <col min="1312" max="1312" width="10.21875" style="952" customWidth="1"/>
    <col min="1313" max="1536" width="7.21875" style="952"/>
    <col min="1537" max="1537" width="10" style="952" customWidth="1"/>
    <col min="1538" max="1543" width="5.77734375" style="952" customWidth="1"/>
    <col min="1544" max="1545" width="13.109375" style="952" customWidth="1"/>
    <col min="1546" max="1553" width="6.88671875" style="952" customWidth="1"/>
    <col min="1554" max="1557" width="8.44140625" style="952" customWidth="1"/>
    <col min="1558" max="1558" width="15.21875" style="952" customWidth="1"/>
    <col min="1559" max="1562" width="9.33203125" style="952" customWidth="1"/>
    <col min="1563" max="1567" width="7.21875" style="952"/>
    <col min="1568" max="1568" width="10.21875" style="952" customWidth="1"/>
    <col min="1569" max="1792" width="7.21875" style="952"/>
    <col min="1793" max="1793" width="10" style="952" customWidth="1"/>
    <col min="1794" max="1799" width="5.77734375" style="952" customWidth="1"/>
    <col min="1800" max="1801" width="13.109375" style="952" customWidth="1"/>
    <col min="1802" max="1809" width="6.88671875" style="952" customWidth="1"/>
    <col min="1810" max="1813" width="8.44140625" style="952" customWidth="1"/>
    <col min="1814" max="1814" width="15.21875" style="952" customWidth="1"/>
    <col min="1815" max="1818" width="9.33203125" style="952" customWidth="1"/>
    <col min="1819" max="1823" width="7.21875" style="952"/>
    <col min="1824" max="1824" width="10.21875" style="952" customWidth="1"/>
    <col min="1825" max="2048" width="7.21875" style="952"/>
    <col min="2049" max="2049" width="10" style="952" customWidth="1"/>
    <col min="2050" max="2055" width="5.77734375" style="952" customWidth="1"/>
    <col min="2056" max="2057" width="13.109375" style="952" customWidth="1"/>
    <col min="2058" max="2065" width="6.88671875" style="952" customWidth="1"/>
    <col min="2066" max="2069" width="8.44140625" style="952" customWidth="1"/>
    <col min="2070" max="2070" width="15.21875" style="952" customWidth="1"/>
    <col min="2071" max="2074" width="9.33203125" style="952" customWidth="1"/>
    <col min="2075" max="2079" width="7.21875" style="952"/>
    <col min="2080" max="2080" width="10.21875" style="952" customWidth="1"/>
    <col min="2081" max="2304" width="7.21875" style="952"/>
    <col min="2305" max="2305" width="10" style="952" customWidth="1"/>
    <col min="2306" max="2311" width="5.77734375" style="952" customWidth="1"/>
    <col min="2312" max="2313" width="13.109375" style="952" customWidth="1"/>
    <col min="2314" max="2321" width="6.88671875" style="952" customWidth="1"/>
    <col min="2322" max="2325" width="8.44140625" style="952" customWidth="1"/>
    <col min="2326" max="2326" width="15.21875" style="952" customWidth="1"/>
    <col min="2327" max="2330" width="9.33203125" style="952" customWidth="1"/>
    <col min="2331" max="2335" width="7.21875" style="952"/>
    <col min="2336" max="2336" width="10.21875" style="952" customWidth="1"/>
    <col min="2337" max="2560" width="7.21875" style="952"/>
    <col min="2561" max="2561" width="10" style="952" customWidth="1"/>
    <col min="2562" max="2567" width="5.77734375" style="952" customWidth="1"/>
    <col min="2568" max="2569" width="13.109375" style="952" customWidth="1"/>
    <col min="2570" max="2577" width="6.88671875" style="952" customWidth="1"/>
    <col min="2578" max="2581" width="8.44140625" style="952" customWidth="1"/>
    <col min="2582" max="2582" width="15.21875" style="952" customWidth="1"/>
    <col min="2583" max="2586" width="9.33203125" style="952" customWidth="1"/>
    <col min="2587" max="2591" width="7.21875" style="952"/>
    <col min="2592" max="2592" width="10.21875" style="952" customWidth="1"/>
    <col min="2593" max="2816" width="7.21875" style="952"/>
    <col min="2817" max="2817" width="10" style="952" customWidth="1"/>
    <col min="2818" max="2823" width="5.77734375" style="952" customWidth="1"/>
    <col min="2824" max="2825" width="13.109375" style="952" customWidth="1"/>
    <col min="2826" max="2833" width="6.88671875" style="952" customWidth="1"/>
    <col min="2834" max="2837" width="8.44140625" style="952" customWidth="1"/>
    <col min="2838" max="2838" width="15.21875" style="952" customWidth="1"/>
    <col min="2839" max="2842" width="9.33203125" style="952" customWidth="1"/>
    <col min="2843" max="2847" width="7.21875" style="952"/>
    <col min="2848" max="2848" width="10.21875" style="952" customWidth="1"/>
    <col min="2849" max="3072" width="7.21875" style="952"/>
    <col min="3073" max="3073" width="10" style="952" customWidth="1"/>
    <col min="3074" max="3079" width="5.77734375" style="952" customWidth="1"/>
    <col min="3080" max="3081" width="13.109375" style="952" customWidth="1"/>
    <col min="3082" max="3089" width="6.88671875" style="952" customWidth="1"/>
    <col min="3090" max="3093" width="8.44140625" style="952" customWidth="1"/>
    <col min="3094" max="3094" width="15.21875" style="952" customWidth="1"/>
    <col min="3095" max="3098" width="9.33203125" style="952" customWidth="1"/>
    <col min="3099" max="3103" width="7.21875" style="952"/>
    <col min="3104" max="3104" width="10.21875" style="952" customWidth="1"/>
    <col min="3105" max="3328" width="7.21875" style="952"/>
    <col min="3329" max="3329" width="10" style="952" customWidth="1"/>
    <col min="3330" max="3335" width="5.77734375" style="952" customWidth="1"/>
    <col min="3336" max="3337" width="13.109375" style="952" customWidth="1"/>
    <col min="3338" max="3345" width="6.88671875" style="952" customWidth="1"/>
    <col min="3346" max="3349" width="8.44140625" style="952" customWidth="1"/>
    <col min="3350" max="3350" width="15.21875" style="952" customWidth="1"/>
    <col min="3351" max="3354" width="9.33203125" style="952" customWidth="1"/>
    <col min="3355" max="3359" width="7.21875" style="952"/>
    <col min="3360" max="3360" width="10.21875" style="952" customWidth="1"/>
    <col min="3361" max="3584" width="7.21875" style="952"/>
    <col min="3585" max="3585" width="10" style="952" customWidth="1"/>
    <col min="3586" max="3591" width="5.77734375" style="952" customWidth="1"/>
    <col min="3592" max="3593" width="13.109375" style="952" customWidth="1"/>
    <col min="3594" max="3601" width="6.88671875" style="952" customWidth="1"/>
    <col min="3602" max="3605" width="8.44140625" style="952" customWidth="1"/>
    <col min="3606" max="3606" width="15.21875" style="952" customWidth="1"/>
    <col min="3607" max="3610" width="9.33203125" style="952" customWidth="1"/>
    <col min="3611" max="3615" width="7.21875" style="952"/>
    <col min="3616" max="3616" width="10.21875" style="952" customWidth="1"/>
    <col min="3617" max="3840" width="7.21875" style="952"/>
    <col min="3841" max="3841" width="10" style="952" customWidth="1"/>
    <col min="3842" max="3847" width="5.77734375" style="952" customWidth="1"/>
    <col min="3848" max="3849" width="13.109375" style="952" customWidth="1"/>
    <col min="3850" max="3857" width="6.88671875" style="952" customWidth="1"/>
    <col min="3858" max="3861" width="8.44140625" style="952" customWidth="1"/>
    <col min="3862" max="3862" width="15.21875" style="952" customWidth="1"/>
    <col min="3863" max="3866" width="9.33203125" style="952" customWidth="1"/>
    <col min="3867" max="3871" width="7.21875" style="952"/>
    <col min="3872" max="3872" width="10.21875" style="952" customWidth="1"/>
    <col min="3873" max="4096" width="7.21875" style="952"/>
    <col min="4097" max="4097" width="10" style="952" customWidth="1"/>
    <col min="4098" max="4103" width="5.77734375" style="952" customWidth="1"/>
    <col min="4104" max="4105" width="13.109375" style="952" customWidth="1"/>
    <col min="4106" max="4113" width="6.88671875" style="952" customWidth="1"/>
    <col min="4114" max="4117" width="8.44140625" style="952" customWidth="1"/>
    <col min="4118" max="4118" width="15.21875" style="952" customWidth="1"/>
    <col min="4119" max="4122" width="9.33203125" style="952" customWidth="1"/>
    <col min="4123" max="4127" width="7.21875" style="952"/>
    <col min="4128" max="4128" width="10.21875" style="952" customWidth="1"/>
    <col min="4129" max="4352" width="7.21875" style="952"/>
    <col min="4353" max="4353" width="10" style="952" customWidth="1"/>
    <col min="4354" max="4359" width="5.77734375" style="952" customWidth="1"/>
    <col min="4360" max="4361" width="13.109375" style="952" customWidth="1"/>
    <col min="4362" max="4369" width="6.88671875" style="952" customWidth="1"/>
    <col min="4370" max="4373" width="8.44140625" style="952" customWidth="1"/>
    <col min="4374" max="4374" width="15.21875" style="952" customWidth="1"/>
    <col min="4375" max="4378" width="9.33203125" style="952" customWidth="1"/>
    <col min="4379" max="4383" width="7.21875" style="952"/>
    <col min="4384" max="4384" width="10.21875" style="952" customWidth="1"/>
    <col min="4385" max="4608" width="7.21875" style="952"/>
    <col min="4609" max="4609" width="10" style="952" customWidth="1"/>
    <col min="4610" max="4615" width="5.77734375" style="952" customWidth="1"/>
    <col min="4616" max="4617" width="13.109375" style="952" customWidth="1"/>
    <col min="4618" max="4625" width="6.88671875" style="952" customWidth="1"/>
    <col min="4626" max="4629" width="8.44140625" style="952" customWidth="1"/>
    <col min="4630" max="4630" width="15.21875" style="952" customWidth="1"/>
    <col min="4631" max="4634" width="9.33203125" style="952" customWidth="1"/>
    <col min="4635" max="4639" width="7.21875" style="952"/>
    <col min="4640" max="4640" width="10.21875" style="952" customWidth="1"/>
    <col min="4641" max="4864" width="7.21875" style="952"/>
    <col min="4865" max="4865" width="10" style="952" customWidth="1"/>
    <col min="4866" max="4871" width="5.77734375" style="952" customWidth="1"/>
    <col min="4872" max="4873" width="13.109375" style="952" customWidth="1"/>
    <col min="4874" max="4881" width="6.88671875" style="952" customWidth="1"/>
    <col min="4882" max="4885" width="8.44140625" style="952" customWidth="1"/>
    <col min="4886" max="4886" width="15.21875" style="952" customWidth="1"/>
    <col min="4887" max="4890" width="9.33203125" style="952" customWidth="1"/>
    <col min="4891" max="4895" width="7.21875" style="952"/>
    <col min="4896" max="4896" width="10.21875" style="952" customWidth="1"/>
    <col min="4897" max="5120" width="7.21875" style="952"/>
    <col min="5121" max="5121" width="10" style="952" customWidth="1"/>
    <col min="5122" max="5127" width="5.77734375" style="952" customWidth="1"/>
    <col min="5128" max="5129" width="13.109375" style="952" customWidth="1"/>
    <col min="5130" max="5137" width="6.88671875" style="952" customWidth="1"/>
    <col min="5138" max="5141" width="8.44140625" style="952" customWidth="1"/>
    <col min="5142" max="5142" width="15.21875" style="952" customWidth="1"/>
    <col min="5143" max="5146" width="9.33203125" style="952" customWidth="1"/>
    <col min="5147" max="5151" width="7.21875" style="952"/>
    <col min="5152" max="5152" width="10.21875" style="952" customWidth="1"/>
    <col min="5153" max="5376" width="7.21875" style="952"/>
    <col min="5377" max="5377" width="10" style="952" customWidth="1"/>
    <col min="5378" max="5383" width="5.77734375" style="952" customWidth="1"/>
    <col min="5384" max="5385" width="13.109375" style="952" customWidth="1"/>
    <col min="5386" max="5393" width="6.88671875" style="952" customWidth="1"/>
    <col min="5394" max="5397" width="8.44140625" style="952" customWidth="1"/>
    <col min="5398" max="5398" width="15.21875" style="952" customWidth="1"/>
    <col min="5399" max="5402" width="9.33203125" style="952" customWidth="1"/>
    <col min="5403" max="5407" width="7.21875" style="952"/>
    <col min="5408" max="5408" width="10.21875" style="952" customWidth="1"/>
    <col min="5409" max="5632" width="7.21875" style="952"/>
    <col min="5633" max="5633" width="10" style="952" customWidth="1"/>
    <col min="5634" max="5639" width="5.77734375" style="952" customWidth="1"/>
    <col min="5640" max="5641" width="13.109375" style="952" customWidth="1"/>
    <col min="5642" max="5649" width="6.88671875" style="952" customWidth="1"/>
    <col min="5650" max="5653" width="8.44140625" style="952" customWidth="1"/>
    <col min="5654" max="5654" width="15.21875" style="952" customWidth="1"/>
    <col min="5655" max="5658" width="9.33203125" style="952" customWidth="1"/>
    <col min="5659" max="5663" width="7.21875" style="952"/>
    <col min="5664" max="5664" width="10.21875" style="952" customWidth="1"/>
    <col min="5665" max="5888" width="7.21875" style="952"/>
    <col min="5889" max="5889" width="10" style="952" customWidth="1"/>
    <col min="5890" max="5895" width="5.77734375" style="952" customWidth="1"/>
    <col min="5896" max="5897" width="13.109375" style="952" customWidth="1"/>
    <col min="5898" max="5905" width="6.88671875" style="952" customWidth="1"/>
    <col min="5906" max="5909" width="8.44140625" style="952" customWidth="1"/>
    <col min="5910" max="5910" width="15.21875" style="952" customWidth="1"/>
    <col min="5911" max="5914" width="9.33203125" style="952" customWidth="1"/>
    <col min="5915" max="5919" width="7.21875" style="952"/>
    <col min="5920" max="5920" width="10.21875" style="952" customWidth="1"/>
    <col min="5921" max="6144" width="7.21875" style="952"/>
    <col min="6145" max="6145" width="10" style="952" customWidth="1"/>
    <col min="6146" max="6151" width="5.77734375" style="952" customWidth="1"/>
    <col min="6152" max="6153" width="13.109375" style="952" customWidth="1"/>
    <col min="6154" max="6161" width="6.88671875" style="952" customWidth="1"/>
    <col min="6162" max="6165" width="8.44140625" style="952" customWidth="1"/>
    <col min="6166" max="6166" width="15.21875" style="952" customWidth="1"/>
    <col min="6167" max="6170" width="9.33203125" style="952" customWidth="1"/>
    <col min="6171" max="6175" width="7.21875" style="952"/>
    <col min="6176" max="6176" width="10.21875" style="952" customWidth="1"/>
    <col min="6177" max="6400" width="7.21875" style="952"/>
    <col min="6401" max="6401" width="10" style="952" customWidth="1"/>
    <col min="6402" max="6407" width="5.77734375" style="952" customWidth="1"/>
    <col min="6408" max="6409" width="13.109375" style="952" customWidth="1"/>
    <col min="6410" max="6417" width="6.88671875" style="952" customWidth="1"/>
    <col min="6418" max="6421" width="8.44140625" style="952" customWidth="1"/>
    <col min="6422" max="6422" width="15.21875" style="952" customWidth="1"/>
    <col min="6423" max="6426" width="9.33203125" style="952" customWidth="1"/>
    <col min="6427" max="6431" width="7.21875" style="952"/>
    <col min="6432" max="6432" width="10.21875" style="952" customWidth="1"/>
    <col min="6433" max="6656" width="7.21875" style="952"/>
    <col min="6657" max="6657" width="10" style="952" customWidth="1"/>
    <col min="6658" max="6663" width="5.77734375" style="952" customWidth="1"/>
    <col min="6664" max="6665" width="13.109375" style="952" customWidth="1"/>
    <col min="6666" max="6673" width="6.88671875" style="952" customWidth="1"/>
    <col min="6674" max="6677" width="8.44140625" style="952" customWidth="1"/>
    <col min="6678" max="6678" width="15.21875" style="952" customWidth="1"/>
    <col min="6679" max="6682" width="9.33203125" style="952" customWidth="1"/>
    <col min="6683" max="6687" width="7.21875" style="952"/>
    <col min="6688" max="6688" width="10.21875" style="952" customWidth="1"/>
    <col min="6689" max="6912" width="7.21875" style="952"/>
    <col min="6913" max="6913" width="10" style="952" customWidth="1"/>
    <col min="6914" max="6919" width="5.77734375" style="952" customWidth="1"/>
    <col min="6920" max="6921" width="13.109375" style="952" customWidth="1"/>
    <col min="6922" max="6929" width="6.88671875" style="952" customWidth="1"/>
    <col min="6930" max="6933" width="8.44140625" style="952" customWidth="1"/>
    <col min="6934" max="6934" width="15.21875" style="952" customWidth="1"/>
    <col min="6935" max="6938" width="9.33203125" style="952" customWidth="1"/>
    <col min="6939" max="6943" width="7.21875" style="952"/>
    <col min="6944" max="6944" width="10.21875" style="952" customWidth="1"/>
    <col min="6945" max="7168" width="7.21875" style="952"/>
    <col min="7169" max="7169" width="10" style="952" customWidth="1"/>
    <col min="7170" max="7175" width="5.77734375" style="952" customWidth="1"/>
    <col min="7176" max="7177" width="13.109375" style="952" customWidth="1"/>
    <col min="7178" max="7185" width="6.88671875" style="952" customWidth="1"/>
    <col min="7186" max="7189" width="8.44140625" style="952" customWidth="1"/>
    <col min="7190" max="7190" width="15.21875" style="952" customWidth="1"/>
    <col min="7191" max="7194" width="9.33203125" style="952" customWidth="1"/>
    <col min="7195" max="7199" width="7.21875" style="952"/>
    <col min="7200" max="7200" width="10.21875" style="952" customWidth="1"/>
    <col min="7201" max="7424" width="7.21875" style="952"/>
    <col min="7425" max="7425" width="10" style="952" customWidth="1"/>
    <col min="7426" max="7431" width="5.77734375" style="952" customWidth="1"/>
    <col min="7432" max="7433" width="13.109375" style="952" customWidth="1"/>
    <col min="7434" max="7441" width="6.88671875" style="952" customWidth="1"/>
    <col min="7442" max="7445" width="8.44140625" style="952" customWidth="1"/>
    <col min="7446" max="7446" width="15.21875" style="952" customWidth="1"/>
    <col min="7447" max="7450" width="9.33203125" style="952" customWidth="1"/>
    <col min="7451" max="7455" width="7.21875" style="952"/>
    <col min="7456" max="7456" width="10.21875" style="952" customWidth="1"/>
    <col min="7457" max="7680" width="7.21875" style="952"/>
    <col min="7681" max="7681" width="10" style="952" customWidth="1"/>
    <col min="7682" max="7687" width="5.77734375" style="952" customWidth="1"/>
    <col min="7688" max="7689" width="13.109375" style="952" customWidth="1"/>
    <col min="7690" max="7697" width="6.88671875" style="952" customWidth="1"/>
    <col min="7698" max="7701" width="8.44140625" style="952" customWidth="1"/>
    <col min="7702" max="7702" width="15.21875" style="952" customWidth="1"/>
    <col min="7703" max="7706" width="9.33203125" style="952" customWidth="1"/>
    <col min="7707" max="7711" width="7.21875" style="952"/>
    <col min="7712" max="7712" width="10.21875" style="952" customWidth="1"/>
    <col min="7713" max="7936" width="7.21875" style="952"/>
    <col min="7937" max="7937" width="10" style="952" customWidth="1"/>
    <col min="7938" max="7943" width="5.77734375" style="952" customWidth="1"/>
    <col min="7944" max="7945" width="13.109375" style="952" customWidth="1"/>
    <col min="7946" max="7953" width="6.88671875" style="952" customWidth="1"/>
    <col min="7954" max="7957" width="8.44140625" style="952" customWidth="1"/>
    <col min="7958" max="7958" width="15.21875" style="952" customWidth="1"/>
    <col min="7959" max="7962" width="9.33203125" style="952" customWidth="1"/>
    <col min="7963" max="7967" width="7.21875" style="952"/>
    <col min="7968" max="7968" width="10.21875" style="952" customWidth="1"/>
    <col min="7969" max="8192" width="7.21875" style="952"/>
    <col min="8193" max="8193" width="10" style="952" customWidth="1"/>
    <col min="8194" max="8199" width="5.77734375" style="952" customWidth="1"/>
    <col min="8200" max="8201" width="13.109375" style="952" customWidth="1"/>
    <col min="8202" max="8209" width="6.88671875" style="952" customWidth="1"/>
    <col min="8210" max="8213" width="8.44140625" style="952" customWidth="1"/>
    <col min="8214" max="8214" width="15.21875" style="952" customWidth="1"/>
    <col min="8215" max="8218" width="9.33203125" style="952" customWidth="1"/>
    <col min="8219" max="8223" width="7.21875" style="952"/>
    <col min="8224" max="8224" width="10.21875" style="952" customWidth="1"/>
    <col min="8225" max="8448" width="7.21875" style="952"/>
    <col min="8449" max="8449" width="10" style="952" customWidth="1"/>
    <col min="8450" max="8455" width="5.77734375" style="952" customWidth="1"/>
    <col min="8456" max="8457" width="13.109375" style="952" customWidth="1"/>
    <col min="8458" max="8465" width="6.88671875" style="952" customWidth="1"/>
    <col min="8466" max="8469" width="8.44140625" style="952" customWidth="1"/>
    <col min="8470" max="8470" width="15.21875" style="952" customWidth="1"/>
    <col min="8471" max="8474" width="9.33203125" style="952" customWidth="1"/>
    <col min="8475" max="8479" width="7.21875" style="952"/>
    <col min="8480" max="8480" width="10.21875" style="952" customWidth="1"/>
    <col min="8481" max="8704" width="7.21875" style="952"/>
    <col min="8705" max="8705" width="10" style="952" customWidth="1"/>
    <col min="8706" max="8711" width="5.77734375" style="952" customWidth="1"/>
    <col min="8712" max="8713" width="13.109375" style="952" customWidth="1"/>
    <col min="8714" max="8721" width="6.88671875" style="952" customWidth="1"/>
    <col min="8722" max="8725" width="8.44140625" style="952" customWidth="1"/>
    <col min="8726" max="8726" width="15.21875" style="952" customWidth="1"/>
    <col min="8727" max="8730" width="9.33203125" style="952" customWidth="1"/>
    <col min="8731" max="8735" width="7.21875" style="952"/>
    <col min="8736" max="8736" width="10.21875" style="952" customWidth="1"/>
    <col min="8737" max="8960" width="7.21875" style="952"/>
    <col min="8961" max="8961" width="10" style="952" customWidth="1"/>
    <col min="8962" max="8967" width="5.77734375" style="952" customWidth="1"/>
    <col min="8968" max="8969" width="13.109375" style="952" customWidth="1"/>
    <col min="8970" max="8977" width="6.88671875" style="952" customWidth="1"/>
    <col min="8978" max="8981" width="8.44140625" style="952" customWidth="1"/>
    <col min="8982" max="8982" width="15.21875" style="952" customWidth="1"/>
    <col min="8983" max="8986" width="9.33203125" style="952" customWidth="1"/>
    <col min="8987" max="8991" width="7.21875" style="952"/>
    <col min="8992" max="8992" width="10.21875" style="952" customWidth="1"/>
    <col min="8993" max="9216" width="7.21875" style="952"/>
    <col min="9217" max="9217" width="10" style="952" customWidth="1"/>
    <col min="9218" max="9223" width="5.77734375" style="952" customWidth="1"/>
    <col min="9224" max="9225" width="13.109375" style="952" customWidth="1"/>
    <col min="9226" max="9233" width="6.88671875" style="952" customWidth="1"/>
    <col min="9234" max="9237" width="8.44140625" style="952" customWidth="1"/>
    <col min="9238" max="9238" width="15.21875" style="952" customWidth="1"/>
    <col min="9239" max="9242" width="9.33203125" style="952" customWidth="1"/>
    <col min="9243" max="9247" width="7.21875" style="952"/>
    <col min="9248" max="9248" width="10.21875" style="952" customWidth="1"/>
    <col min="9249" max="9472" width="7.21875" style="952"/>
    <col min="9473" max="9473" width="10" style="952" customWidth="1"/>
    <col min="9474" max="9479" width="5.77734375" style="952" customWidth="1"/>
    <col min="9480" max="9481" width="13.109375" style="952" customWidth="1"/>
    <col min="9482" max="9489" width="6.88671875" style="952" customWidth="1"/>
    <col min="9490" max="9493" width="8.44140625" style="952" customWidth="1"/>
    <col min="9494" max="9494" width="15.21875" style="952" customWidth="1"/>
    <col min="9495" max="9498" width="9.33203125" style="952" customWidth="1"/>
    <col min="9499" max="9503" width="7.21875" style="952"/>
    <col min="9504" max="9504" width="10.21875" style="952" customWidth="1"/>
    <col min="9505" max="9728" width="7.21875" style="952"/>
    <col min="9729" max="9729" width="10" style="952" customWidth="1"/>
    <col min="9730" max="9735" width="5.77734375" style="952" customWidth="1"/>
    <col min="9736" max="9737" width="13.109375" style="952" customWidth="1"/>
    <col min="9738" max="9745" width="6.88671875" style="952" customWidth="1"/>
    <col min="9746" max="9749" width="8.44140625" style="952" customWidth="1"/>
    <col min="9750" max="9750" width="15.21875" style="952" customWidth="1"/>
    <col min="9751" max="9754" width="9.33203125" style="952" customWidth="1"/>
    <col min="9755" max="9759" width="7.21875" style="952"/>
    <col min="9760" max="9760" width="10.21875" style="952" customWidth="1"/>
    <col min="9761" max="9984" width="7.21875" style="952"/>
    <col min="9985" max="9985" width="10" style="952" customWidth="1"/>
    <col min="9986" max="9991" width="5.77734375" style="952" customWidth="1"/>
    <col min="9992" max="9993" width="13.109375" style="952" customWidth="1"/>
    <col min="9994" max="10001" width="6.88671875" style="952" customWidth="1"/>
    <col min="10002" max="10005" width="8.44140625" style="952" customWidth="1"/>
    <col min="10006" max="10006" width="15.21875" style="952" customWidth="1"/>
    <col min="10007" max="10010" width="9.33203125" style="952" customWidth="1"/>
    <col min="10011" max="10015" width="7.21875" style="952"/>
    <col min="10016" max="10016" width="10.21875" style="952" customWidth="1"/>
    <col min="10017" max="10240" width="7.21875" style="952"/>
    <col min="10241" max="10241" width="10" style="952" customWidth="1"/>
    <col min="10242" max="10247" width="5.77734375" style="952" customWidth="1"/>
    <col min="10248" max="10249" width="13.109375" style="952" customWidth="1"/>
    <col min="10250" max="10257" width="6.88671875" style="952" customWidth="1"/>
    <col min="10258" max="10261" width="8.44140625" style="952" customWidth="1"/>
    <col min="10262" max="10262" width="15.21875" style="952" customWidth="1"/>
    <col min="10263" max="10266" width="9.33203125" style="952" customWidth="1"/>
    <col min="10267" max="10271" width="7.21875" style="952"/>
    <col min="10272" max="10272" width="10.21875" style="952" customWidth="1"/>
    <col min="10273" max="10496" width="7.21875" style="952"/>
    <col min="10497" max="10497" width="10" style="952" customWidth="1"/>
    <col min="10498" max="10503" width="5.77734375" style="952" customWidth="1"/>
    <col min="10504" max="10505" width="13.109375" style="952" customWidth="1"/>
    <col min="10506" max="10513" width="6.88671875" style="952" customWidth="1"/>
    <col min="10514" max="10517" width="8.44140625" style="952" customWidth="1"/>
    <col min="10518" max="10518" width="15.21875" style="952" customWidth="1"/>
    <col min="10519" max="10522" width="9.33203125" style="952" customWidth="1"/>
    <col min="10523" max="10527" width="7.21875" style="952"/>
    <col min="10528" max="10528" width="10.21875" style="952" customWidth="1"/>
    <col min="10529" max="10752" width="7.21875" style="952"/>
    <col min="10753" max="10753" width="10" style="952" customWidth="1"/>
    <col min="10754" max="10759" width="5.77734375" style="952" customWidth="1"/>
    <col min="10760" max="10761" width="13.109375" style="952" customWidth="1"/>
    <col min="10762" max="10769" width="6.88671875" style="952" customWidth="1"/>
    <col min="10770" max="10773" width="8.44140625" style="952" customWidth="1"/>
    <col min="10774" max="10774" width="15.21875" style="952" customWidth="1"/>
    <col min="10775" max="10778" width="9.33203125" style="952" customWidth="1"/>
    <col min="10779" max="10783" width="7.21875" style="952"/>
    <col min="10784" max="10784" width="10.21875" style="952" customWidth="1"/>
    <col min="10785" max="11008" width="7.21875" style="952"/>
    <col min="11009" max="11009" width="10" style="952" customWidth="1"/>
    <col min="11010" max="11015" width="5.77734375" style="952" customWidth="1"/>
    <col min="11016" max="11017" width="13.109375" style="952" customWidth="1"/>
    <col min="11018" max="11025" width="6.88671875" style="952" customWidth="1"/>
    <col min="11026" max="11029" width="8.44140625" style="952" customWidth="1"/>
    <col min="11030" max="11030" width="15.21875" style="952" customWidth="1"/>
    <col min="11031" max="11034" width="9.33203125" style="952" customWidth="1"/>
    <col min="11035" max="11039" width="7.21875" style="952"/>
    <col min="11040" max="11040" width="10.21875" style="952" customWidth="1"/>
    <col min="11041" max="11264" width="7.21875" style="952"/>
    <col min="11265" max="11265" width="10" style="952" customWidth="1"/>
    <col min="11266" max="11271" width="5.77734375" style="952" customWidth="1"/>
    <col min="11272" max="11273" width="13.109375" style="952" customWidth="1"/>
    <col min="11274" max="11281" width="6.88671875" style="952" customWidth="1"/>
    <col min="11282" max="11285" width="8.44140625" style="952" customWidth="1"/>
    <col min="11286" max="11286" width="15.21875" style="952" customWidth="1"/>
    <col min="11287" max="11290" width="9.33203125" style="952" customWidth="1"/>
    <col min="11291" max="11295" width="7.21875" style="952"/>
    <col min="11296" max="11296" width="10.21875" style="952" customWidth="1"/>
    <col min="11297" max="11520" width="7.21875" style="952"/>
    <col min="11521" max="11521" width="10" style="952" customWidth="1"/>
    <col min="11522" max="11527" width="5.77734375" style="952" customWidth="1"/>
    <col min="11528" max="11529" width="13.109375" style="952" customWidth="1"/>
    <col min="11530" max="11537" width="6.88671875" style="952" customWidth="1"/>
    <col min="11538" max="11541" width="8.44140625" style="952" customWidth="1"/>
    <col min="11542" max="11542" width="15.21875" style="952" customWidth="1"/>
    <col min="11543" max="11546" width="9.33203125" style="952" customWidth="1"/>
    <col min="11547" max="11551" width="7.21875" style="952"/>
    <col min="11552" max="11552" width="10.21875" style="952" customWidth="1"/>
    <col min="11553" max="11776" width="7.21875" style="952"/>
    <col min="11777" max="11777" width="10" style="952" customWidth="1"/>
    <col min="11778" max="11783" width="5.77734375" style="952" customWidth="1"/>
    <col min="11784" max="11785" width="13.109375" style="952" customWidth="1"/>
    <col min="11786" max="11793" width="6.88671875" style="952" customWidth="1"/>
    <col min="11794" max="11797" width="8.44140625" style="952" customWidth="1"/>
    <col min="11798" max="11798" width="15.21875" style="952" customWidth="1"/>
    <col min="11799" max="11802" width="9.33203125" style="952" customWidth="1"/>
    <col min="11803" max="11807" width="7.21875" style="952"/>
    <col min="11808" max="11808" width="10.21875" style="952" customWidth="1"/>
    <col min="11809" max="12032" width="7.21875" style="952"/>
    <col min="12033" max="12033" width="10" style="952" customWidth="1"/>
    <col min="12034" max="12039" width="5.77734375" style="952" customWidth="1"/>
    <col min="12040" max="12041" width="13.109375" style="952" customWidth="1"/>
    <col min="12042" max="12049" width="6.88671875" style="952" customWidth="1"/>
    <col min="12050" max="12053" width="8.44140625" style="952" customWidth="1"/>
    <col min="12054" max="12054" width="15.21875" style="952" customWidth="1"/>
    <col min="12055" max="12058" width="9.33203125" style="952" customWidth="1"/>
    <col min="12059" max="12063" width="7.21875" style="952"/>
    <col min="12064" max="12064" width="10.21875" style="952" customWidth="1"/>
    <col min="12065" max="12288" width="7.21875" style="952"/>
    <col min="12289" max="12289" width="10" style="952" customWidth="1"/>
    <col min="12290" max="12295" width="5.77734375" style="952" customWidth="1"/>
    <col min="12296" max="12297" width="13.109375" style="952" customWidth="1"/>
    <col min="12298" max="12305" width="6.88671875" style="952" customWidth="1"/>
    <col min="12306" max="12309" width="8.44140625" style="952" customWidth="1"/>
    <col min="12310" max="12310" width="15.21875" style="952" customWidth="1"/>
    <col min="12311" max="12314" width="9.33203125" style="952" customWidth="1"/>
    <col min="12315" max="12319" width="7.21875" style="952"/>
    <col min="12320" max="12320" width="10.21875" style="952" customWidth="1"/>
    <col min="12321" max="12544" width="7.21875" style="952"/>
    <col min="12545" max="12545" width="10" style="952" customWidth="1"/>
    <col min="12546" max="12551" width="5.77734375" style="952" customWidth="1"/>
    <col min="12552" max="12553" width="13.109375" style="952" customWidth="1"/>
    <col min="12554" max="12561" width="6.88671875" style="952" customWidth="1"/>
    <col min="12562" max="12565" width="8.44140625" style="952" customWidth="1"/>
    <col min="12566" max="12566" width="15.21875" style="952" customWidth="1"/>
    <col min="12567" max="12570" width="9.33203125" style="952" customWidth="1"/>
    <col min="12571" max="12575" width="7.21875" style="952"/>
    <col min="12576" max="12576" width="10.21875" style="952" customWidth="1"/>
    <col min="12577" max="12800" width="7.21875" style="952"/>
    <col min="12801" max="12801" width="10" style="952" customWidth="1"/>
    <col min="12802" max="12807" width="5.77734375" style="952" customWidth="1"/>
    <col min="12808" max="12809" width="13.109375" style="952" customWidth="1"/>
    <col min="12810" max="12817" width="6.88671875" style="952" customWidth="1"/>
    <col min="12818" max="12821" width="8.44140625" style="952" customWidth="1"/>
    <col min="12822" max="12822" width="15.21875" style="952" customWidth="1"/>
    <col min="12823" max="12826" width="9.33203125" style="952" customWidth="1"/>
    <col min="12827" max="12831" width="7.21875" style="952"/>
    <col min="12832" max="12832" width="10.21875" style="952" customWidth="1"/>
    <col min="12833" max="13056" width="7.21875" style="952"/>
    <col min="13057" max="13057" width="10" style="952" customWidth="1"/>
    <col min="13058" max="13063" width="5.77734375" style="952" customWidth="1"/>
    <col min="13064" max="13065" width="13.109375" style="952" customWidth="1"/>
    <col min="13066" max="13073" width="6.88671875" style="952" customWidth="1"/>
    <col min="13074" max="13077" width="8.44140625" style="952" customWidth="1"/>
    <col min="13078" max="13078" width="15.21875" style="952" customWidth="1"/>
    <col min="13079" max="13082" width="9.33203125" style="952" customWidth="1"/>
    <col min="13083" max="13087" width="7.21875" style="952"/>
    <col min="13088" max="13088" width="10.21875" style="952" customWidth="1"/>
    <col min="13089" max="13312" width="7.21875" style="952"/>
    <col min="13313" max="13313" width="10" style="952" customWidth="1"/>
    <col min="13314" max="13319" width="5.77734375" style="952" customWidth="1"/>
    <col min="13320" max="13321" width="13.109375" style="952" customWidth="1"/>
    <col min="13322" max="13329" width="6.88671875" style="952" customWidth="1"/>
    <col min="13330" max="13333" width="8.44140625" style="952" customWidth="1"/>
    <col min="13334" max="13334" width="15.21875" style="952" customWidth="1"/>
    <col min="13335" max="13338" width="9.33203125" style="952" customWidth="1"/>
    <col min="13339" max="13343" width="7.21875" style="952"/>
    <col min="13344" max="13344" width="10.21875" style="952" customWidth="1"/>
    <col min="13345" max="13568" width="7.21875" style="952"/>
    <col min="13569" max="13569" width="10" style="952" customWidth="1"/>
    <col min="13570" max="13575" width="5.77734375" style="952" customWidth="1"/>
    <col min="13576" max="13577" width="13.109375" style="952" customWidth="1"/>
    <col min="13578" max="13585" width="6.88671875" style="952" customWidth="1"/>
    <col min="13586" max="13589" width="8.44140625" style="952" customWidth="1"/>
    <col min="13590" max="13590" width="15.21875" style="952" customWidth="1"/>
    <col min="13591" max="13594" width="9.33203125" style="952" customWidth="1"/>
    <col min="13595" max="13599" width="7.21875" style="952"/>
    <col min="13600" max="13600" width="10.21875" style="952" customWidth="1"/>
    <col min="13601" max="13824" width="7.21875" style="952"/>
    <col min="13825" max="13825" width="10" style="952" customWidth="1"/>
    <col min="13826" max="13831" width="5.77734375" style="952" customWidth="1"/>
    <col min="13832" max="13833" width="13.109375" style="952" customWidth="1"/>
    <col min="13834" max="13841" width="6.88671875" style="952" customWidth="1"/>
    <col min="13842" max="13845" width="8.44140625" style="952" customWidth="1"/>
    <col min="13846" max="13846" width="15.21875" style="952" customWidth="1"/>
    <col min="13847" max="13850" width="9.33203125" style="952" customWidth="1"/>
    <col min="13851" max="13855" width="7.21875" style="952"/>
    <col min="13856" max="13856" width="10.21875" style="952" customWidth="1"/>
    <col min="13857" max="14080" width="7.21875" style="952"/>
    <col min="14081" max="14081" width="10" style="952" customWidth="1"/>
    <col min="14082" max="14087" width="5.77734375" style="952" customWidth="1"/>
    <col min="14088" max="14089" width="13.109375" style="952" customWidth="1"/>
    <col min="14090" max="14097" width="6.88671875" style="952" customWidth="1"/>
    <col min="14098" max="14101" width="8.44140625" style="952" customWidth="1"/>
    <col min="14102" max="14102" width="15.21875" style="952" customWidth="1"/>
    <col min="14103" max="14106" width="9.33203125" style="952" customWidth="1"/>
    <col min="14107" max="14111" width="7.21875" style="952"/>
    <col min="14112" max="14112" width="10.21875" style="952" customWidth="1"/>
    <col min="14113" max="14336" width="7.21875" style="952"/>
    <col min="14337" max="14337" width="10" style="952" customWidth="1"/>
    <col min="14338" max="14343" width="5.77734375" style="952" customWidth="1"/>
    <col min="14344" max="14345" width="13.109375" style="952" customWidth="1"/>
    <col min="14346" max="14353" width="6.88671875" style="952" customWidth="1"/>
    <col min="14354" max="14357" width="8.44140625" style="952" customWidth="1"/>
    <col min="14358" max="14358" width="15.21875" style="952" customWidth="1"/>
    <col min="14359" max="14362" width="9.33203125" style="952" customWidth="1"/>
    <col min="14363" max="14367" width="7.21875" style="952"/>
    <col min="14368" max="14368" width="10.21875" style="952" customWidth="1"/>
    <col min="14369" max="14592" width="7.21875" style="952"/>
    <col min="14593" max="14593" width="10" style="952" customWidth="1"/>
    <col min="14594" max="14599" width="5.77734375" style="952" customWidth="1"/>
    <col min="14600" max="14601" width="13.109375" style="952" customWidth="1"/>
    <col min="14602" max="14609" width="6.88671875" style="952" customWidth="1"/>
    <col min="14610" max="14613" width="8.44140625" style="952" customWidth="1"/>
    <col min="14614" max="14614" width="15.21875" style="952" customWidth="1"/>
    <col min="14615" max="14618" width="9.33203125" style="952" customWidth="1"/>
    <col min="14619" max="14623" width="7.21875" style="952"/>
    <col min="14624" max="14624" width="10.21875" style="952" customWidth="1"/>
    <col min="14625" max="14848" width="7.21875" style="952"/>
    <col min="14849" max="14849" width="10" style="952" customWidth="1"/>
    <col min="14850" max="14855" width="5.77734375" style="952" customWidth="1"/>
    <col min="14856" max="14857" width="13.109375" style="952" customWidth="1"/>
    <col min="14858" max="14865" width="6.88671875" style="952" customWidth="1"/>
    <col min="14866" max="14869" width="8.44140625" style="952" customWidth="1"/>
    <col min="14870" max="14870" width="15.21875" style="952" customWidth="1"/>
    <col min="14871" max="14874" width="9.33203125" style="952" customWidth="1"/>
    <col min="14875" max="14879" width="7.21875" style="952"/>
    <col min="14880" max="14880" width="10.21875" style="952" customWidth="1"/>
    <col min="14881" max="15104" width="7.21875" style="952"/>
    <col min="15105" max="15105" width="10" style="952" customWidth="1"/>
    <col min="15106" max="15111" width="5.77734375" style="952" customWidth="1"/>
    <col min="15112" max="15113" width="13.109375" style="952" customWidth="1"/>
    <col min="15114" max="15121" width="6.88671875" style="952" customWidth="1"/>
    <col min="15122" max="15125" width="8.44140625" style="952" customWidth="1"/>
    <col min="15126" max="15126" width="15.21875" style="952" customWidth="1"/>
    <col min="15127" max="15130" width="9.33203125" style="952" customWidth="1"/>
    <col min="15131" max="15135" width="7.21875" style="952"/>
    <col min="15136" max="15136" width="10.21875" style="952" customWidth="1"/>
    <col min="15137" max="15360" width="7.21875" style="952"/>
    <col min="15361" max="15361" width="10" style="952" customWidth="1"/>
    <col min="15362" max="15367" width="5.77734375" style="952" customWidth="1"/>
    <col min="15368" max="15369" width="13.109375" style="952" customWidth="1"/>
    <col min="15370" max="15377" width="6.88671875" style="952" customWidth="1"/>
    <col min="15378" max="15381" width="8.44140625" style="952" customWidth="1"/>
    <col min="15382" max="15382" width="15.21875" style="952" customWidth="1"/>
    <col min="15383" max="15386" width="9.33203125" style="952" customWidth="1"/>
    <col min="15387" max="15391" width="7.21875" style="952"/>
    <col min="15392" max="15392" width="10.21875" style="952" customWidth="1"/>
    <col min="15393" max="15616" width="7.21875" style="952"/>
    <col min="15617" max="15617" width="10" style="952" customWidth="1"/>
    <col min="15618" max="15623" width="5.77734375" style="952" customWidth="1"/>
    <col min="15624" max="15625" width="13.109375" style="952" customWidth="1"/>
    <col min="15626" max="15633" width="6.88671875" style="952" customWidth="1"/>
    <col min="15634" max="15637" width="8.44140625" style="952" customWidth="1"/>
    <col min="15638" max="15638" width="15.21875" style="952" customWidth="1"/>
    <col min="15639" max="15642" width="9.33203125" style="952" customWidth="1"/>
    <col min="15643" max="15647" width="7.21875" style="952"/>
    <col min="15648" max="15648" width="10.21875" style="952" customWidth="1"/>
    <col min="15649" max="15872" width="7.21875" style="952"/>
    <col min="15873" max="15873" width="10" style="952" customWidth="1"/>
    <col min="15874" max="15879" width="5.77734375" style="952" customWidth="1"/>
    <col min="15880" max="15881" width="13.109375" style="952" customWidth="1"/>
    <col min="15882" max="15889" width="6.88671875" style="952" customWidth="1"/>
    <col min="15890" max="15893" width="8.44140625" style="952" customWidth="1"/>
    <col min="15894" max="15894" width="15.21875" style="952" customWidth="1"/>
    <col min="15895" max="15898" width="9.33203125" style="952" customWidth="1"/>
    <col min="15899" max="15903" width="7.21875" style="952"/>
    <col min="15904" max="15904" width="10.21875" style="952" customWidth="1"/>
    <col min="15905" max="16128" width="7.21875" style="952"/>
    <col min="16129" max="16129" width="10" style="952" customWidth="1"/>
    <col min="16130" max="16135" width="5.77734375" style="952" customWidth="1"/>
    <col min="16136" max="16137" width="13.109375" style="952" customWidth="1"/>
    <col min="16138" max="16145" width="6.88671875" style="952" customWidth="1"/>
    <col min="16146" max="16149" width="8.44140625" style="952" customWidth="1"/>
    <col min="16150" max="16150" width="15.21875" style="952" customWidth="1"/>
    <col min="16151" max="16154" width="9.33203125" style="952" customWidth="1"/>
    <col min="16155" max="16159" width="7.21875" style="952"/>
    <col min="16160" max="16160" width="10.21875" style="952" customWidth="1"/>
    <col min="16161" max="16384" width="7.21875" style="952"/>
  </cols>
  <sheetData>
    <row r="1" spans="1:32" ht="20.100000000000001" customHeight="1" x14ac:dyDescent="0.3">
      <c r="A1" s="951" t="s">
        <v>575</v>
      </c>
      <c r="B1" s="463"/>
      <c r="D1" s="632"/>
      <c r="E1" s="978"/>
      <c r="F1" s="978"/>
      <c r="G1" s="978"/>
      <c r="I1" s="953"/>
      <c r="J1" s="953"/>
      <c r="K1" s="953"/>
      <c r="L1" s="953"/>
      <c r="M1" s="953"/>
      <c r="N1" s="953"/>
      <c r="O1" s="953"/>
      <c r="P1" s="953"/>
      <c r="R1" s="2109" t="s">
        <v>98</v>
      </c>
      <c r="S1" s="2110"/>
      <c r="T1" s="2109" t="s">
        <v>1031</v>
      </c>
      <c r="U1" s="2111"/>
      <c r="V1" s="2111"/>
      <c r="W1" s="109" t="s">
        <v>100</v>
      </c>
    </row>
    <row r="2" spans="1:32" ht="20.100000000000001" customHeight="1" x14ac:dyDescent="0.3">
      <c r="A2" s="955" t="s">
        <v>576</v>
      </c>
      <c r="B2" s="956" t="s">
        <v>989</v>
      </c>
      <c r="D2" s="956"/>
      <c r="E2" s="978"/>
      <c r="F2" s="978"/>
      <c r="G2" s="978"/>
      <c r="H2" s="953"/>
      <c r="I2" s="953"/>
      <c r="J2" s="953"/>
      <c r="K2" s="953"/>
      <c r="L2" s="953"/>
      <c r="M2" s="953"/>
      <c r="N2" s="953"/>
      <c r="O2" s="953"/>
      <c r="P2" s="953"/>
      <c r="R2" s="2109" t="s">
        <v>186</v>
      </c>
      <c r="S2" s="2110"/>
      <c r="T2" s="2112" t="s">
        <v>1032</v>
      </c>
      <c r="U2" s="2112"/>
      <c r="V2" s="2112"/>
    </row>
    <row r="3" spans="1:32" ht="21" customHeight="1" x14ac:dyDescent="0.4">
      <c r="A3" s="983"/>
      <c r="B3" s="983"/>
      <c r="C3" s="983"/>
      <c r="D3" s="983"/>
      <c r="E3" s="983"/>
      <c r="F3" s="983"/>
      <c r="G3" s="983"/>
      <c r="H3" s="983"/>
      <c r="I3" s="983"/>
      <c r="J3" s="983"/>
      <c r="K3" s="983"/>
      <c r="L3" s="983"/>
      <c r="M3" s="983"/>
      <c r="N3" s="983"/>
      <c r="O3" s="983"/>
      <c r="P3" s="983"/>
      <c r="Q3" s="983"/>
      <c r="R3" s="983"/>
      <c r="S3" s="983"/>
      <c r="T3" s="983"/>
      <c r="U3" s="983"/>
      <c r="V3" s="983"/>
    </row>
    <row r="4" spans="1:32" ht="21" customHeight="1" x14ac:dyDescent="0.4">
      <c r="A4" s="2132" t="s">
        <v>1033</v>
      </c>
      <c r="B4" s="2055"/>
      <c r="C4" s="2055"/>
      <c r="D4" s="2055"/>
      <c r="E4" s="2055"/>
      <c r="F4" s="2055"/>
      <c r="G4" s="2055"/>
      <c r="H4" s="2055"/>
      <c r="I4" s="2055"/>
      <c r="J4" s="2055"/>
      <c r="K4" s="2055"/>
      <c r="L4" s="2055"/>
      <c r="M4" s="2055"/>
      <c r="N4" s="2055"/>
      <c r="O4" s="2055"/>
      <c r="P4" s="2055"/>
      <c r="Q4" s="2055"/>
      <c r="R4" s="2055"/>
      <c r="S4" s="2055"/>
      <c r="T4" s="2055"/>
      <c r="U4" s="2055"/>
      <c r="V4" s="2055"/>
    </row>
    <row r="5" spans="1:32" ht="16.5" customHeight="1" x14ac:dyDescent="0.3">
      <c r="H5" s="981"/>
      <c r="I5" s="981"/>
      <c r="J5" s="981"/>
      <c r="K5" s="981"/>
      <c r="L5" s="981"/>
      <c r="M5" s="981"/>
      <c r="N5" s="981"/>
      <c r="O5" s="981"/>
      <c r="P5" s="981"/>
      <c r="Q5" s="981"/>
      <c r="R5" s="981"/>
      <c r="S5" s="981"/>
      <c r="T5" s="981"/>
      <c r="U5" s="981"/>
      <c r="V5" s="981"/>
    </row>
    <row r="6" spans="1:32" ht="16.5" customHeight="1" thickBot="1" x14ac:dyDescent="0.35">
      <c r="A6" s="1579" t="s">
        <v>1131</v>
      </c>
      <c r="B6" s="1579"/>
      <c r="C6" s="1579"/>
      <c r="D6" s="1579"/>
      <c r="E6" s="1579"/>
      <c r="F6" s="1579"/>
      <c r="G6" s="1579"/>
      <c r="H6" s="1579"/>
      <c r="I6" s="1579"/>
      <c r="J6" s="1579"/>
      <c r="K6" s="1579"/>
      <c r="L6" s="1579"/>
      <c r="M6" s="1579"/>
      <c r="N6" s="1579"/>
      <c r="O6" s="1579"/>
      <c r="P6" s="1579"/>
      <c r="Q6" s="1579"/>
      <c r="R6" s="1579"/>
      <c r="S6" s="1579"/>
      <c r="T6" s="1579"/>
      <c r="U6" s="1579"/>
      <c r="V6" s="1579"/>
    </row>
    <row r="7" spans="1:32" s="958" customFormat="1" ht="22.5" customHeight="1" x14ac:dyDescent="0.3">
      <c r="A7" s="2101" t="s">
        <v>991</v>
      </c>
      <c r="B7" s="2119" t="s">
        <v>1034</v>
      </c>
      <c r="C7" s="2131"/>
      <c r="D7" s="2131"/>
      <c r="E7" s="2131"/>
      <c r="F7" s="2131"/>
      <c r="G7" s="2126"/>
      <c r="H7" s="2119" t="s">
        <v>1035</v>
      </c>
      <c r="I7" s="2101"/>
      <c r="J7" s="2105" t="s">
        <v>1036</v>
      </c>
      <c r="K7" s="2105"/>
      <c r="L7" s="2105"/>
      <c r="M7" s="2105"/>
      <c r="N7" s="2119" t="s">
        <v>1037</v>
      </c>
      <c r="O7" s="2125"/>
      <c r="P7" s="2125"/>
      <c r="Q7" s="2101"/>
      <c r="R7" s="2119" t="s">
        <v>1038</v>
      </c>
      <c r="S7" s="2125"/>
      <c r="T7" s="2125"/>
      <c r="U7" s="2126"/>
      <c r="V7" s="2119" t="s">
        <v>1039</v>
      </c>
    </row>
    <row r="8" spans="1:32" s="958" customFormat="1" ht="22.5" customHeight="1" x14ac:dyDescent="0.3">
      <c r="A8" s="2093"/>
      <c r="B8" s="2091" t="s">
        <v>1040</v>
      </c>
      <c r="C8" s="2122"/>
      <c r="D8" s="2122"/>
      <c r="E8" s="2123"/>
      <c r="F8" s="2091" t="s">
        <v>1041</v>
      </c>
      <c r="G8" s="2123"/>
      <c r="H8" s="2127"/>
      <c r="I8" s="2094"/>
      <c r="J8" s="2117"/>
      <c r="K8" s="2117"/>
      <c r="L8" s="2117"/>
      <c r="M8" s="2117"/>
      <c r="N8" s="2127"/>
      <c r="O8" s="2128"/>
      <c r="P8" s="2128"/>
      <c r="Q8" s="2094"/>
      <c r="R8" s="2127"/>
      <c r="S8" s="2128"/>
      <c r="T8" s="2128"/>
      <c r="U8" s="2129"/>
      <c r="V8" s="2120"/>
    </row>
    <row r="9" spans="1:32" s="958" customFormat="1" ht="58.5" customHeight="1" x14ac:dyDescent="0.3">
      <c r="A9" s="2093"/>
      <c r="B9" s="2091" t="s">
        <v>1042</v>
      </c>
      <c r="C9" s="2123"/>
      <c r="D9" s="2091" t="s">
        <v>1043</v>
      </c>
      <c r="E9" s="2123"/>
      <c r="F9" s="2091" t="s">
        <v>1044</v>
      </c>
      <c r="G9" s="2123"/>
      <c r="H9" s="2097" t="s">
        <v>1045</v>
      </c>
      <c r="I9" s="2097" t="s">
        <v>1046</v>
      </c>
      <c r="J9" s="2091" t="s">
        <v>1047</v>
      </c>
      <c r="K9" s="2123"/>
      <c r="L9" s="2091" t="s">
        <v>1048</v>
      </c>
      <c r="M9" s="2123" t="s">
        <v>1049</v>
      </c>
      <c r="N9" s="2091" t="s">
        <v>1047</v>
      </c>
      <c r="O9" s="2123"/>
      <c r="P9" s="2091" t="s">
        <v>1048</v>
      </c>
      <c r="Q9" s="2123" t="s">
        <v>1049</v>
      </c>
      <c r="R9" s="2091" t="s">
        <v>1050</v>
      </c>
      <c r="S9" s="2123"/>
      <c r="T9" s="2091" t="s">
        <v>1051</v>
      </c>
      <c r="U9" s="2123"/>
      <c r="V9" s="2120"/>
    </row>
    <row r="10" spans="1:32" s="958" customFormat="1" ht="34.5" customHeight="1" thickBot="1" x14ac:dyDescent="0.35">
      <c r="A10" s="2130"/>
      <c r="B10" s="961" t="s">
        <v>300</v>
      </c>
      <c r="C10" s="961" t="s">
        <v>301</v>
      </c>
      <c r="D10" s="961" t="s">
        <v>300</v>
      </c>
      <c r="E10" s="961" t="s">
        <v>301</v>
      </c>
      <c r="F10" s="961" t="s">
        <v>300</v>
      </c>
      <c r="G10" s="961" t="s">
        <v>301</v>
      </c>
      <c r="H10" s="2124"/>
      <c r="I10" s="2124"/>
      <c r="J10" s="961" t="s">
        <v>300</v>
      </c>
      <c r="K10" s="961" t="s">
        <v>301</v>
      </c>
      <c r="L10" s="961" t="s">
        <v>300</v>
      </c>
      <c r="M10" s="961" t="s">
        <v>301</v>
      </c>
      <c r="N10" s="961" t="s">
        <v>300</v>
      </c>
      <c r="O10" s="961" t="s">
        <v>301</v>
      </c>
      <c r="P10" s="961" t="s">
        <v>300</v>
      </c>
      <c r="Q10" s="961" t="s">
        <v>301</v>
      </c>
      <c r="R10" s="961" t="s">
        <v>300</v>
      </c>
      <c r="S10" s="961" t="s">
        <v>301</v>
      </c>
      <c r="T10" s="961" t="s">
        <v>300</v>
      </c>
      <c r="U10" s="961" t="s">
        <v>301</v>
      </c>
      <c r="V10" s="2121"/>
    </row>
    <row r="11" spans="1:32" s="967" customFormat="1" ht="50.1" customHeight="1" x14ac:dyDescent="0.3">
      <c r="A11" s="984" t="s">
        <v>574</v>
      </c>
      <c r="B11" s="1071">
        <v>0</v>
      </c>
      <c r="C11" s="1072">
        <v>0</v>
      </c>
      <c r="D11" s="1072">
        <v>0</v>
      </c>
      <c r="E11" s="1072">
        <v>0</v>
      </c>
      <c r="F11" s="1072">
        <v>0</v>
      </c>
      <c r="G11" s="1072">
        <v>0</v>
      </c>
      <c r="H11" s="1073">
        <v>3</v>
      </c>
      <c r="I11" s="1073">
        <v>5</v>
      </c>
      <c r="J11" s="1073">
        <v>3</v>
      </c>
      <c r="K11" s="1073">
        <v>0</v>
      </c>
      <c r="L11" s="1073">
        <v>0</v>
      </c>
      <c r="M11" s="1073">
        <v>0</v>
      </c>
      <c r="N11" s="1073">
        <v>0</v>
      </c>
      <c r="O11" s="1073">
        <v>0</v>
      </c>
      <c r="P11" s="1073">
        <v>1</v>
      </c>
      <c r="Q11" s="1073">
        <v>2</v>
      </c>
      <c r="R11" s="1073">
        <v>0</v>
      </c>
      <c r="S11" s="1073">
        <v>0</v>
      </c>
      <c r="T11" s="1073">
        <v>0</v>
      </c>
      <c r="U11" s="1074">
        <v>0</v>
      </c>
      <c r="V11" s="1074">
        <v>0</v>
      </c>
    </row>
    <row r="12" spans="1:32" s="458" customFormat="1" ht="50.1" customHeight="1" thickBot="1" x14ac:dyDescent="0.35">
      <c r="A12" s="985" t="s">
        <v>589</v>
      </c>
      <c r="B12" s="986"/>
      <c r="C12" s="969"/>
      <c r="D12" s="969"/>
      <c r="E12" s="969"/>
      <c r="F12" s="969"/>
      <c r="G12" s="467"/>
      <c r="H12" s="970"/>
      <c r="I12" s="467"/>
      <c r="J12" s="970"/>
      <c r="K12" s="970"/>
      <c r="L12" s="970"/>
      <c r="M12" s="467"/>
      <c r="N12" s="969"/>
      <c r="O12" s="969"/>
      <c r="P12" s="969"/>
      <c r="Q12" s="969"/>
      <c r="R12" s="971"/>
      <c r="S12" s="971"/>
      <c r="T12" s="972"/>
      <c r="U12" s="972"/>
      <c r="V12" s="467"/>
    </row>
    <row r="13" spans="1:32" s="458" customFormat="1" ht="20.100000000000001" customHeight="1" x14ac:dyDescent="0.3">
      <c r="A13" s="460" t="s">
        <v>315</v>
      </c>
      <c r="B13" s="460"/>
      <c r="C13" s="459"/>
      <c r="D13" s="459"/>
      <c r="E13" s="459"/>
      <c r="F13" s="459"/>
      <c r="G13" s="739" t="s">
        <v>316</v>
      </c>
      <c r="J13" s="459" t="s">
        <v>138</v>
      </c>
      <c r="K13" s="459"/>
      <c r="L13" s="459"/>
      <c r="M13" s="459"/>
      <c r="Q13" s="468"/>
      <c r="R13" s="468" t="s">
        <v>1015</v>
      </c>
      <c r="S13" s="468"/>
      <c r="V13" s="459"/>
    </row>
    <row r="14" spans="1:32" s="458" customFormat="1" ht="20.100000000000001" customHeight="1" x14ac:dyDescent="0.3">
      <c r="A14" s="460"/>
      <c r="B14" s="460"/>
      <c r="C14" s="459"/>
      <c r="D14" s="459"/>
      <c r="E14" s="459"/>
      <c r="F14" s="459"/>
      <c r="G14" s="739"/>
      <c r="J14" s="459"/>
      <c r="K14" s="459"/>
      <c r="L14" s="459"/>
      <c r="M14" s="459"/>
      <c r="Q14" s="468"/>
      <c r="R14" s="468"/>
      <c r="S14" s="468"/>
      <c r="V14" s="459"/>
    </row>
    <row r="15" spans="1:32" s="458" customFormat="1" ht="20.100000000000001" customHeight="1" x14ac:dyDescent="0.3">
      <c r="J15" s="459" t="s">
        <v>140</v>
      </c>
      <c r="K15" s="459"/>
      <c r="L15" s="459"/>
      <c r="M15" s="459"/>
      <c r="N15" s="461"/>
      <c r="O15" s="461"/>
      <c r="P15" s="461"/>
      <c r="Q15" s="459"/>
      <c r="T15" s="459"/>
      <c r="U15" s="459"/>
      <c r="V15" s="459"/>
    </row>
    <row r="16" spans="1:32" ht="20.100000000000001" customHeight="1" x14ac:dyDescent="0.3">
      <c r="A16" s="973" t="s">
        <v>1052</v>
      </c>
      <c r="B16" s="973"/>
      <c r="C16" s="973"/>
      <c r="D16" s="973"/>
      <c r="E16" s="973"/>
      <c r="F16" s="973"/>
      <c r="G16" s="973"/>
      <c r="H16" s="953"/>
      <c r="I16" s="953"/>
      <c r="J16" s="953"/>
      <c r="K16" s="953"/>
      <c r="L16" s="953"/>
      <c r="M16" s="953"/>
      <c r="N16" s="953"/>
      <c r="O16" s="953"/>
      <c r="P16" s="953"/>
      <c r="Q16" s="953"/>
      <c r="R16" s="953"/>
      <c r="S16" s="953"/>
      <c r="T16" s="953"/>
      <c r="U16" s="953"/>
      <c r="V16" s="974" t="s">
        <v>1130</v>
      </c>
      <c r="W16" s="953"/>
      <c r="X16" s="953"/>
      <c r="Y16" s="953"/>
      <c r="Z16" s="953"/>
      <c r="AA16" s="953"/>
      <c r="AB16" s="953"/>
      <c r="AC16" s="953"/>
      <c r="AD16" s="953"/>
      <c r="AE16" s="953"/>
      <c r="AF16" s="953"/>
    </row>
    <row r="17" spans="1:32" ht="20.100000000000001" customHeight="1" x14ac:dyDescent="0.3">
      <c r="A17" s="462" t="s">
        <v>1053</v>
      </c>
      <c r="B17" s="462"/>
      <c r="C17" s="973"/>
      <c r="D17" s="973"/>
      <c r="E17" s="973"/>
      <c r="F17" s="973"/>
      <c r="G17" s="97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row>
    <row r="18" spans="1:32" ht="20.100000000000001" customHeight="1" x14ac:dyDescent="0.3">
      <c r="A18" s="987" t="s">
        <v>1054</v>
      </c>
      <c r="B18" s="98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52" customWidth="1"/>
    <col min="2" max="2" width="8.88671875" style="952" customWidth="1"/>
    <col min="3" max="6" width="20.109375" style="952" customWidth="1"/>
    <col min="7" max="8" width="10.77734375" style="952" customWidth="1"/>
    <col min="9" max="9" width="26.6640625" style="952" customWidth="1"/>
    <col min="10" max="17" width="9.33203125" style="952" customWidth="1"/>
    <col min="18" max="22" width="7.21875" style="952"/>
    <col min="23" max="23" width="10.21875" style="952" customWidth="1"/>
    <col min="24" max="256" width="7.21875" style="952"/>
    <col min="257" max="257" width="11.5546875" style="952" customWidth="1"/>
    <col min="258" max="258" width="8.88671875" style="952" customWidth="1"/>
    <col min="259" max="262" width="20.109375" style="952" customWidth="1"/>
    <col min="263" max="264" width="10.77734375" style="952" customWidth="1"/>
    <col min="265" max="265" width="26.6640625" style="952" customWidth="1"/>
    <col min="266" max="273" width="9.33203125" style="952" customWidth="1"/>
    <col min="274" max="278" width="7.21875" style="952"/>
    <col min="279" max="279" width="10.21875" style="952" customWidth="1"/>
    <col min="280" max="512" width="7.21875" style="952"/>
    <col min="513" max="513" width="11.5546875" style="952" customWidth="1"/>
    <col min="514" max="514" width="8.88671875" style="952" customWidth="1"/>
    <col min="515" max="518" width="20.109375" style="952" customWidth="1"/>
    <col min="519" max="520" width="10.77734375" style="952" customWidth="1"/>
    <col min="521" max="521" width="26.6640625" style="952" customWidth="1"/>
    <col min="522" max="529" width="9.33203125" style="952" customWidth="1"/>
    <col min="530" max="534" width="7.21875" style="952"/>
    <col min="535" max="535" width="10.21875" style="952" customWidth="1"/>
    <col min="536" max="768" width="7.21875" style="952"/>
    <col min="769" max="769" width="11.5546875" style="952" customWidth="1"/>
    <col min="770" max="770" width="8.88671875" style="952" customWidth="1"/>
    <col min="771" max="774" width="20.109375" style="952" customWidth="1"/>
    <col min="775" max="776" width="10.77734375" style="952" customWidth="1"/>
    <col min="777" max="777" width="26.6640625" style="952" customWidth="1"/>
    <col min="778" max="785" width="9.33203125" style="952" customWidth="1"/>
    <col min="786" max="790" width="7.21875" style="952"/>
    <col min="791" max="791" width="10.21875" style="952" customWidth="1"/>
    <col min="792" max="1024" width="7.21875" style="952"/>
    <col min="1025" max="1025" width="11.5546875" style="952" customWidth="1"/>
    <col min="1026" max="1026" width="8.88671875" style="952" customWidth="1"/>
    <col min="1027" max="1030" width="20.109375" style="952" customWidth="1"/>
    <col min="1031" max="1032" width="10.77734375" style="952" customWidth="1"/>
    <col min="1033" max="1033" width="26.6640625" style="952" customWidth="1"/>
    <col min="1034" max="1041" width="9.33203125" style="952" customWidth="1"/>
    <col min="1042" max="1046" width="7.21875" style="952"/>
    <col min="1047" max="1047" width="10.21875" style="952" customWidth="1"/>
    <col min="1048" max="1280" width="7.21875" style="952"/>
    <col min="1281" max="1281" width="11.5546875" style="952" customWidth="1"/>
    <col min="1282" max="1282" width="8.88671875" style="952" customWidth="1"/>
    <col min="1283" max="1286" width="20.109375" style="952" customWidth="1"/>
    <col min="1287" max="1288" width="10.77734375" style="952" customWidth="1"/>
    <col min="1289" max="1289" width="26.6640625" style="952" customWidth="1"/>
    <col min="1290" max="1297" width="9.33203125" style="952" customWidth="1"/>
    <col min="1298" max="1302" width="7.21875" style="952"/>
    <col min="1303" max="1303" width="10.21875" style="952" customWidth="1"/>
    <col min="1304" max="1536" width="7.21875" style="952"/>
    <col min="1537" max="1537" width="11.5546875" style="952" customWidth="1"/>
    <col min="1538" max="1538" width="8.88671875" style="952" customWidth="1"/>
    <col min="1539" max="1542" width="20.109375" style="952" customWidth="1"/>
    <col min="1543" max="1544" width="10.77734375" style="952" customWidth="1"/>
    <col min="1545" max="1545" width="26.6640625" style="952" customWidth="1"/>
    <col min="1546" max="1553" width="9.33203125" style="952" customWidth="1"/>
    <col min="1554" max="1558" width="7.21875" style="952"/>
    <col min="1559" max="1559" width="10.21875" style="952" customWidth="1"/>
    <col min="1560" max="1792" width="7.21875" style="952"/>
    <col min="1793" max="1793" width="11.5546875" style="952" customWidth="1"/>
    <col min="1794" max="1794" width="8.88671875" style="952" customWidth="1"/>
    <col min="1795" max="1798" width="20.109375" style="952" customWidth="1"/>
    <col min="1799" max="1800" width="10.77734375" style="952" customWidth="1"/>
    <col min="1801" max="1801" width="26.6640625" style="952" customWidth="1"/>
    <col min="1802" max="1809" width="9.33203125" style="952" customWidth="1"/>
    <col min="1810" max="1814" width="7.21875" style="952"/>
    <col min="1815" max="1815" width="10.21875" style="952" customWidth="1"/>
    <col min="1816" max="2048" width="7.21875" style="952"/>
    <col min="2049" max="2049" width="11.5546875" style="952" customWidth="1"/>
    <col min="2050" max="2050" width="8.88671875" style="952" customWidth="1"/>
    <col min="2051" max="2054" width="20.109375" style="952" customWidth="1"/>
    <col min="2055" max="2056" width="10.77734375" style="952" customWidth="1"/>
    <col min="2057" max="2057" width="26.6640625" style="952" customWidth="1"/>
    <col min="2058" max="2065" width="9.33203125" style="952" customWidth="1"/>
    <col min="2066" max="2070" width="7.21875" style="952"/>
    <col min="2071" max="2071" width="10.21875" style="952" customWidth="1"/>
    <col min="2072" max="2304" width="7.21875" style="952"/>
    <col min="2305" max="2305" width="11.5546875" style="952" customWidth="1"/>
    <col min="2306" max="2306" width="8.88671875" style="952" customWidth="1"/>
    <col min="2307" max="2310" width="20.109375" style="952" customWidth="1"/>
    <col min="2311" max="2312" width="10.77734375" style="952" customWidth="1"/>
    <col min="2313" max="2313" width="26.6640625" style="952" customWidth="1"/>
    <col min="2314" max="2321" width="9.33203125" style="952" customWidth="1"/>
    <col min="2322" max="2326" width="7.21875" style="952"/>
    <col min="2327" max="2327" width="10.21875" style="952" customWidth="1"/>
    <col min="2328" max="2560" width="7.21875" style="952"/>
    <col min="2561" max="2561" width="11.5546875" style="952" customWidth="1"/>
    <col min="2562" max="2562" width="8.88671875" style="952" customWidth="1"/>
    <col min="2563" max="2566" width="20.109375" style="952" customWidth="1"/>
    <col min="2567" max="2568" width="10.77734375" style="952" customWidth="1"/>
    <col min="2569" max="2569" width="26.6640625" style="952" customWidth="1"/>
    <col min="2570" max="2577" width="9.33203125" style="952" customWidth="1"/>
    <col min="2578" max="2582" width="7.21875" style="952"/>
    <col min="2583" max="2583" width="10.21875" style="952" customWidth="1"/>
    <col min="2584" max="2816" width="7.21875" style="952"/>
    <col min="2817" max="2817" width="11.5546875" style="952" customWidth="1"/>
    <col min="2818" max="2818" width="8.88671875" style="952" customWidth="1"/>
    <col min="2819" max="2822" width="20.109375" style="952" customWidth="1"/>
    <col min="2823" max="2824" width="10.77734375" style="952" customWidth="1"/>
    <col min="2825" max="2825" width="26.6640625" style="952" customWidth="1"/>
    <col min="2826" max="2833" width="9.33203125" style="952" customWidth="1"/>
    <col min="2834" max="2838" width="7.21875" style="952"/>
    <col min="2839" max="2839" width="10.21875" style="952" customWidth="1"/>
    <col min="2840" max="3072" width="7.21875" style="952"/>
    <col min="3073" max="3073" width="11.5546875" style="952" customWidth="1"/>
    <col min="3074" max="3074" width="8.88671875" style="952" customWidth="1"/>
    <col min="3075" max="3078" width="20.109375" style="952" customWidth="1"/>
    <col min="3079" max="3080" width="10.77734375" style="952" customWidth="1"/>
    <col min="3081" max="3081" width="26.6640625" style="952" customWidth="1"/>
    <col min="3082" max="3089" width="9.33203125" style="952" customWidth="1"/>
    <col min="3090" max="3094" width="7.21875" style="952"/>
    <col min="3095" max="3095" width="10.21875" style="952" customWidth="1"/>
    <col min="3096" max="3328" width="7.21875" style="952"/>
    <col min="3329" max="3329" width="11.5546875" style="952" customWidth="1"/>
    <col min="3330" max="3330" width="8.88671875" style="952" customWidth="1"/>
    <col min="3331" max="3334" width="20.109375" style="952" customWidth="1"/>
    <col min="3335" max="3336" width="10.77734375" style="952" customWidth="1"/>
    <col min="3337" max="3337" width="26.6640625" style="952" customWidth="1"/>
    <col min="3338" max="3345" width="9.33203125" style="952" customWidth="1"/>
    <col min="3346" max="3350" width="7.21875" style="952"/>
    <col min="3351" max="3351" width="10.21875" style="952" customWidth="1"/>
    <col min="3352" max="3584" width="7.21875" style="952"/>
    <col min="3585" max="3585" width="11.5546875" style="952" customWidth="1"/>
    <col min="3586" max="3586" width="8.88671875" style="952" customWidth="1"/>
    <col min="3587" max="3590" width="20.109375" style="952" customWidth="1"/>
    <col min="3591" max="3592" width="10.77734375" style="952" customWidth="1"/>
    <col min="3593" max="3593" width="26.6640625" style="952" customWidth="1"/>
    <col min="3594" max="3601" width="9.33203125" style="952" customWidth="1"/>
    <col min="3602" max="3606" width="7.21875" style="952"/>
    <col min="3607" max="3607" width="10.21875" style="952" customWidth="1"/>
    <col min="3608" max="3840" width="7.21875" style="952"/>
    <col min="3841" max="3841" width="11.5546875" style="952" customWidth="1"/>
    <col min="3842" max="3842" width="8.88671875" style="952" customWidth="1"/>
    <col min="3843" max="3846" width="20.109375" style="952" customWidth="1"/>
    <col min="3847" max="3848" width="10.77734375" style="952" customWidth="1"/>
    <col min="3849" max="3849" width="26.6640625" style="952" customWidth="1"/>
    <col min="3850" max="3857" width="9.33203125" style="952" customWidth="1"/>
    <col min="3858" max="3862" width="7.21875" style="952"/>
    <col min="3863" max="3863" width="10.21875" style="952" customWidth="1"/>
    <col min="3864" max="4096" width="7.21875" style="952"/>
    <col min="4097" max="4097" width="11.5546875" style="952" customWidth="1"/>
    <col min="4098" max="4098" width="8.88671875" style="952" customWidth="1"/>
    <col min="4099" max="4102" width="20.109375" style="952" customWidth="1"/>
    <col min="4103" max="4104" width="10.77734375" style="952" customWidth="1"/>
    <col min="4105" max="4105" width="26.6640625" style="952" customWidth="1"/>
    <col min="4106" max="4113" width="9.33203125" style="952" customWidth="1"/>
    <col min="4114" max="4118" width="7.21875" style="952"/>
    <col min="4119" max="4119" width="10.21875" style="952" customWidth="1"/>
    <col min="4120" max="4352" width="7.21875" style="952"/>
    <col min="4353" max="4353" width="11.5546875" style="952" customWidth="1"/>
    <col min="4354" max="4354" width="8.88671875" style="952" customWidth="1"/>
    <col min="4355" max="4358" width="20.109375" style="952" customWidth="1"/>
    <col min="4359" max="4360" width="10.77734375" style="952" customWidth="1"/>
    <col min="4361" max="4361" width="26.6640625" style="952" customWidth="1"/>
    <col min="4362" max="4369" width="9.33203125" style="952" customWidth="1"/>
    <col min="4370" max="4374" width="7.21875" style="952"/>
    <col min="4375" max="4375" width="10.21875" style="952" customWidth="1"/>
    <col min="4376" max="4608" width="7.21875" style="952"/>
    <col min="4609" max="4609" width="11.5546875" style="952" customWidth="1"/>
    <col min="4610" max="4610" width="8.88671875" style="952" customWidth="1"/>
    <col min="4611" max="4614" width="20.109375" style="952" customWidth="1"/>
    <col min="4615" max="4616" width="10.77734375" style="952" customWidth="1"/>
    <col min="4617" max="4617" width="26.6640625" style="952" customWidth="1"/>
    <col min="4618" max="4625" width="9.33203125" style="952" customWidth="1"/>
    <col min="4626" max="4630" width="7.21875" style="952"/>
    <col min="4631" max="4631" width="10.21875" style="952" customWidth="1"/>
    <col min="4632" max="4864" width="7.21875" style="952"/>
    <col min="4865" max="4865" width="11.5546875" style="952" customWidth="1"/>
    <col min="4866" max="4866" width="8.88671875" style="952" customWidth="1"/>
    <col min="4867" max="4870" width="20.109375" style="952" customWidth="1"/>
    <col min="4871" max="4872" width="10.77734375" style="952" customWidth="1"/>
    <col min="4873" max="4873" width="26.6640625" style="952" customWidth="1"/>
    <col min="4874" max="4881" width="9.33203125" style="952" customWidth="1"/>
    <col min="4882" max="4886" width="7.21875" style="952"/>
    <col min="4887" max="4887" width="10.21875" style="952" customWidth="1"/>
    <col min="4888" max="5120" width="7.21875" style="952"/>
    <col min="5121" max="5121" width="11.5546875" style="952" customWidth="1"/>
    <col min="5122" max="5122" width="8.88671875" style="952" customWidth="1"/>
    <col min="5123" max="5126" width="20.109375" style="952" customWidth="1"/>
    <col min="5127" max="5128" width="10.77734375" style="952" customWidth="1"/>
    <col min="5129" max="5129" width="26.6640625" style="952" customWidth="1"/>
    <col min="5130" max="5137" width="9.33203125" style="952" customWidth="1"/>
    <col min="5138" max="5142" width="7.21875" style="952"/>
    <col min="5143" max="5143" width="10.21875" style="952" customWidth="1"/>
    <col min="5144" max="5376" width="7.21875" style="952"/>
    <col min="5377" max="5377" width="11.5546875" style="952" customWidth="1"/>
    <col min="5378" max="5378" width="8.88671875" style="952" customWidth="1"/>
    <col min="5379" max="5382" width="20.109375" style="952" customWidth="1"/>
    <col min="5383" max="5384" width="10.77734375" style="952" customWidth="1"/>
    <col min="5385" max="5385" width="26.6640625" style="952" customWidth="1"/>
    <col min="5386" max="5393" width="9.33203125" style="952" customWidth="1"/>
    <col min="5394" max="5398" width="7.21875" style="952"/>
    <col min="5399" max="5399" width="10.21875" style="952" customWidth="1"/>
    <col min="5400" max="5632" width="7.21875" style="952"/>
    <col min="5633" max="5633" width="11.5546875" style="952" customWidth="1"/>
    <col min="5634" max="5634" width="8.88671875" style="952" customWidth="1"/>
    <col min="5635" max="5638" width="20.109375" style="952" customWidth="1"/>
    <col min="5639" max="5640" width="10.77734375" style="952" customWidth="1"/>
    <col min="5641" max="5641" width="26.6640625" style="952" customWidth="1"/>
    <col min="5642" max="5649" width="9.33203125" style="952" customWidth="1"/>
    <col min="5650" max="5654" width="7.21875" style="952"/>
    <col min="5655" max="5655" width="10.21875" style="952" customWidth="1"/>
    <col min="5656" max="5888" width="7.21875" style="952"/>
    <col min="5889" max="5889" width="11.5546875" style="952" customWidth="1"/>
    <col min="5890" max="5890" width="8.88671875" style="952" customWidth="1"/>
    <col min="5891" max="5894" width="20.109375" style="952" customWidth="1"/>
    <col min="5895" max="5896" width="10.77734375" style="952" customWidth="1"/>
    <col min="5897" max="5897" width="26.6640625" style="952" customWidth="1"/>
    <col min="5898" max="5905" width="9.33203125" style="952" customWidth="1"/>
    <col min="5906" max="5910" width="7.21875" style="952"/>
    <col min="5911" max="5911" width="10.21875" style="952" customWidth="1"/>
    <col min="5912" max="6144" width="7.21875" style="952"/>
    <col min="6145" max="6145" width="11.5546875" style="952" customWidth="1"/>
    <col min="6146" max="6146" width="8.88671875" style="952" customWidth="1"/>
    <col min="6147" max="6150" width="20.109375" style="952" customWidth="1"/>
    <col min="6151" max="6152" width="10.77734375" style="952" customWidth="1"/>
    <col min="6153" max="6153" width="26.6640625" style="952" customWidth="1"/>
    <col min="6154" max="6161" width="9.33203125" style="952" customWidth="1"/>
    <col min="6162" max="6166" width="7.21875" style="952"/>
    <col min="6167" max="6167" width="10.21875" style="952" customWidth="1"/>
    <col min="6168" max="6400" width="7.21875" style="952"/>
    <col min="6401" max="6401" width="11.5546875" style="952" customWidth="1"/>
    <col min="6402" max="6402" width="8.88671875" style="952" customWidth="1"/>
    <col min="6403" max="6406" width="20.109375" style="952" customWidth="1"/>
    <col min="6407" max="6408" width="10.77734375" style="952" customWidth="1"/>
    <col min="6409" max="6409" width="26.6640625" style="952" customWidth="1"/>
    <col min="6410" max="6417" width="9.33203125" style="952" customWidth="1"/>
    <col min="6418" max="6422" width="7.21875" style="952"/>
    <col min="6423" max="6423" width="10.21875" style="952" customWidth="1"/>
    <col min="6424" max="6656" width="7.21875" style="952"/>
    <col min="6657" max="6657" width="11.5546875" style="952" customWidth="1"/>
    <col min="6658" max="6658" width="8.88671875" style="952" customWidth="1"/>
    <col min="6659" max="6662" width="20.109375" style="952" customWidth="1"/>
    <col min="6663" max="6664" width="10.77734375" style="952" customWidth="1"/>
    <col min="6665" max="6665" width="26.6640625" style="952" customWidth="1"/>
    <col min="6666" max="6673" width="9.33203125" style="952" customWidth="1"/>
    <col min="6674" max="6678" width="7.21875" style="952"/>
    <col min="6679" max="6679" width="10.21875" style="952" customWidth="1"/>
    <col min="6680" max="6912" width="7.21875" style="952"/>
    <col min="6913" max="6913" width="11.5546875" style="952" customWidth="1"/>
    <col min="6914" max="6914" width="8.88671875" style="952" customWidth="1"/>
    <col min="6915" max="6918" width="20.109375" style="952" customWidth="1"/>
    <col min="6919" max="6920" width="10.77734375" style="952" customWidth="1"/>
    <col min="6921" max="6921" width="26.6640625" style="952" customWidth="1"/>
    <col min="6922" max="6929" width="9.33203125" style="952" customWidth="1"/>
    <col min="6930" max="6934" width="7.21875" style="952"/>
    <col min="6935" max="6935" width="10.21875" style="952" customWidth="1"/>
    <col min="6936" max="7168" width="7.21875" style="952"/>
    <col min="7169" max="7169" width="11.5546875" style="952" customWidth="1"/>
    <col min="7170" max="7170" width="8.88671875" style="952" customWidth="1"/>
    <col min="7171" max="7174" width="20.109375" style="952" customWidth="1"/>
    <col min="7175" max="7176" width="10.77734375" style="952" customWidth="1"/>
    <col min="7177" max="7177" width="26.6640625" style="952" customWidth="1"/>
    <col min="7178" max="7185" width="9.33203125" style="952" customWidth="1"/>
    <col min="7186" max="7190" width="7.21875" style="952"/>
    <col min="7191" max="7191" width="10.21875" style="952" customWidth="1"/>
    <col min="7192" max="7424" width="7.21875" style="952"/>
    <col min="7425" max="7425" width="11.5546875" style="952" customWidth="1"/>
    <col min="7426" max="7426" width="8.88671875" style="952" customWidth="1"/>
    <col min="7427" max="7430" width="20.109375" style="952" customWidth="1"/>
    <col min="7431" max="7432" width="10.77734375" style="952" customWidth="1"/>
    <col min="7433" max="7433" width="26.6640625" style="952" customWidth="1"/>
    <col min="7434" max="7441" width="9.33203125" style="952" customWidth="1"/>
    <col min="7442" max="7446" width="7.21875" style="952"/>
    <col min="7447" max="7447" width="10.21875" style="952" customWidth="1"/>
    <col min="7448" max="7680" width="7.21875" style="952"/>
    <col min="7681" max="7681" width="11.5546875" style="952" customWidth="1"/>
    <col min="7682" max="7682" width="8.88671875" style="952" customWidth="1"/>
    <col min="7683" max="7686" width="20.109375" style="952" customWidth="1"/>
    <col min="7687" max="7688" width="10.77734375" style="952" customWidth="1"/>
    <col min="7689" max="7689" width="26.6640625" style="952" customWidth="1"/>
    <col min="7690" max="7697" width="9.33203125" style="952" customWidth="1"/>
    <col min="7698" max="7702" width="7.21875" style="952"/>
    <col min="7703" max="7703" width="10.21875" style="952" customWidth="1"/>
    <col min="7704" max="7936" width="7.21875" style="952"/>
    <col min="7937" max="7937" width="11.5546875" style="952" customWidth="1"/>
    <col min="7938" max="7938" width="8.88671875" style="952" customWidth="1"/>
    <col min="7939" max="7942" width="20.109375" style="952" customWidth="1"/>
    <col min="7943" max="7944" width="10.77734375" style="952" customWidth="1"/>
    <col min="7945" max="7945" width="26.6640625" style="952" customWidth="1"/>
    <col min="7946" max="7953" width="9.33203125" style="952" customWidth="1"/>
    <col min="7954" max="7958" width="7.21875" style="952"/>
    <col min="7959" max="7959" width="10.21875" style="952" customWidth="1"/>
    <col min="7960" max="8192" width="7.21875" style="952"/>
    <col min="8193" max="8193" width="11.5546875" style="952" customWidth="1"/>
    <col min="8194" max="8194" width="8.88671875" style="952" customWidth="1"/>
    <col min="8195" max="8198" width="20.109375" style="952" customWidth="1"/>
    <col min="8199" max="8200" width="10.77734375" style="952" customWidth="1"/>
    <col min="8201" max="8201" width="26.6640625" style="952" customWidth="1"/>
    <col min="8202" max="8209" width="9.33203125" style="952" customWidth="1"/>
    <col min="8210" max="8214" width="7.21875" style="952"/>
    <col min="8215" max="8215" width="10.21875" style="952" customWidth="1"/>
    <col min="8216" max="8448" width="7.21875" style="952"/>
    <col min="8449" max="8449" width="11.5546875" style="952" customWidth="1"/>
    <col min="8450" max="8450" width="8.88671875" style="952" customWidth="1"/>
    <col min="8451" max="8454" width="20.109375" style="952" customWidth="1"/>
    <col min="8455" max="8456" width="10.77734375" style="952" customWidth="1"/>
    <col min="8457" max="8457" width="26.6640625" style="952" customWidth="1"/>
    <col min="8458" max="8465" width="9.33203125" style="952" customWidth="1"/>
    <col min="8466" max="8470" width="7.21875" style="952"/>
    <col min="8471" max="8471" width="10.21875" style="952" customWidth="1"/>
    <col min="8472" max="8704" width="7.21875" style="952"/>
    <col min="8705" max="8705" width="11.5546875" style="952" customWidth="1"/>
    <col min="8706" max="8706" width="8.88671875" style="952" customWidth="1"/>
    <col min="8707" max="8710" width="20.109375" style="952" customWidth="1"/>
    <col min="8711" max="8712" width="10.77734375" style="952" customWidth="1"/>
    <col min="8713" max="8713" width="26.6640625" style="952" customWidth="1"/>
    <col min="8714" max="8721" width="9.33203125" style="952" customWidth="1"/>
    <col min="8722" max="8726" width="7.21875" style="952"/>
    <col min="8727" max="8727" width="10.21875" style="952" customWidth="1"/>
    <col min="8728" max="8960" width="7.21875" style="952"/>
    <col min="8961" max="8961" width="11.5546875" style="952" customWidth="1"/>
    <col min="8962" max="8962" width="8.88671875" style="952" customWidth="1"/>
    <col min="8963" max="8966" width="20.109375" style="952" customWidth="1"/>
    <col min="8967" max="8968" width="10.77734375" style="952" customWidth="1"/>
    <col min="8969" max="8969" width="26.6640625" style="952" customWidth="1"/>
    <col min="8970" max="8977" width="9.33203125" style="952" customWidth="1"/>
    <col min="8978" max="8982" width="7.21875" style="952"/>
    <col min="8983" max="8983" width="10.21875" style="952" customWidth="1"/>
    <col min="8984" max="9216" width="7.21875" style="952"/>
    <col min="9217" max="9217" width="11.5546875" style="952" customWidth="1"/>
    <col min="9218" max="9218" width="8.88671875" style="952" customWidth="1"/>
    <col min="9219" max="9222" width="20.109375" style="952" customWidth="1"/>
    <col min="9223" max="9224" width="10.77734375" style="952" customWidth="1"/>
    <col min="9225" max="9225" width="26.6640625" style="952" customWidth="1"/>
    <col min="9226" max="9233" width="9.33203125" style="952" customWidth="1"/>
    <col min="9234" max="9238" width="7.21875" style="952"/>
    <col min="9239" max="9239" width="10.21875" style="952" customWidth="1"/>
    <col min="9240" max="9472" width="7.21875" style="952"/>
    <col min="9473" max="9473" width="11.5546875" style="952" customWidth="1"/>
    <col min="9474" max="9474" width="8.88671875" style="952" customWidth="1"/>
    <col min="9475" max="9478" width="20.109375" style="952" customWidth="1"/>
    <col min="9479" max="9480" width="10.77734375" style="952" customWidth="1"/>
    <col min="9481" max="9481" width="26.6640625" style="952" customWidth="1"/>
    <col min="9482" max="9489" width="9.33203125" style="952" customWidth="1"/>
    <col min="9490" max="9494" width="7.21875" style="952"/>
    <col min="9495" max="9495" width="10.21875" style="952" customWidth="1"/>
    <col min="9496" max="9728" width="7.21875" style="952"/>
    <col min="9729" max="9729" width="11.5546875" style="952" customWidth="1"/>
    <col min="9730" max="9730" width="8.88671875" style="952" customWidth="1"/>
    <col min="9731" max="9734" width="20.109375" style="952" customWidth="1"/>
    <col min="9735" max="9736" width="10.77734375" style="952" customWidth="1"/>
    <col min="9737" max="9737" width="26.6640625" style="952" customWidth="1"/>
    <col min="9738" max="9745" width="9.33203125" style="952" customWidth="1"/>
    <col min="9746" max="9750" width="7.21875" style="952"/>
    <col min="9751" max="9751" width="10.21875" style="952" customWidth="1"/>
    <col min="9752" max="9984" width="7.21875" style="952"/>
    <col min="9985" max="9985" width="11.5546875" style="952" customWidth="1"/>
    <col min="9986" max="9986" width="8.88671875" style="952" customWidth="1"/>
    <col min="9987" max="9990" width="20.109375" style="952" customWidth="1"/>
    <col min="9991" max="9992" width="10.77734375" style="952" customWidth="1"/>
    <col min="9993" max="9993" width="26.6640625" style="952" customWidth="1"/>
    <col min="9994" max="10001" width="9.33203125" style="952" customWidth="1"/>
    <col min="10002" max="10006" width="7.21875" style="952"/>
    <col min="10007" max="10007" width="10.21875" style="952" customWidth="1"/>
    <col min="10008" max="10240" width="7.21875" style="952"/>
    <col min="10241" max="10241" width="11.5546875" style="952" customWidth="1"/>
    <col min="10242" max="10242" width="8.88671875" style="952" customWidth="1"/>
    <col min="10243" max="10246" width="20.109375" style="952" customWidth="1"/>
    <col min="10247" max="10248" width="10.77734375" style="952" customWidth="1"/>
    <col min="10249" max="10249" width="26.6640625" style="952" customWidth="1"/>
    <col min="10250" max="10257" width="9.33203125" style="952" customWidth="1"/>
    <col min="10258" max="10262" width="7.21875" style="952"/>
    <col min="10263" max="10263" width="10.21875" style="952" customWidth="1"/>
    <col min="10264" max="10496" width="7.21875" style="952"/>
    <col min="10497" max="10497" width="11.5546875" style="952" customWidth="1"/>
    <col min="10498" max="10498" width="8.88671875" style="952" customWidth="1"/>
    <col min="10499" max="10502" width="20.109375" style="952" customWidth="1"/>
    <col min="10503" max="10504" width="10.77734375" style="952" customWidth="1"/>
    <col min="10505" max="10505" width="26.6640625" style="952" customWidth="1"/>
    <col min="10506" max="10513" width="9.33203125" style="952" customWidth="1"/>
    <col min="10514" max="10518" width="7.21875" style="952"/>
    <col min="10519" max="10519" width="10.21875" style="952" customWidth="1"/>
    <col min="10520" max="10752" width="7.21875" style="952"/>
    <col min="10753" max="10753" width="11.5546875" style="952" customWidth="1"/>
    <col min="10754" max="10754" width="8.88671875" style="952" customWidth="1"/>
    <col min="10755" max="10758" width="20.109375" style="952" customWidth="1"/>
    <col min="10759" max="10760" width="10.77734375" style="952" customWidth="1"/>
    <col min="10761" max="10761" width="26.6640625" style="952" customWidth="1"/>
    <col min="10762" max="10769" width="9.33203125" style="952" customWidth="1"/>
    <col min="10770" max="10774" width="7.21875" style="952"/>
    <col min="10775" max="10775" width="10.21875" style="952" customWidth="1"/>
    <col min="10776" max="11008" width="7.21875" style="952"/>
    <col min="11009" max="11009" width="11.5546875" style="952" customWidth="1"/>
    <col min="11010" max="11010" width="8.88671875" style="952" customWidth="1"/>
    <col min="11011" max="11014" width="20.109375" style="952" customWidth="1"/>
    <col min="11015" max="11016" width="10.77734375" style="952" customWidth="1"/>
    <col min="11017" max="11017" width="26.6640625" style="952" customWidth="1"/>
    <col min="11018" max="11025" width="9.33203125" style="952" customWidth="1"/>
    <col min="11026" max="11030" width="7.21875" style="952"/>
    <col min="11031" max="11031" width="10.21875" style="952" customWidth="1"/>
    <col min="11032" max="11264" width="7.21875" style="952"/>
    <col min="11265" max="11265" width="11.5546875" style="952" customWidth="1"/>
    <col min="11266" max="11266" width="8.88671875" style="952" customWidth="1"/>
    <col min="11267" max="11270" width="20.109375" style="952" customWidth="1"/>
    <col min="11271" max="11272" width="10.77734375" style="952" customWidth="1"/>
    <col min="11273" max="11273" width="26.6640625" style="952" customWidth="1"/>
    <col min="11274" max="11281" width="9.33203125" style="952" customWidth="1"/>
    <col min="11282" max="11286" width="7.21875" style="952"/>
    <col min="11287" max="11287" width="10.21875" style="952" customWidth="1"/>
    <col min="11288" max="11520" width="7.21875" style="952"/>
    <col min="11521" max="11521" width="11.5546875" style="952" customWidth="1"/>
    <col min="11522" max="11522" width="8.88671875" style="952" customWidth="1"/>
    <col min="11523" max="11526" width="20.109375" style="952" customWidth="1"/>
    <col min="11527" max="11528" width="10.77734375" style="952" customWidth="1"/>
    <col min="11529" max="11529" width="26.6640625" style="952" customWidth="1"/>
    <col min="11530" max="11537" width="9.33203125" style="952" customWidth="1"/>
    <col min="11538" max="11542" width="7.21875" style="952"/>
    <col min="11543" max="11543" width="10.21875" style="952" customWidth="1"/>
    <col min="11544" max="11776" width="7.21875" style="952"/>
    <col min="11777" max="11777" width="11.5546875" style="952" customWidth="1"/>
    <col min="11778" max="11778" width="8.88671875" style="952" customWidth="1"/>
    <col min="11779" max="11782" width="20.109375" style="952" customWidth="1"/>
    <col min="11783" max="11784" width="10.77734375" style="952" customWidth="1"/>
    <col min="11785" max="11785" width="26.6640625" style="952" customWidth="1"/>
    <col min="11786" max="11793" width="9.33203125" style="952" customWidth="1"/>
    <col min="11794" max="11798" width="7.21875" style="952"/>
    <col min="11799" max="11799" width="10.21875" style="952" customWidth="1"/>
    <col min="11800" max="12032" width="7.21875" style="952"/>
    <col min="12033" max="12033" width="11.5546875" style="952" customWidth="1"/>
    <col min="12034" max="12034" width="8.88671875" style="952" customWidth="1"/>
    <col min="12035" max="12038" width="20.109375" style="952" customWidth="1"/>
    <col min="12039" max="12040" width="10.77734375" style="952" customWidth="1"/>
    <col min="12041" max="12041" width="26.6640625" style="952" customWidth="1"/>
    <col min="12042" max="12049" width="9.33203125" style="952" customWidth="1"/>
    <col min="12050" max="12054" width="7.21875" style="952"/>
    <col min="12055" max="12055" width="10.21875" style="952" customWidth="1"/>
    <col min="12056" max="12288" width="7.21875" style="952"/>
    <col min="12289" max="12289" width="11.5546875" style="952" customWidth="1"/>
    <col min="12290" max="12290" width="8.88671875" style="952" customWidth="1"/>
    <col min="12291" max="12294" width="20.109375" style="952" customWidth="1"/>
    <col min="12295" max="12296" width="10.77734375" style="952" customWidth="1"/>
    <col min="12297" max="12297" width="26.6640625" style="952" customWidth="1"/>
    <col min="12298" max="12305" width="9.33203125" style="952" customWidth="1"/>
    <col min="12306" max="12310" width="7.21875" style="952"/>
    <col min="12311" max="12311" width="10.21875" style="952" customWidth="1"/>
    <col min="12312" max="12544" width="7.21875" style="952"/>
    <col min="12545" max="12545" width="11.5546875" style="952" customWidth="1"/>
    <col min="12546" max="12546" width="8.88671875" style="952" customWidth="1"/>
    <col min="12547" max="12550" width="20.109375" style="952" customWidth="1"/>
    <col min="12551" max="12552" width="10.77734375" style="952" customWidth="1"/>
    <col min="12553" max="12553" width="26.6640625" style="952" customWidth="1"/>
    <col min="12554" max="12561" width="9.33203125" style="952" customWidth="1"/>
    <col min="12562" max="12566" width="7.21875" style="952"/>
    <col min="12567" max="12567" width="10.21875" style="952" customWidth="1"/>
    <col min="12568" max="12800" width="7.21875" style="952"/>
    <col min="12801" max="12801" width="11.5546875" style="952" customWidth="1"/>
    <col min="12802" max="12802" width="8.88671875" style="952" customWidth="1"/>
    <col min="12803" max="12806" width="20.109375" style="952" customWidth="1"/>
    <col min="12807" max="12808" width="10.77734375" style="952" customWidth="1"/>
    <col min="12809" max="12809" width="26.6640625" style="952" customWidth="1"/>
    <col min="12810" max="12817" width="9.33203125" style="952" customWidth="1"/>
    <col min="12818" max="12822" width="7.21875" style="952"/>
    <col min="12823" max="12823" width="10.21875" style="952" customWidth="1"/>
    <col min="12824" max="13056" width="7.21875" style="952"/>
    <col min="13057" max="13057" width="11.5546875" style="952" customWidth="1"/>
    <col min="13058" max="13058" width="8.88671875" style="952" customWidth="1"/>
    <col min="13059" max="13062" width="20.109375" style="952" customWidth="1"/>
    <col min="13063" max="13064" width="10.77734375" style="952" customWidth="1"/>
    <col min="13065" max="13065" width="26.6640625" style="952" customWidth="1"/>
    <col min="13066" max="13073" width="9.33203125" style="952" customWidth="1"/>
    <col min="13074" max="13078" width="7.21875" style="952"/>
    <col min="13079" max="13079" width="10.21875" style="952" customWidth="1"/>
    <col min="13080" max="13312" width="7.21875" style="952"/>
    <col min="13313" max="13313" width="11.5546875" style="952" customWidth="1"/>
    <col min="13314" max="13314" width="8.88671875" style="952" customWidth="1"/>
    <col min="13315" max="13318" width="20.109375" style="952" customWidth="1"/>
    <col min="13319" max="13320" width="10.77734375" style="952" customWidth="1"/>
    <col min="13321" max="13321" width="26.6640625" style="952" customWidth="1"/>
    <col min="13322" max="13329" width="9.33203125" style="952" customWidth="1"/>
    <col min="13330" max="13334" width="7.21875" style="952"/>
    <col min="13335" max="13335" width="10.21875" style="952" customWidth="1"/>
    <col min="13336" max="13568" width="7.21875" style="952"/>
    <col min="13569" max="13569" width="11.5546875" style="952" customWidth="1"/>
    <col min="13570" max="13570" width="8.88671875" style="952" customWidth="1"/>
    <col min="13571" max="13574" width="20.109375" style="952" customWidth="1"/>
    <col min="13575" max="13576" width="10.77734375" style="952" customWidth="1"/>
    <col min="13577" max="13577" width="26.6640625" style="952" customWidth="1"/>
    <col min="13578" max="13585" width="9.33203125" style="952" customWidth="1"/>
    <col min="13586" max="13590" width="7.21875" style="952"/>
    <col min="13591" max="13591" width="10.21875" style="952" customWidth="1"/>
    <col min="13592" max="13824" width="7.21875" style="952"/>
    <col min="13825" max="13825" width="11.5546875" style="952" customWidth="1"/>
    <col min="13826" max="13826" width="8.88671875" style="952" customWidth="1"/>
    <col min="13827" max="13830" width="20.109375" style="952" customWidth="1"/>
    <col min="13831" max="13832" width="10.77734375" style="952" customWidth="1"/>
    <col min="13833" max="13833" width="26.6640625" style="952" customWidth="1"/>
    <col min="13834" max="13841" width="9.33203125" style="952" customWidth="1"/>
    <col min="13842" max="13846" width="7.21875" style="952"/>
    <col min="13847" max="13847" width="10.21875" style="952" customWidth="1"/>
    <col min="13848" max="14080" width="7.21875" style="952"/>
    <col min="14081" max="14081" width="11.5546875" style="952" customWidth="1"/>
    <col min="14082" max="14082" width="8.88671875" style="952" customWidth="1"/>
    <col min="14083" max="14086" width="20.109375" style="952" customWidth="1"/>
    <col min="14087" max="14088" width="10.77734375" style="952" customWidth="1"/>
    <col min="14089" max="14089" width="26.6640625" style="952" customWidth="1"/>
    <col min="14090" max="14097" width="9.33203125" style="952" customWidth="1"/>
    <col min="14098" max="14102" width="7.21875" style="952"/>
    <col min="14103" max="14103" width="10.21875" style="952" customWidth="1"/>
    <col min="14104" max="14336" width="7.21875" style="952"/>
    <col min="14337" max="14337" width="11.5546875" style="952" customWidth="1"/>
    <col min="14338" max="14338" width="8.88671875" style="952" customWidth="1"/>
    <col min="14339" max="14342" width="20.109375" style="952" customWidth="1"/>
    <col min="14343" max="14344" width="10.77734375" style="952" customWidth="1"/>
    <col min="14345" max="14345" width="26.6640625" style="952" customWidth="1"/>
    <col min="14346" max="14353" width="9.33203125" style="952" customWidth="1"/>
    <col min="14354" max="14358" width="7.21875" style="952"/>
    <col min="14359" max="14359" width="10.21875" style="952" customWidth="1"/>
    <col min="14360" max="14592" width="7.21875" style="952"/>
    <col min="14593" max="14593" width="11.5546875" style="952" customWidth="1"/>
    <col min="14594" max="14594" width="8.88671875" style="952" customWidth="1"/>
    <col min="14595" max="14598" width="20.109375" style="952" customWidth="1"/>
    <col min="14599" max="14600" width="10.77734375" style="952" customWidth="1"/>
    <col min="14601" max="14601" width="26.6640625" style="952" customWidth="1"/>
    <col min="14602" max="14609" width="9.33203125" style="952" customWidth="1"/>
    <col min="14610" max="14614" width="7.21875" style="952"/>
    <col min="14615" max="14615" width="10.21875" style="952" customWidth="1"/>
    <col min="14616" max="14848" width="7.21875" style="952"/>
    <col min="14849" max="14849" width="11.5546875" style="952" customWidth="1"/>
    <col min="14850" max="14850" width="8.88671875" style="952" customWidth="1"/>
    <col min="14851" max="14854" width="20.109375" style="952" customWidth="1"/>
    <col min="14855" max="14856" width="10.77734375" style="952" customWidth="1"/>
    <col min="14857" max="14857" width="26.6640625" style="952" customWidth="1"/>
    <col min="14858" max="14865" width="9.33203125" style="952" customWidth="1"/>
    <col min="14866" max="14870" width="7.21875" style="952"/>
    <col min="14871" max="14871" width="10.21875" style="952" customWidth="1"/>
    <col min="14872" max="15104" width="7.21875" style="952"/>
    <col min="15105" max="15105" width="11.5546875" style="952" customWidth="1"/>
    <col min="15106" max="15106" width="8.88671875" style="952" customWidth="1"/>
    <col min="15107" max="15110" width="20.109375" style="952" customWidth="1"/>
    <col min="15111" max="15112" width="10.77734375" style="952" customWidth="1"/>
    <col min="15113" max="15113" width="26.6640625" style="952" customWidth="1"/>
    <col min="15114" max="15121" width="9.33203125" style="952" customWidth="1"/>
    <col min="15122" max="15126" width="7.21875" style="952"/>
    <col min="15127" max="15127" width="10.21875" style="952" customWidth="1"/>
    <col min="15128" max="15360" width="7.21875" style="952"/>
    <col min="15361" max="15361" width="11.5546875" style="952" customWidth="1"/>
    <col min="15362" max="15362" width="8.88671875" style="952" customWidth="1"/>
    <col min="15363" max="15366" width="20.109375" style="952" customWidth="1"/>
    <col min="15367" max="15368" width="10.77734375" style="952" customWidth="1"/>
    <col min="15369" max="15369" width="26.6640625" style="952" customWidth="1"/>
    <col min="15370" max="15377" width="9.33203125" style="952" customWidth="1"/>
    <col min="15378" max="15382" width="7.21875" style="952"/>
    <col min="15383" max="15383" width="10.21875" style="952" customWidth="1"/>
    <col min="15384" max="15616" width="7.21875" style="952"/>
    <col min="15617" max="15617" width="11.5546875" style="952" customWidth="1"/>
    <col min="15618" max="15618" width="8.88671875" style="952" customWidth="1"/>
    <col min="15619" max="15622" width="20.109375" style="952" customWidth="1"/>
    <col min="15623" max="15624" width="10.77734375" style="952" customWidth="1"/>
    <col min="15625" max="15625" width="26.6640625" style="952" customWidth="1"/>
    <col min="15626" max="15633" width="9.33203125" style="952" customWidth="1"/>
    <col min="15634" max="15638" width="7.21875" style="952"/>
    <col min="15639" max="15639" width="10.21875" style="952" customWidth="1"/>
    <col min="15640" max="15872" width="7.21875" style="952"/>
    <col min="15873" max="15873" width="11.5546875" style="952" customWidth="1"/>
    <col min="15874" max="15874" width="8.88671875" style="952" customWidth="1"/>
    <col min="15875" max="15878" width="20.109375" style="952" customWidth="1"/>
    <col min="15879" max="15880" width="10.77734375" style="952" customWidth="1"/>
    <col min="15881" max="15881" width="26.6640625" style="952" customWidth="1"/>
    <col min="15882" max="15889" width="9.33203125" style="952" customWidth="1"/>
    <col min="15890" max="15894" width="7.21875" style="952"/>
    <col min="15895" max="15895" width="10.21875" style="952" customWidth="1"/>
    <col min="15896" max="16128" width="7.21875" style="952"/>
    <col min="16129" max="16129" width="11.5546875" style="952" customWidth="1"/>
    <col min="16130" max="16130" width="8.88671875" style="952" customWidth="1"/>
    <col min="16131" max="16134" width="20.109375" style="952" customWidth="1"/>
    <col min="16135" max="16136" width="10.77734375" style="952" customWidth="1"/>
    <col min="16137" max="16137" width="26.6640625" style="952" customWidth="1"/>
    <col min="16138" max="16145" width="9.33203125" style="952" customWidth="1"/>
    <col min="16146" max="16150" width="7.21875" style="952"/>
    <col min="16151" max="16151" width="10.21875" style="952" customWidth="1"/>
    <col min="16152" max="16384" width="7.21875" style="952"/>
  </cols>
  <sheetData>
    <row r="1" spans="1:23" s="975" customFormat="1" ht="20.100000000000001" customHeight="1" x14ac:dyDescent="0.3">
      <c r="A1" s="951" t="s">
        <v>575</v>
      </c>
      <c r="B1" s="463"/>
      <c r="D1" s="988"/>
      <c r="E1" s="988"/>
      <c r="F1" s="988"/>
      <c r="G1" s="2005"/>
      <c r="H1" s="954" t="s">
        <v>1055</v>
      </c>
      <c r="I1" s="989" t="s">
        <v>1056</v>
      </c>
      <c r="J1" s="109" t="s">
        <v>100</v>
      </c>
    </row>
    <row r="2" spans="1:23" s="975" customFormat="1" ht="20.100000000000001" customHeight="1" x14ac:dyDescent="0.3">
      <c r="A2" s="955" t="s">
        <v>576</v>
      </c>
      <c r="B2" s="956" t="s">
        <v>989</v>
      </c>
      <c r="C2" s="990"/>
      <c r="D2" s="988"/>
      <c r="E2" s="988"/>
      <c r="F2" s="988"/>
      <c r="G2" s="2005"/>
      <c r="H2" s="954" t="s">
        <v>1057</v>
      </c>
      <c r="I2" s="954" t="s">
        <v>1058</v>
      </c>
    </row>
    <row r="3" spans="1:23" ht="21" customHeight="1" x14ac:dyDescent="0.4">
      <c r="A3" s="983"/>
      <c r="B3" s="983"/>
      <c r="C3" s="983"/>
      <c r="D3" s="983"/>
      <c r="E3" s="983"/>
      <c r="F3" s="983"/>
      <c r="G3" s="983"/>
      <c r="H3" s="983"/>
      <c r="I3" s="983"/>
    </row>
    <row r="4" spans="1:23" ht="39.9" customHeight="1" x14ac:dyDescent="0.4">
      <c r="A4" s="2133" t="s">
        <v>1059</v>
      </c>
      <c r="B4" s="2055"/>
      <c r="C4" s="2055"/>
      <c r="D4" s="2055"/>
      <c r="E4" s="2055"/>
      <c r="F4" s="2055"/>
      <c r="G4" s="2055"/>
      <c r="H4" s="2055"/>
      <c r="I4" s="2055"/>
    </row>
    <row r="5" spans="1:23" ht="16.5" customHeight="1" x14ac:dyDescent="0.3">
      <c r="B5" s="981"/>
      <c r="C5" s="981"/>
      <c r="D5" s="981"/>
      <c r="E5" s="981"/>
      <c r="F5" s="981"/>
      <c r="G5" s="981"/>
      <c r="H5" s="981"/>
      <c r="I5" s="981"/>
    </row>
    <row r="6" spans="1:23" ht="16.5" customHeight="1" thickBot="1" x14ac:dyDescent="0.35">
      <c r="A6" s="2134" t="s">
        <v>1131</v>
      </c>
      <c r="B6" s="2134"/>
      <c r="C6" s="2134"/>
      <c r="D6" s="2134"/>
      <c r="E6" s="2134"/>
      <c r="F6" s="2134"/>
      <c r="G6" s="2134"/>
      <c r="H6" s="2134"/>
      <c r="I6" s="2134"/>
    </row>
    <row r="7" spans="1:23" s="958" customFormat="1" ht="59.25" customHeight="1" thickBot="1" x14ac:dyDescent="0.35">
      <c r="A7" s="991" t="s">
        <v>991</v>
      </c>
      <c r="B7" s="992" t="s">
        <v>1060</v>
      </c>
      <c r="C7" s="992" t="s">
        <v>1061</v>
      </c>
      <c r="D7" s="991" t="s">
        <v>1062</v>
      </c>
      <c r="E7" s="992" t="s">
        <v>1063</v>
      </c>
      <c r="F7" s="992" t="s">
        <v>1064</v>
      </c>
      <c r="G7" s="2008" t="s">
        <v>1065</v>
      </c>
      <c r="H7" s="2135"/>
      <c r="I7" s="993" t="s">
        <v>1066</v>
      </c>
    </row>
    <row r="8" spans="1:23" s="967" customFormat="1" ht="50.1" customHeight="1" x14ac:dyDescent="0.3">
      <c r="A8" s="2093" t="s">
        <v>574</v>
      </c>
      <c r="B8" s="968" t="s">
        <v>302</v>
      </c>
      <c r="C8" s="1072">
        <f>SUM(C9:C10)</f>
        <v>0</v>
      </c>
      <c r="D8" s="1072">
        <f t="shared" ref="D8:F8" si="0">SUM(D9:D10)</f>
        <v>0</v>
      </c>
      <c r="E8" s="1072">
        <f t="shared" si="0"/>
        <v>0</v>
      </c>
      <c r="F8" s="1072">
        <f t="shared" si="0"/>
        <v>0</v>
      </c>
      <c r="G8" s="2136">
        <f>SUM(G9:H10)</f>
        <v>0</v>
      </c>
      <c r="H8" s="2137"/>
      <c r="I8" s="1075">
        <f>SUM(I9:I10)</f>
        <v>0</v>
      </c>
    </row>
    <row r="9" spans="1:23" ht="50.1" customHeight="1" x14ac:dyDescent="0.25">
      <c r="A9" s="2093"/>
      <c r="B9" s="960" t="s">
        <v>1012</v>
      </c>
      <c r="C9" s="1076">
        <v>0</v>
      </c>
      <c r="D9" s="1076">
        <v>0</v>
      </c>
      <c r="E9" s="1076">
        <v>0</v>
      </c>
      <c r="F9" s="1076">
        <v>0</v>
      </c>
      <c r="G9" s="2138">
        <v>0</v>
      </c>
      <c r="H9" s="2139"/>
      <c r="I9" s="1077">
        <v>0</v>
      </c>
    </row>
    <row r="10" spans="1:23" ht="50.1" customHeight="1" x14ac:dyDescent="0.25">
      <c r="A10" s="2094"/>
      <c r="B10" s="960" t="s">
        <v>1013</v>
      </c>
      <c r="C10" s="1076">
        <v>0</v>
      </c>
      <c r="D10" s="1076">
        <v>0</v>
      </c>
      <c r="E10" s="1076">
        <v>0</v>
      </c>
      <c r="F10" s="1076">
        <v>0</v>
      </c>
      <c r="G10" s="2138">
        <v>0</v>
      </c>
      <c r="H10" s="2139"/>
      <c r="I10" s="1077">
        <v>0</v>
      </c>
    </row>
    <row r="11" spans="1:23" s="458" customFormat="1" ht="50.1" customHeight="1" thickBot="1" x14ac:dyDescent="0.35">
      <c r="A11" s="466" t="s">
        <v>589</v>
      </c>
      <c r="B11" s="969"/>
      <c r="C11" s="969"/>
      <c r="D11" s="467"/>
      <c r="E11" s="970"/>
      <c r="F11" s="970"/>
      <c r="G11" s="467"/>
      <c r="H11" s="467"/>
      <c r="I11" s="970"/>
      <c r="K11" s="459"/>
      <c r="L11" s="459"/>
      <c r="M11" s="468"/>
      <c r="N11" s="994"/>
    </row>
    <row r="12" spans="1:23" s="458" customFormat="1" ht="16.5" customHeight="1" x14ac:dyDescent="0.3">
      <c r="A12" s="460" t="s">
        <v>315</v>
      </c>
      <c r="B12" s="459"/>
      <c r="C12" s="464" t="s">
        <v>316</v>
      </c>
      <c r="E12" s="739" t="s">
        <v>1014</v>
      </c>
      <c r="G12" s="995" t="s">
        <v>1015</v>
      </c>
      <c r="H12" s="995"/>
      <c r="J12" s="459"/>
      <c r="L12" s="459"/>
      <c r="O12" s="459"/>
    </row>
    <row r="13" spans="1:23" s="458" customFormat="1" ht="16.5" customHeight="1" x14ac:dyDescent="0.3">
      <c r="A13" s="460"/>
      <c r="B13" s="459"/>
      <c r="C13" s="464"/>
      <c r="E13" s="739"/>
      <c r="G13" s="995"/>
      <c r="H13" s="995"/>
      <c r="J13" s="459"/>
      <c r="L13" s="459"/>
      <c r="O13" s="459"/>
    </row>
    <row r="14" spans="1:23" s="458" customFormat="1" ht="16.5" customHeight="1" x14ac:dyDescent="0.3">
      <c r="E14" s="739" t="s">
        <v>140</v>
      </c>
      <c r="J14" s="459"/>
      <c r="K14" s="461"/>
      <c r="L14" s="459"/>
      <c r="N14" s="459"/>
      <c r="O14" s="459"/>
    </row>
    <row r="15" spans="1:23" s="458" customFormat="1" ht="16.5" customHeight="1" x14ac:dyDescent="0.3">
      <c r="E15" s="739"/>
      <c r="J15" s="459"/>
      <c r="K15" s="461"/>
      <c r="L15" s="459"/>
      <c r="N15" s="459"/>
      <c r="O15" s="459"/>
    </row>
    <row r="16" spans="1:23" ht="16.5" customHeight="1" x14ac:dyDescent="0.3">
      <c r="A16" s="462" t="s">
        <v>1016</v>
      </c>
      <c r="B16" s="973"/>
      <c r="C16" s="953"/>
      <c r="D16" s="953"/>
      <c r="E16" s="953"/>
      <c r="F16" s="953"/>
      <c r="G16" s="953"/>
      <c r="H16" s="953"/>
      <c r="I16" s="974" t="s">
        <v>1130</v>
      </c>
      <c r="J16" s="953"/>
      <c r="K16" s="953"/>
      <c r="L16" s="953"/>
      <c r="M16" s="953"/>
      <c r="N16" s="953"/>
      <c r="O16" s="953"/>
      <c r="P16" s="953"/>
      <c r="Q16" s="953"/>
      <c r="R16" s="953"/>
      <c r="S16" s="953"/>
      <c r="T16" s="953"/>
      <c r="U16" s="953"/>
      <c r="V16" s="953"/>
      <c r="W16" s="953"/>
    </row>
    <row r="17" spans="1:23" ht="16.5" customHeight="1" x14ac:dyDescent="0.3">
      <c r="A17" s="462" t="s">
        <v>1030</v>
      </c>
      <c r="B17" s="973"/>
      <c r="C17" s="953"/>
      <c r="D17" s="953"/>
      <c r="E17" s="953"/>
      <c r="F17" s="953"/>
      <c r="G17" s="953"/>
      <c r="H17" s="953"/>
      <c r="I17" s="953"/>
      <c r="J17" s="953"/>
      <c r="K17" s="953"/>
      <c r="L17" s="953"/>
      <c r="M17" s="953"/>
      <c r="N17" s="953"/>
      <c r="O17" s="953"/>
      <c r="P17" s="953"/>
      <c r="Q17" s="953"/>
      <c r="R17" s="953"/>
      <c r="S17" s="953"/>
      <c r="T17" s="953"/>
      <c r="U17" s="953"/>
      <c r="V17" s="953"/>
      <c r="W17" s="953"/>
    </row>
    <row r="18" spans="1:23" x14ac:dyDescent="0.25">
      <c r="A18" s="977"/>
      <c r="B18" s="977"/>
      <c r="C18" s="977"/>
      <c r="D18" s="977"/>
      <c r="E18" s="977"/>
      <c r="F18" s="977"/>
      <c r="G18" s="977"/>
      <c r="H18" s="977"/>
      <c r="I18" s="977"/>
      <c r="J18" s="977"/>
      <c r="K18" s="977"/>
      <c r="L18" s="977"/>
      <c r="M18" s="977"/>
      <c r="N18" s="977"/>
      <c r="O18" s="977"/>
      <c r="P18" s="977"/>
      <c r="Q18" s="977"/>
      <c r="R18" s="977"/>
      <c r="S18" s="977"/>
      <c r="T18" s="977"/>
      <c r="U18" s="977"/>
      <c r="V18" s="977"/>
      <c r="W18" s="977"/>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C7" sqref="C7:K9"/>
    </sheetView>
  </sheetViews>
  <sheetFormatPr defaultColWidth="7.77734375" defaultRowHeight="16.5" customHeight="1" x14ac:dyDescent="0.3"/>
  <cols>
    <col min="1" max="1" width="14" style="1004" customWidth="1"/>
    <col min="2" max="2" width="11.77734375" style="1004" customWidth="1"/>
    <col min="3" max="3" width="29.88671875" style="1004" customWidth="1"/>
    <col min="4" max="4" width="20.6640625" style="1004" customWidth="1"/>
    <col min="5" max="5" width="23" style="1004" customWidth="1"/>
    <col min="6" max="6" width="31.21875" style="1004" customWidth="1"/>
    <col min="7" max="7" width="22.33203125" style="1004" customWidth="1"/>
    <col min="8" max="8" width="12.44140625" style="1004" customWidth="1"/>
    <col min="9" max="9" width="10.5546875" style="1004" customWidth="1"/>
    <col min="10" max="10" width="8.88671875" style="1004" customWidth="1"/>
    <col min="11" max="11" width="16" style="1004" customWidth="1"/>
    <col min="12" max="255" width="10" style="1004" customWidth="1"/>
    <col min="256" max="1022" width="10" style="1000" customWidth="1"/>
    <col min="1023" max="1023" width="7.77734375" style="1000" customWidth="1"/>
    <col min="1024" max="16384" width="7.77734375" style="1000"/>
  </cols>
  <sheetData>
    <row r="1" spans="1:12" ht="16.5" customHeight="1" x14ac:dyDescent="0.3">
      <c r="A1" s="996" t="s">
        <v>275</v>
      </c>
      <c r="B1" s="997"/>
      <c r="C1" s="998"/>
      <c r="D1" s="999"/>
      <c r="E1" s="1000"/>
      <c r="F1" s="1001"/>
      <c r="G1" s="1002"/>
      <c r="H1" s="1003" t="s">
        <v>592</v>
      </c>
      <c r="I1" s="2144" t="s">
        <v>1067</v>
      </c>
      <c r="J1" s="2144"/>
      <c r="K1" s="2144"/>
      <c r="L1" s="109" t="s">
        <v>100</v>
      </c>
    </row>
    <row r="2" spans="1:12" ht="18" customHeight="1" x14ac:dyDescent="0.3">
      <c r="A2" s="996" t="s">
        <v>969</v>
      </c>
      <c r="B2" s="1005" t="s">
        <v>1068</v>
      </c>
      <c r="C2" s="1006"/>
      <c r="D2" s="1007"/>
      <c r="E2" s="1008"/>
      <c r="F2" s="1009"/>
      <c r="G2" s="1010"/>
      <c r="H2" s="1003" t="s">
        <v>971</v>
      </c>
      <c r="I2" s="2145" t="s">
        <v>1069</v>
      </c>
      <c r="J2" s="2145"/>
      <c r="K2" s="2145"/>
    </row>
    <row r="3" spans="1:12" ht="28.5" customHeight="1" x14ac:dyDescent="0.4">
      <c r="A3" s="2146" t="s">
        <v>1070</v>
      </c>
      <c r="B3" s="2146"/>
      <c r="C3" s="2146"/>
      <c r="D3" s="2146"/>
      <c r="E3" s="2146"/>
      <c r="F3" s="2146"/>
      <c r="G3" s="2146"/>
      <c r="H3" s="2146"/>
      <c r="I3" s="2146"/>
      <c r="J3" s="2146"/>
      <c r="K3" s="2146"/>
    </row>
    <row r="4" spans="1:12" ht="19.5" customHeight="1" x14ac:dyDescent="0.3">
      <c r="A4" s="2147" t="s">
        <v>712</v>
      </c>
      <c r="B4" s="2147"/>
      <c r="C4" s="2147"/>
      <c r="D4" s="2147"/>
      <c r="E4" s="2147"/>
      <c r="F4" s="2147"/>
      <c r="G4" s="2147"/>
      <c r="H4" s="2147"/>
      <c r="I4" s="2147"/>
      <c r="J4" s="2147"/>
      <c r="K4" s="2147"/>
    </row>
    <row r="5" spans="1:12" ht="20.25" customHeight="1" x14ac:dyDescent="0.3">
      <c r="A5" s="2148" t="s">
        <v>1071</v>
      </c>
      <c r="B5" s="2140" t="s">
        <v>1072</v>
      </c>
      <c r="C5" s="2140" t="s">
        <v>1073</v>
      </c>
      <c r="D5" s="2140" t="s">
        <v>1074</v>
      </c>
      <c r="E5" s="2149" t="s">
        <v>1075</v>
      </c>
      <c r="F5" s="2149" t="s">
        <v>1076</v>
      </c>
      <c r="G5" s="2140" t="s">
        <v>1077</v>
      </c>
      <c r="H5" s="2141" t="s">
        <v>1078</v>
      </c>
      <c r="I5" s="2141"/>
      <c r="J5" s="2141"/>
      <c r="K5" s="2142"/>
      <c r="L5" s="1013"/>
    </row>
    <row r="6" spans="1:12" ht="20.25" customHeight="1" x14ac:dyDescent="0.3">
      <c r="A6" s="2148"/>
      <c r="B6" s="2140"/>
      <c r="C6" s="2140"/>
      <c r="D6" s="2140"/>
      <c r="E6" s="2149"/>
      <c r="F6" s="2149"/>
      <c r="G6" s="2140"/>
      <c r="H6" s="1014" t="s">
        <v>299</v>
      </c>
      <c r="I6" s="1011" t="s">
        <v>738</v>
      </c>
      <c r="J6" s="1011" t="s">
        <v>739</v>
      </c>
      <c r="K6" s="1078" t="s">
        <v>1079</v>
      </c>
      <c r="L6" s="1013"/>
    </row>
    <row r="7" spans="1:12" ht="28.5" customHeight="1" x14ac:dyDescent="0.3">
      <c r="A7" s="2143" t="s">
        <v>574</v>
      </c>
      <c r="B7" s="1012" t="s">
        <v>299</v>
      </c>
      <c r="C7" s="1081">
        <f>SUM(C8:C9)</f>
        <v>0</v>
      </c>
      <c r="D7" s="1081">
        <f t="shared" ref="D7:K7" si="0">SUM(D8:D9)</f>
        <v>0</v>
      </c>
      <c r="E7" s="1081">
        <f t="shared" si="0"/>
        <v>0</v>
      </c>
      <c r="F7" s="1081">
        <f t="shared" si="0"/>
        <v>0</v>
      </c>
      <c r="G7" s="1081">
        <f t="shared" si="0"/>
        <v>0</v>
      </c>
      <c r="H7" s="1081">
        <f t="shared" si="0"/>
        <v>0</v>
      </c>
      <c r="I7" s="1081">
        <f t="shared" si="0"/>
        <v>0</v>
      </c>
      <c r="J7" s="1081">
        <f t="shared" si="0"/>
        <v>0</v>
      </c>
      <c r="K7" s="1082">
        <f t="shared" si="0"/>
        <v>0</v>
      </c>
    </row>
    <row r="8" spans="1:12" ht="28.5" customHeight="1" x14ac:dyDescent="0.3">
      <c r="A8" s="2143"/>
      <c r="B8" s="1011" t="s">
        <v>1080</v>
      </c>
      <c r="C8" s="1081">
        <v>0</v>
      </c>
      <c r="D8" s="1081">
        <v>0</v>
      </c>
      <c r="E8" s="1081">
        <v>0</v>
      </c>
      <c r="F8" s="1081">
        <v>0</v>
      </c>
      <c r="G8" s="1081">
        <v>0</v>
      </c>
      <c r="H8" s="1081">
        <v>0</v>
      </c>
      <c r="I8" s="1081">
        <v>0</v>
      </c>
      <c r="J8" s="1081">
        <v>0</v>
      </c>
      <c r="K8" s="1082">
        <v>0</v>
      </c>
    </row>
    <row r="9" spans="1:12" ht="28.5" customHeight="1" x14ac:dyDescent="0.3">
      <c r="A9" s="2143"/>
      <c r="B9" s="1011" t="s">
        <v>1081</v>
      </c>
      <c r="C9" s="1081">
        <v>0</v>
      </c>
      <c r="D9" s="1081">
        <v>0</v>
      </c>
      <c r="E9" s="1081">
        <v>0</v>
      </c>
      <c r="F9" s="1081">
        <v>0</v>
      </c>
      <c r="G9" s="1081">
        <v>0</v>
      </c>
      <c r="H9" s="1081">
        <v>0</v>
      </c>
      <c r="I9" s="1081">
        <v>0</v>
      </c>
      <c r="J9" s="1081">
        <v>0</v>
      </c>
      <c r="K9" s="1082">
        <v>0</v>
      </c>
    </row>
    <row r="10" spans="1:12" ht="31.5" customHeight="1" x14ac:dyDescent="0.3">
      <c r="A10" s="1079" t="s">
        <v>1082</v>
      </c>
      <c r="B10" s="1015"/>
      <c r="C10" s="1015"/>
      <c r="D10" s="1016"/>
      <c r="E10" s="1017"/>
      <c r="F10" s="1017"/>
      <c r="G10" s="1017"/>
      <c r="H10" s="1017"/>
      <c r="I10" s="1017"/>
      <c r="J10" s="1017"/>
      <c r="K10" s="1080"/>
    </row>
    <row r="11" spans="1:12" ht="20.100000000000001" customHeight="1" x14ac:dyDescent="0.3">
      <c r="A11" s="1001"/>
      <c r="B11" s="1018"/>
      <c r="C11" s="1018"/>
      <c r="D11" s="1019"/>
      <c r="E11" s="1020"/>
      <c r="F11" s="1020"/>
      <c r="G11" s="1020"/>
      <c r="H11" s="1020"/>
      <c r="I11" s="1020"/>
      <c r="J11" s="1020"/>
      <c r="K11" s="1021" t="s">
        <v>1132</v>
      </c>
    </row>
    <row r="12" spans="1:12" ht="19.5" customHeight="1" x14ac:dyDescent="0.3">
      <c r="A12" s="1022" t="s">
        <v>315</v>
      </c>
      <c r="B12" s="1018"/>
      <c r="C12" s="1022" t="s">
        <v>1083</v>
      </c>
      <c r="D12" s="1018" t="s">
        <v>1084</v>
      </c>
      <c r="F12" s="1022" t="s">
        <v>634</v>
      </c>
      <c r="H12" s="1022"/>
      <c r="I12" s="1022"/>
      <c r="J12" s="1022"/>
      <c r="K12" s="1019"/>
    </row>
    <row r="13" spans="1:12" ht="19.5" customHeight="1" x14ac:dyDescent="0.3">
      <c r="A13" s="1019"/>
      <c r="B13" s="1019"/>
      <c r="C13" s="1019"/>
      <c r="D13" s="1018" t="s">
        <v>1085</v>
      </c>
      <c r="F13" s="1018"/>
      <c r="G13" s="1018"/>
      <c r="H13" s="1018"/>
      <c r="I13" s="1018"/>
      <c r="J13" s="1018"/>
      <c r="K13" s="1019"/>
    </row>
    <row r="14" spans="1:12" ht="19.5" customHeight="1" x14ac:dyDescent="0.3">
      <c r="A14" s="1019"/>
      <c r="B14" s="1019"/>
      <c r="C14" s="1019"/>
      <c r="D14" s="1018"/>
      <c r="F14" s="1018"/>
      <c r="G14" s="1018"/>
      <c r="H14" s="1018"/>
      <c r="I14" s="1018"/>
      <c r="J14" s="1018"/>
      <c r="K14" s="1019"/>
    </row>
    <row r="15" spans="1:12" ht="19.5" customHeight="1" x14ac:dyDescent="0.3">
      <c r="A15" s="1023" t="s">
        <v>1086</v>
      </c>
      <c r="B15" s="1024"/>
      <c r="C15" s="999"/>
      <c r="D15" s="999"/>
      <c r="E15" s="999"/>
      <c r="F15" s="999"/>
      <c r="G15" s="999"/>
      <c r="H15" s="999"/>
      <c r="I15" s="999"/>
      <c r="J15" s="999"/>
      <c r="K15" s="999"/>
    </row>
    <row r="16" spans="1:12" ht="19.5" customHeight="1" x14ac:dyDescent="0.3">
      <c r="A16" s="1025" t="s">
        <v>1087</v>
      </c>
      <c r="B16" s="1024"/>
      <c r="C16" s="999"/>
      <c r="D16" s="999"/>
      <c r="E16" s="999"/>
      <c r="F16" s="999"/>
      <c r="G16" s="999"/>
      <c r="H16" s="999"/>
      <c r="I16" s="999"/>
      <c r="J16" s="999"/>
      <c r="K16" s="999"/>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9" customWidth="1"/>
    <col min="2" max="2" width="10" style="1029" customWidth="1"/>
    <col min="3" max="3" width="6.88671875" style="1029" customWidth="1"/>
    <col min="4" max="4" width="11.88671875" style="1029" customWidth="1"/>
    <col min="5" max="6" width="11.44140625" style="1029" customWidth="1"/>
    <col min="7" max="7" width="13" style="1029" customWidth="1"/>
    <col min="8" max="9" width="11.44140625" style="1029" customWidth="1"/>
    <col min="10" max="10" width="12.44140625" style="1029" customWidth="1"/>
    <col min="11" max="11" width="9.109375" style="1029" customWidth="1"/>
    <col min="12" max="12" width="11.44140625" style="1029" customWidth="1"/>
    <col min="13" max="13" width="10" style="1029" customWidth="1"/>
    <col min="14" max="14" width="11.6640625" style="1029" customWidth="1"/>
    <col min="15" max="15" width="11.88671875" style="1029" customWidth="1"/>
    <col min="16" max="16" width="9.109375" style="1029" customWidth="1"/>
    <col min="17" max="17" width="10" style="1029" customWidth="1"/>
    <col min="18" max="19" width="8.44140625" style="1029" customWidth="1"/>
    <col min="20" max="20" width="8.88671875" style="1029" customWidth="1"/>
    <col min="21" max="21" width="11" style="1029" customWidth="1"/>
    <col min="22" max="22" width="6.33203125" style="1029" customWidth="1"/>
    <col min="23" max="23" width="8.44140625" style="1029" customWidth="1"/>
    <col min="24" max="24" width="8.77734375" style="1029" customWidth="1"/>
    <col min="25" max="25" width="8.44140625" style="1029" customWidth="1"/>
    <col min="26" max="26" width="7.88671875" style="1029" customWidth="1"/>
    <col min="27" max="256" width="12.44140625" style="1029"/>
    <col min="257" max="257" width="11.33203125" style="1029" customWidth="1"/>
    <col min="258" max="258" width="10" style="1029" customWidth="1"/>
    <col min="259" max="259" width="6.88671875" style="1029" customWidth="1"/>
    <col min="260" max="260" width="11.88671875" style="1029" customWidth="1"/>
    <col min="261" max="262" width="11.44140625" style="1029" customWidth="1"/>
    <col min="263" max="263" width="13" style="1029" customWidth="1"/>
    <col min="264" max="265" width="11.44140625" style="1029" customWidth="1"/>
    <col min="266" max="266" width="12.44140625" style="1029"/>
    <col min="267" max="267" width="9.109375" style="1029" customWidth="1"/>
    <col min="268" max="268" width="11.44140625" style="1029" customWidth="1"/>
    <col min="269" max="269" width="10" style="1029" customWidth="1"/>
    <col min="270" max="270" width="11.6640625" style="1029" customWidth="1"/>
    <col min="271" max="271" width="11.88671875" style="1029" customWidth="1"/>
    <col min="272" max="272" width="9.109375" style="1029" customWidth="1"/>
    <col min="273" max="273" width="10" style="1029" customWidth="1"/>
    <col min="274" max="275" width="8.44140625" style="1029" customWidth="1"/>
    <col min="276" max="276" width="8.88671875" style="1029" customWidth="1"/>
    <col min="277" max="277" width="11" style="1029" customWidth="1"/>
    <col min="278" max="278" width="6.33203125" style="1029" customWidth="1"/>
    <col min="279" max="279" width="8.44140625" style="1029" customWidth="1"/>
    <col min="280" max="280" width="8.77734375" style="1029" customWidth="1"/>
    <col min="281" max="281" width="8.44140625" style="1029" customWidth="1"/>
    <col min="282" max="282" width="7.88671875" style="1029" customWidth="1"/>
    <col min="283" max="512" width="12.44140625" style="1029"/>
    <col min="513" max="513" width="11.33203125" style="1029" customWidth="1"/>
    <col min="514" max="514" width="10" style="1029" customWidth="1"/>
    <col min="515" max="515" width="6.88671875" style="1029" customWidth="1"/>
    <col min="516" max="516" width="11.88671875" style="1029" customWidth="1"/>
    <col min="517" max="518" width="11.44140625" style="1029" customWidth="1"/>
    <col min="519" max="519" width="13" style="1029" customWidth="1"/>
    <col min="520" max="521" width="11.44140625" style="1029" customWidth="1"/>
    <col min="522" max="522" width="12.44140625" style="1029"/>
    <col min="523" max="523" width="9.109375" style="1029" customWidth="1"/>
    <col min="524" max="524" width="11.44140625" style="1029" customWidth="1"/>
    <col min="525" max="525" width="10" style="1029" customWidth="1"/>
    <col min="526" max="526" width="11.6640625" style="1029" customWidth="1"/>
    <col min="527" max="527" width="11.88671875" style="1029" customWidth="1"/>
    <col min="528" max="528" width="9.109375" style="1029" customWidth="1"/>
    <col min="529" max="529" width="10" style="1029" customWidth="1"/>
    <col min="530" max="531" width="8.44140625" style="1029" customWidth="1"/>
    <col min="532" max="532" width="8.88671875" style="1029" customWidth="1"/>
    <col min="533" max="533" width="11" style="1029" customWidth="1"/>
    <col min="534" max="534" width="6.33203125" style="1029" customWidth="1"/>
    <col min="535" max="535" width="8.44140625" style="1029" customWidth="1"/>
    <col min="536" max="536" width="8.77734375" style="1029" customWidth="1"/>
    <col min="537" max="537" width="8.44140625" style="1029" customWidth="1"/>
    <col min="538" max="538" width="7.88671875" style="1029" customWidth="1"/>
    <col min="539" max="768" width="12.44140625" style="1029"/>
    <col min="769" max="769" width="11.33203125" style="1029" customWidth="1"/>
    <col min="770" max="770" width="10" style="1029" customWidth="1"/>
    <col min="771" max="771" width="6.88671875" style="1029" customWidth="1"/>
    <col min="772" max="772" width="11.88671875" style="1029" customWidth="1"/>
    <col min="773" max="774" width="11.44140625" style="1029" customWidth="1"/>
    <col min="775" max="775" width="13" style="1029" customWidth="1"/>
    <col min="776" max="777" width="11.44140625" style="1029" customWidth="1"/>
    <col min="778" max="778" width="12.44140625" style="1029"/>
    <col min="779" max="779" width="9.109375" style="1029" customWidth="1"/>
    <col min="780" max="780" width="11.44140625" style="1029" customWidth="1"/>
    <col min="781" max="781" width="10" style="1029" customWidth="1"/>
    <col min="782" max="782" width="11.6640625" style="1029" customWidth="1"/>
    <col min="783" max="783" width="11.88671875" style="1029" customWidth="1"/>
    <col min="784" max="784" width="9.109375" style="1029" customWidth="1"/>
    <col min="785" max="785" width="10" style="1029" customWidth="1"/>
    <col min="786" max="787" width="8.44140625" style="1029" customWidth="1"/>
    <col min="788" max="788" width="8.88671875" style="1029" customWidth="1"/>
    <col min="789" max="789" width="11" style="1029" customWidth="1"/>
    <col min="790" max="790" width="6.33203125" style="1029" customWidth="1"/>
    <col min="791" max="791" width="8.44140625" style="1029" customWidth="1"/>
    <col min="792" max="792" width="8.77734375" style="1029" customWidth="1"/>
    <col min="793" max="793" width="8.44140625" style="1029" customWidth="1"/>
    <col min="794" max="794" width="7.88671875" style="1029" customWidth="1"/>
    <col min="795" max="1024" width="12.44140625" style="1029"/>
    <col min="1025" max="1025" width="11.33203125" style="1029" customWidth="1"/>
    <col min="1026" max="1026" width="10" style="1029" customWidth="1"/>
    <col min="1027" max="1027" width="6.88671875" style="1029" customWidth="1"/>
    <col min="1028" max="1028" width="11.88671875" style="1029" customWidth="1"/>
    <col min="1029" max="1030" width="11.44140625" style="1029" customWidth="1"/>
    <col min="1031" max="1031" width="13" style="1029" customWidth="1"/>
    <col min="1032" max="1033" width="11.44140625" style="1029" customWidth="1"/>
    <col min="1034" max="1034" width="12.44140625" style="1029"/>
    <col min="1035" max="1035" width="9.109375" style="1029" customWidth="1"/>
    <col min="1036" max="1036" width="11.44140625" style="1029" customWidth="1"/>
    <col min="1037" max="1037" width="10" style="1029" customWidth="1"/>
    <col min="1038" max="1038" width="11.6640625" style="1029" customWidth="1"/>
    <col min="1039" max="1039" width="11.88671875" style="1029" customWidth="1"/>
    <col min="1040" max="1040" width="9.109375" style="1029" customWidth="1"/>
    <col min="1041" max="1041" width="10" style="1029" customWidth="1"/>
    <col min="1042" max="1043" width="8.44140625" style="1029" customWidth="1"/>
    <col min="1044" max="1044" width="8.88671875" style="1029" customWidth="1"/>
    <col min="1045" max="1045" width="11" style="1029" customWidth="1"/>
    <col min="1046" max="1046" width="6.33203125" style="1029" customWidth="1"/>
    <col min="1047" max="1047" width="8.44140625" style="1029" customWidth="1"/>
    <col min="1048" max="1048" width="8.77734375" style="1029" customWidth="1"/>
    <col min="1049" max="1049" width="8.44140625" style="1029" customWidth="1"/>
    <col min="1050" max="1050" width="7.88671875" style="1029" customWidth="1"/>
    <col min="1051" max="1280" width="12.44140625" style="1029"/>
    <col min="1281" max="1281" width="11.33203125" style="1029" customWidth="1"/>
    <col min="1282" max="1282" width="10" style="1029" customWidth="1"/>
    <col min="1283" max="1283" width="6.88671875" style="1029" customWidth="1"/>
    <col min="1284" max="1284" width="11.88671875" style="1029" customWidth="1"/>
    <col min="1285" max="1286" width="11.44140625" style="1029" customWidth="1"/>
    <col min="1287" max="1287" width="13" style="1029" customWidth="1"/>
    <col min="1288" max="1289" width="11.44140625" style="1029" customWidth="1"/>
    <col min="1290" max="1290" width="12.44140625" style="1029"/>
    <col min="1291" max="1291" width="9.109375" style="1029" customWidth="1"/>
    <col min="1292" max="1292" width="11.44140625" style="1029" customWidth="1"/>
    <col min="1293" max="1293" width="10" style="1029" customWidth="1"/>
    <col min="1294" max="1294" width="11.6640625" style="1029" customWidth="1"/>
    <col min="1295" max="1295" width="11.88671875" style="1029" customWidth="1"/>
    <col min="1296" max="1296" width="9.109375" style="1029" customWidth="1"/>
    <col min="1297" max="1297" width="10" style="1029" customWidth="1"/>
    <col min="1298" max="1299" width="8.44140625" style="1029" customWidth="1"/>
    <col min="1300" max="1300" width="8.88671875" style="1029" customWidth="1"/>
    <col min="1301" max="1301" width="11" style="1029" customWidth="1"/>
    <col min="1302" max="1302" width="6.33203125" style="1029" customWidth="1"/>
    <col min="1303" max="1303" width="8.44140625" style="1029" customWidth="1"/>
    <col min="1304" max="1304" width="8.77734375" style="1029" customWidth="1"/>
    <col min="1305" max="1305" width="8.44140625" style="1029" customWidth="1"/>
    <col min="1306" max="1306" width="7.88671875" style="1029" customWidth="1"/>
    <col min="1307" max="1536" width="12.44140625" style="1029"/>
    <col min="1537" max="1537" width="11.33203125" style="1029" customWidth="1"/>
    <col min="1538" max="1538" width="10" style="1029" customWidth="1"/>
    <col min="1539" max="1539" width="6.88671875" style="1029" customWidth="1"/>
    <col min="1540" max="1540" width="11.88671875" style="1029" customWidth="1"/>
    <col min="1541" max="1542" width="11.44140625" style="1029" customWidth="1"/>
    <col min="1543" max="1543" width="13" style="1029" customWidth="1"/>
    <col min="1544" max="1545" width="11.44140625" style="1029" customWidth="1"/>
    <col min="1546" max="1546" width="12.44140625" style="1029"/>
    <col min="1547" max="1547" width="9.109375" style="1029" customWidth="1"/>
    <col min="1548" max="1548" width="11.44140625" style="1029" customWidth="1"/>
    <col min="1549" max="1549" width="10" style="1029" customWidth="1"/>
    <col min="1550" max="1550" width="11.6640625" style="1029" customWidth="1"/>
    <col min="1551" max="1551" width="11.88671875" style="1029" customWidth="1"/>
    <col min="1552" max="1552" width="9.109375" style="1029" customWidth="1"/>
    <col min="1553" max="1553" width="10" style="1029" customWidth="1"/>
    <col min="1554" max="1555" width="8.44140625" style="1029" customWidth="1"/>
    <col min="1556" max="1556" width="8.88671875" style="1029" customWidth="1"/>
    <col min="1557" max="1557" width="11" style="1029" customWidth="1"/>
    <col min="1558" max="1558" width="6.33203125" style="1029" customWidth="1"/>
    <col min="1559" max="1559" width="8.44140625" style="1029" customWidth="1"/>
    <col min="1560" max="1560" width="8.77734375" style="1029" customWidth="1"/>
    <col min="1561" max="1561" width="8.44140625" style="1029" customWidth="1"/>
    <col min="1562" max="1562" width="7.88671875" style="1029" customWidth="1"/>
    <col min="1563" max="1792" width="12.44140625" style="1029"/>
    <col min="1793" max="1793" width="11.33203125" style="1029" customWidth="1"/>
    <col min="1794" max="1794" width="10" style="1029" customWidth="1"/>
    <col min="1795" max="1795" width="6.88671875" style="1029" customWidth="1"/>
    <col min="1796" max="1796" width="11.88671875" style="1029" customWidth="1"/>
    <col min="1797" max="1798" width="11.44140625" style="1029" customWidth="1"/>
    <col min="1799" max="1799" width="13" style="1029" customWidth="1"/>
    <col min="1800" max="1801" width="11.44140625" style="1029" customWidth="1"/>
    <col min="1802" max="1802" width="12.44140625" style="1029"/>
    <col min="1803" max="1803" width="9.109375" style="1029" customWidth="1"/>
    <col min="1804" max="1804" width="11.44140625" style="1029" customWidth="1"/>
    <col min="1805" max="1805" width="10" style="1029" customWidth="1"/>
    <col min="1806" max="1806" width="11.6640625" style="1029" customWidth="1"/>
    <col min="1807" max="1807" width="11.88671875" style="1029" customWidth="1"/>
    <col min="1808" max="1808" width="9.109375" style="1029" customWidth="1"/>
    <col min="1809" max="1809" width="10" style="1029" customWidth="1"/>
    <col min="1810" max="1811" width="8.44140625" style="1029" customWidth="1"/>
    <col min="1812" max="1812" width="8.88671875" style="1029" customWidth="1"/>
    <col min="1813" max="1813" width="11" style="1029" customWidth="1"/>
    <col min="1814" max="1814" width="6.33203125" style="1029" customWidth="1"/>
    <col min="1815" max="1815" width="8.44140625" style="1029" customWidth="1"/>
    <col min="1816" max="1816" width="8.77734375" style="1029" customWidth="1"/>
    <col min="1817" max="1817" width="8.44140625" style="1029" customWidth="1"/>
    <col min="1818" max="1818" width="7.88671875" style="1029" customWidth="1"/>
    <col min="1819" max="2048" width="12.44140625" style="1029"/>
    <col min="2049" max="2049" width="11.33203125" style="1029" customWidth="1"/>
    <col min="2050" max="2050" width="10" style="1029" customWidth="1"/>
    <col min="2051" max="2051" width="6.88671875" style="1029" customWidth="1"/>
    <col min="2052" max="2052" width="11.88671875" style="1029" customWidth="1"/>
    <col min="2053" max="2054" width="11.44140625" style="1029" customWidth="1"/>
    <col min="2055" max="2055" width="13" style="1029" customWidth="1"/>
    <col min="2056" max="2057" width="11.44140625" style="1029" customWidth="1"/>
    <col min="2058" max="2058" width="12.44140625" style="1029"/>
    <col min="2059" max="2059" width="9.109375" style="1029" customWidth="1"/>
    <col min="2060" max="2060" width="11.44140625" style="1029" customWidth="1"/>
    <col min="2061" max="2061" width="10" style="1029" customWidth="1"/>
    <col min="2062" max="2062" width="11.6640625" style="1029" customWidth="1"/>
    <col min="2063" max="2063" width="11.88671875" style="1029" customWidth="1"/>
    <col min="2064" max="2064" width="9.109375" style="1029" customWidth="1"/>
    <col min="2065" max="2065" width="10" style="1029" customWidth="1"/>
    <col min="2066" max="2067" width="8.44140625" style="1029" customWidth="1"/>
    <col min="2068" max="2068" width="8.88671875" style="1029" customWidth="1"/>
    <col min="2069" max="2069" width="11" style="1029" customWidth="1"/>
    <col min="2070" max="2070" width="6.33203125" style="1029" customWidth="1"/>
    <col min="2071" max="2071" width="8.44140625" style="1029" customWidth="1"/>
    <col min="2072" max="2072" width="8.77734375" style="1029" customWidth="1"/>
    <col min="2073" max="2073" width="8.44140625" style="1029" customWidth="1"/>
    <col min="2074" max="2074" width="7.88671875" style="1029" customWidth="1"/>
    <col min="2075" max="2304" width="12.44140625" style="1029"/>
    <col min="2305" max="2305" width="11.33203125" style="1029" customWidth="1"/>
    <col min="2306" max="2306" width="10" style="1029" customWidth="1"/>
    <col min="2307" max="2307" width="6.88671875" style="1029" customWidth="1"/>
    <col min="2308" max="2308" width="11.88671875" style="1029" customWidth="1"/>
    <col min="2309" max="2310" width="11.44140625" style="1029" customWidth="1"/>
    <col min="2311" max="2311" width="13" style="1029" customWidth="1"/>
    <col min="2312" max="2313" width="11.44140625" style="1029" customWidth="1"/>
    <col min="2314" max="2314" width="12.44140625" style="1029"/>
    <col min="2315" max="2315" width="9.109375" style="1029" customWidth="1"/>
    <col min="2316" max="2316" width="11.44140625" style="1029" customWidth="1"/>
    <col min="2317" max="2317" width="10" style="1029" customWidth="1"/>
    <col min="2318" max="2318" width="11.6640625" style="1029" customWidth="1"/>
    <col min="2319" max="2319" width="11.88671875" style="1029" customWidth="1"/>
    <col min="2320" max="2320" width="9.109375" style="1029" customWidth="1"/>
    <col min="2321" max="2321" width="10" style="1029" customWidth="1"/>
    <col min="2322" max="2323" width="8.44140625" style="1029" customWidth="1"/>
    <col min="2324" max="2324" width="8.88671875" style="1029" customWidth="1"/>
    <col min="2325" max="2325" width="11" style="1029" customWidth="1"/>
    <col min="2326" max="2326" width="6.33203125" style="1029" customWidth="1"/>
    <col min="2327" max="2327" width="8.44140625" style="1029" customWidth="1"/>
    <col min="2328" max="2328" width="8.77734375" style="1029" customWidth="1"/>
    <col min="2329" max="2329" width="8.44140625" style="1029" customWidth="1"/>
    <col min="2330" max="2330" width="7.88671875" style="1029" customWidth="1"/>
    <col min="2331" max="2560" width="12.44140625" style="1029"/>
    <col min="2561" max="2561" width="11.33203125" style="1029" customWidth="1"/>
    <col min="2562" max="2562" width="10" style="1029" customWidth="1"/>
    <col min="2563" max="2563" width="6.88671875" style="1029" customWidth="1"/>
    <col min="2564" max="2564" width="11.88671875" style="1029" customWidth="1"/>
    <col min="2565" max="2566" width="11.44140625" style="1029" customWidth="1"/>
    <col min="2567" max="2567" width="13" style="1029" customWidth="1"/>
    <col min="2568" max="2569" width="11.44140625" style="1029" customWidth="1"/>
    <col min="2570" max="2570" width="12.44140625" style="1029"/>
    <col min="2571" max="2571" width="9.109375" style="1029" customWidth="1"/>
    <col min="2572" max="2572" width="11.44140625" style="1029" customWidth="1"/>
    <col min="2573" max="2573" width="10" style="1029" customWidth="1"/>
    <col min="2574" max="2574" width="11.6640625" style="1029" customWidth="1"/>
    <col min="2575" max="2575" width="11.88671875" style="1029" customWidth="1"/>
    <col min="2576" max="2576" width="9.109375" style="1029" customWidth="1"/>
    <col min="2577" max="2577" width="10" style="1029" customWidth="1"/>
    <col min="2578" max="2579" width="8.44140625" style="1029" customWidth="1"/>
    <col min="2580" max="2580" width="8.88671875" style="1029" customWidth="1"/>
    <col min="2581" max="2581" width="11" style="1029" customWidth="1"/>
    <col min="2582" max="2582" width="6.33203125" style="1029" customWidth="1"/>
    <col min="2583" max="2583" width="8.44140625" style="1029" customWidth="1"/>
    <col min="2584" max="2584" width="8.77734375" style="1029" customWidth="1"/>
    <col min="2585" max="2585" width="8.44140625" style="1029" customWidth="1"/>
    <col min="2586" max="2586" width="7.88671875" style="1029" customWidth="1"/>
    <col min="2587" max="2816" width="12.44140625" style="1029"/>
    <col min="2817" max="2817" width="11.33203125" style="1029" customWidth="1"/>
    <col min="2818" max="2818" width="10" style="1029" customWidth="1"/>
    <col min="2819" max="2819" width="6.88671875" style="1029" customWidth="1"/>
    <col min="2820" max="2820" width="11.88671875" style="1029" customWidth="1"/>
    <col min="2821" max="2822" width="11.44140625" style="1029" customWidth="1"/>
    <col min="2823" max="2823" width="13" style="1029" customWidth="1"/>
    <col min="2824" max="2825" width="11.44140625" style="1029" customWidth="1"/>
    <col min="2826" max="2826" width="12.44140625" style="1029"/>
    <col min="2827" max="2827" width="9.109375" style="1029" customWidth="1"/>
    <col min="2828" max="2828" width="11.44140625" style="1029" customWidth="1"/>
    <col min="2829" max="2829" width="10" style="1029" customWidth="1"/>
    <col min="2830" max="2830" width="11.6640625" style="1029" customWidth="1"/>
    <col min="2831" max="2831" width="11.88671875" style="1029" customWidth="1"/>
    <col min="2832" max="2832" width="9.109375" style="1029" customWidth="1"/>
    <col min="2833" max="2833" width="10" style="1029" customWidth="1"/>
    <col min="2834" max="2835" width="8.44140625" style="1029" customWidth="1"/>
    <col min="2836" max="2836" width="8.88671875" style="1029" customWidth="1"/>
    <col min="2837" max="2837" width="11" style="1029" customWidth="1"/>
    <col min="2838" max="2838" width="6.33203125" style="1029" customWidth="1"/>
    <col min="2839" max="2839" width="8.44140625" style="1029" customWidth="1"/>
    <col min="2840" max="2840" width="8.77734375" style="1029" customWidth="1"/>
    <col min="2841" max="2841" width="8.44140625" style="1029" customWidth="1"/>
    <col min="2842" max="2842" width="7.88671875" style="1029" customWidth="1"/>
    <col min="2843" max="3072" width="12.44140625" style="1029"/>
    <col min="3073" max="3073" width="11.33203125" style="1029" customWidth="1"/>
    <col min="3074" max="3074" width="10" style="1029" customWidth="1"/>
    <col min="3075" max="3075" width="6.88671875" style="1029" customWidth="1"/>
    <col min="3076" max="3076" width="11.88671875" style="1029" customWidth="1"/>
    <col min="3077" max="3078" width="11.44140625" style="1029" customWidth="1"/>
    <col min="3079" max="3079" width="13" style="1029" customWidth="1"/>
    <col min="3080" max="3081" width="11.44140625" style="1029" customWidth="1"/>
    <col min="3082" max="3082" width="12.44140625" style="1029"/>
    <col min="3083" max="3083" width="9.109375" style="1029" customWidth="1"/>
    <col min="3084" max="3084" width="11.44140625" style="1029" customWidth="1"/>
    <col min="3085" max="3085" width="10" style="1029" customWidth="1"/>
    <col min="3086" max="3086" width="11.6640625" style="1029" customWidth="1"/>
    <col min="3087" max="3087" width="11.88671875" style="1029" customWidth="1"/>
    <col min="3088" max="3088" width="9.109375" style="1029" customWidth="1"/>
    <col min="3089" max="3089" width="10" style="1029" customWidth="1"/>
    <col min="3090" max="3091" width="8.44140625" style="1029" customWidth="1"/>
    <col min="3092" max="3092" width="8.88671875" style="1029" customWidth="1"/>
    <col min="3093" max="3093" width="11" style="1029" customWidth="1"/>
    <col min="3094" max="3094" width="6.33203125" style="1029" customWidth="1"/>
    <col min="3095" max="3095" width="8.44140625" style="1029" customWidth="1"/>
    <col min="3096" max="3096" width="8.77734375" style="1029" customWidth="1"/>
    <col min="3097" max="3097" width="8.44140625" style="1029" customWidth="1"/>
    <col min="3098" max="3098" width="7.88671875" style="1029" customWidth="1"/>
    <col min="3099" max="3328" width="12.44140625" style="1029"/>
    <col min="3329" max="3329" width="11.33203125" style="1029" customWidth="1"/>
    <col min="3330" max="3330" width="10" style="1029" customWidth="1"/>
    <col min="3331" max="3331" width="6.88671875" style="1029" customWidth="1"/>
    <col min="3332" max="3332" width="11.88671875" style="1029" customWidth="1"/>
    <col min="3333" max="3334" width="11.44140625" style="1029" customWidth="1"/>
    <col min="3335" max="3335" width="13" style="1029" customWidth="1"/>
    <col min="3336" max="3337" width="11.44140625" style="1029" customWidth="1"/>
    <col min="3338" max="3338" width="12.44140625" style="1029"/>
    <col min="3339" max="3339" width="9.109375" style="1029" customWidth="1"/>
    <col min="3340" max="3340" width="11.44140625" style="1029" customWidth="1"/>
    <col min="3341" max="3341" width="10" style="1029" customWidth="1"/>
    <col min="3342" max="3342" width="11.6640625" style="1029" customWidth="1"/>
    <col min="3343" max="3343" width="11.88671875" style="1029" customWidth="1"/>
    <col min="3344" max="3344" width="9.109375" style="1029" customWidth="1"/>
    <col min="3345" max="3345" width="10" style="1029" customWidth="1"/>
    <col min="3346" max="3347" width="8.44140625" style="1029" customWidth="1"/>
    <col min="3348" max="3348" width="8.88671875" style="1029" customWidth="1"/>
    <col min="3349" max="3349" width="11" style="1029" customWidth="1"/>
    <col min="3350" max="3350" width="6.33203125" style="1029" customWidth="1"/>
    <col min="3351" max="3351" width="8.44140625" style="1029" customWidth="1"/>
    <col min="3352" max="3352" width="8.77734375" style="1029" customWidth="1"/>
    <col min="3353" max="3353" width="8.44140625" style="1029" customWidth="1"/>
    <col min="3354" max="3354" width="7.88671875" style="1029" customWidth="1"/>
    <col min="3355" max="3584" width="12.44140625" style="1029"/>
    <col min="3585" max="3585" width="11.33203125" style="1029" customWidth="1"/>
    <col min="3586" max="3586" width="10" style="1029" customWidth="1"/>
    <col min="3587" max="3587" width="6.88671875" style="1029" customWidth="1"/>
    <col min="3588" max="3588" width="11.88671875" style="1029" customWidth="1"/>
    <col min="3589" max="3590" width="11.44140625" style="1029" customWidth="1"/>
    <col min="3591" max="3591" width="13" style="1029" customWidth="1"/>
    <col min="3592" max="3593" width="11.44140625" style="1029" customWidth="1"/>
    <col min="3594" max="3594" width="12.44140625" style="1029"/>
    <col min="3595" max="3595" width="9.109375" style="1029" customWidth="1"/>
    <col min="3596" max="3596" width="11.44140625" style="1029" customWidth="1"/>
    <col min="3597" max="3597" width="10" style="1029" customWidth="1"/>
    <col min="3598" max="3598" width="11.6640625" style="1029" customWidth="1"/>
    <col min="3599" max="3599" width="11.88671875" style="1029" customWidth="1"/>
    <col min="3600" max="3600" width="9.109375" style="1029" customWidth="1"/>
    <col min="3601" max="3601" width="10" style="1029" customWidth="1"/>
    <col min="3602" max="3603" width="8.44140625" style="1029" customWidth="1"/>
    <col min="3604" max="3604" width="8.88671875" style="1029" customWidth="1"/>
    <col min="3605" max="3605" width="11" style="1029" customWidth="1"/>
    <col min="3606" max="3606" width="6.33203125" style="1029" customWidth="1"/>
    <col min="3607" max="3607" width="8.44140625" style="1029" customWidth="1"/>
    <col min="3608" max="3608" width="8.77734375" style="1029" customWidth="1"/>
    <col min="3609" max="3609" width="8.44140625" style="1029" customWidth="1"/>
    <col min="3610" max="3610" width="7.88671875" style="1029" customWidth="1"/>
    <col min="3611" max="3840" width="12.44140625" style="1029"/>
    <col min="3841" max="3841" width="11.33203125" style="1029" customWidth="1"/>
    <col min="3842" max="3842" width="10" style="1029" customWidth="1"/>
    <col min="3843" max="3843" width="6.88671875" style="1029" customWidth="1"/>
    <col min="3844" max="3844" width="11.88671875" style="1029" customWidth="1"/>
    <col min="3845" max="3846" width="11.44140625" style="1029" customWidth="1"/>
    <col min="3847" max="3847" width="13" style="1029" customWidth="1"/>
    <col min="3848" max="3849" width="11.44140625" style="1029" customWidth="1"/>
    <col min="3850" max="3850" width="12.44140625" style="1029"/>
    <col min="3851" max="3851" width="9.109375" style="1029" customWidth="1"/>
    <col min="3852" max="3852" width="11.44140625" style="1029" customWidth="1"/>
    <col min="3853" max="3853" width="10" style="1029" customWidth="1"/>
    <col min="3854" max="3854" width="11.6640625" style="1029" customWidth="1"/>
    <col min="3855" max="3855" width="11.88671875" style="1029" customWidth="1"/>
    <col min="3856" max="3856" width="9.109375" style="1029" customWidth="1"/>
    <col min="3857" max="3857" width="10" style="1029" customWidth="1"/>
    <col min="3858" max="3859" width="8.44140625" style="1029" customWidth="1"/>
    <col min="3860" max="3860" width="8.88671875" style="1029" customWidth="1"/>
    <col min="3861" max="3861" width="11" style="1029" customWidth="1"/>
    <col min="3862" max="3862" width="6.33203125" style="1029" customWidth="1"/>
    <col min="3863" max="3863" width="8.44140625" style="1029" customWidth="1"/>
    <col min="3864" max="3864" width="8.77734375" style="1029" customWidth="1"/>
    <col min="3865" max="3865" width="8.44140625" style="1029" customWidth="1"/>
    <col min="3866" max="3866" width="7.88671875" style="1029" customWidth="1"/>
    <col min="3867" max="4096" width="12.44140625" style="1029"/>
    <col min="4097" max="4097" width="11.33203125" style="1029" customWidth="1"/>
    <col min="4098" max="4098" width="10" style="1029" customWidth="1"/>
    <col min="4099" max="4099" width="6.88671875" style="1029" customWidth="1"/>
    <col min="4100" max="4100" width="11.88671875" style="1029" customWidth="1"/>
    <col min="4101" max="4102" width="11.44140625" style="1029" customWidth="1"/>
    <col min="4103" max="4103" width="13" style="1029" customWidth="1"/>
    <col min="4104" max="4105" width="11.44140625" style="1029" customWidth="1"/>
    <col min="4106" max="4106" width="12.44140625" style="1029"/>
    <col min="4107" max="4107" width="9.109375" style="1029" customWidth="1"/>
    <col min="4108" max="4108" width="11.44140625" style="1029" customWidth="1"/>
    <col min="4109" max="4109" width="10" style="1029" customWidth="1"/>
    <col min="4110" max="4110" width="11.6640625" style="1029" customWidth="1"/>
    <col min="4111" max="4111" width="11.88671875" style="1029" customWidth="1"/>
    <col min="4112" max="4112" width="9.109375" style="1029" customWidth="1"/>
    <col min="4113" max="4113" width="10" style="1029" customWidth="1"/>
    <col min="4114" max="4115" width="8.44140625" style="1029" customWidth="1"/>
    <col min="4116" max="4116" width="8.88671875" style="1029" customWidth="1"/>
    <col min="4117" max="4117" width="11" style="1029" customWidth="1"/>
    <col min="4118" max="4118" width="6.33203125" style="1029" customWidth="1"/>
    <col min="4119" max="4119" width="8.44140625" style="1029" customWidth="1"/>
    <col min="4120" max="4120" width="8.77734375" style="1029" customWidth="1"/>
    <col min="4121" max="4121" width="8.44140625" style="1029" customWidth="1"/>
    <col min="4122" max="4122" width="7.88671875" style="1029" customWidth="1"/>
    <col min="4123" max="4352" width="12.44140625" style="1029"/>
    <col min="4353" max="4353" width="11.33203125" style="1029" customWidth="1"/>
    <col min="4354" max="4354" width="10" style="1029" customWidth="1"/>
    <col min="4355" max="4355" width="6.88671875" style="1029" customWidth="1"/>
    <col min="4356" max="4356" width="11.88671875" style="1029" customWidth="1"/>
    <col min="4357" max="4358" width="11.44140625" style="1029" customWidth="1"/>
    <col min="4359" max="4359" width="13" style="1029" customWidth="1"/>
    <col min="4360" max="4361" width="11.44140625" style="1029" customWidth="1"/>
    <col min="4362" max="4362" width="12.44140625" style="1029"/>
    <col min="4363" max="4363" width="9.109375" style="1029" customWidth="1"/>
    <col min="4364" max="4364" width="11.44140625" style="1029" customWidth="1"/>
    <col min="4365" max="4365" width="10" style="1029" customWidth="1"/>
    <col min="4366" max="4366" width="11.6640625" style="1029" customWidth="1"/>
    <col min="4367" max="4367" width="11.88671875" style="1029" customWidth="1"/>
    <col min="4368" max="4368" width="9.109375" style="1029" customWidth="1"/>
    <col min="4369" max="4369" width="10" style="1029" customWidth="1"/>
    <col min="4370" max="4371" width="8.44140625" style="1029" customWidth="1"/>
    <col min="4372" max="4372" width="8.88671875" style="1029" customWidth="1"/>
    <col min="4373" max="4373" width="11" style="1029" customWidth="1"/>
    <col min="4374" max="4374" width="6.33203125" style="1029" customWidth="1"/>
    <col min="4375" max="4375" width="8.44140625" style="1029" customWidth="1"/>
    <col min="4376" max="4376" width="8.77734375" style="1029" customWidth="1"/>
    <col min="4377" max="4377" width="8.44140625" style="1029" customWidth="1"/>
    <col min="4378" max="4378" width="7.88671875" style="1029" customWidth="1"/>
    <col min="4379" max="4608" width="12.44140625" style="1029"/>
    <col min="4609" max="4609" width="11.33203125" style="1029" customWidth="1"/>
    <col min="4610" max="4610" width="10" style="1029" customWidth="1"/>
    <col min="4611" max="4611" width="6.88671875" style="1029" customWidth="1"/>
    <col min="4612" max="4612" width="11.88671875" style="1029" customWidth="1"/>
    <col min="4613" max="4614" width="11.44140625" style="1029" customWidth="1"/>
    <col min="4615" max="4615" width="13" style="1029" customWidth="1"/>
    <col min="4616" max="4617" width="11.44140625" style="1029" customWidth="1"/>
    <col min="4618" max="4618" width="12.44140625" style="1029"/>
    <col min="4619" max="4619" width="9.109375" style="1029" customWidth="1"/>
    <col min="4620" max="4620" width="11.44140625" style="1029" customWidth="1"/>
    <col min="4621" max="4621" width="10" style="1029" customWidth="1"/>
    <col min="4622" max="4622" width="11.6640625" style="1029" customWidth="1"/>
    <col min="4623" max="4623" width="11.88671875" style="1029" customWidth="1"/>
    <col min="4624" max="4624" width="9.109375" style="1029" customWidth="1"/>
    <col min="4625" max="4625" width="10" style="1029" customWidth="1"/>
    <col min="4626" max="4627" width="8.44140625" style="1029" customWidth="1"/>
    <col min="4628" max="4628" width="8.88671875" style="1029" customWidth="1"/>
    <col min="4629" max="4629" width="11" style="1029" customWidth="1"/>
    <col min="4630" max="4630" width="6.33203125" style="1029" customWidth="1"/>
    <col min="4631" max="4631" width="8.44140625" style="1029" customWidth="1"/>
    <col min="4632" max="4632" width="8.77734375" style="1029" customWidth="1"/>
    <col min="4633" max="4633" width="8.44140625" style="1029" customWidth="1"/>
    <col min="4634" max="4634" width="7.88671875" style="1029" customWidth="1"/>
    <col min="4635" max="4864" width="12.44140625" style="1029"/>
    <col min="4865" max="4865" width="11.33203125" style="1029" customWidth="1"/>
    <col min="4866" max="4866" width="10" style="1029" customWidth="1"/>
    <col min="4867" max="4867" width="6.88671875" style="1029" customWidth="1"/>
    <col min="4868" max="4868" width="11.88671875" style="1029" customWidth="1"/>
    <col min="4869" max="4870" width="11.44140625" style="1029" customWidth="1"/>
    <col min="4871" max="4871" width="13" style="1029" customWidth="1"/>
    <col min="4872" max="4873" width="11.44140625" style="1029" customWidth="1"/>
    <col min="4874" max="4874" width="12.44140625" style="1029"/>
    <col min="4875" max="4875" width="9.109375" style="1029" customWidth="1"/>
    <col min="4876" max="4876" width="11.44140625" style="1029" customWidth="1"/>
    <col min="4877" max="4877" width="10" style="1029" customWidth="1"/>
    <col min="4878" max="4878" width="11.6640625" style="1029" customWidth="1"/>
    <col min="4879" max="4879" width="11.88671875" style="1029" customWidth="1"/>
    <col min="4880" max="4880" width="9.109375" style="1029" customWidth="1"/>
    <col min="4881" max="4881" width="10" style="1029" customWidth="1"/>
    <col min="4882" max="4883" width="8.44140625" style="1029" customWidth="1"/>
    <col min="4884" max="4884" width="8.88671875" style="1029" customWidth="1"/>
    <col min="4885" max="4885" width="11" style="1029" customWidth="1"/>
    <col min="4886" max="4886" width="6.33203125" style="1029" customWidth="1"/>
    <col min="4887" max="4887" width="8.44140625" style="1029" customWidth="1"/>
    <col min="4888" max="4888" width="8.77734375" style="1029" customWidth="1"/>
    <col min="4889" max="4889" width="8.44140625" style="1029" customWidth="1"/>
    <col min="4890" max="4890" width="7.88671875" style="1029" customWidth="1"/>
    <col min="4891" max="5120" width="12.44140625" style="1029"/>
    <col min="5121" max="5121" width="11.33203125" style="1029" customWidth="1"/>
    <col min="5122" max="5122" width="10" style="1029" customWidth="1"/>
    <col min="5123" max="5123" width="6.88671875" style="1029" customWidth="1"/>
    <col min="5124" max="5124" width="11.88671875" style="1029" customWidth="1"/>
    <col min="5125" max="5126" width="11.44140625" style="1029" customWidth="1"/>
    <col min="5127" max="5127" width="13" style="1029" customWidth="1"/>
    <col min="5128" max="5129" width="11.44140625" style="1029" customWidth="1"/>
    <col min="5130" max="5130" width="12.44140625" style="1029"/>
    <col min="5131" max="5131" width="9.109375" style="1029" customWidth="1"/>
    <col min="5132" max="5132" width="11.44140625" style="1029" customWidth="1"/>
    <col min="5133" max="5133" width="10" style="1029" customWidth="1"/>
    <col min="5134" max="5134" width="11.6640625" style="1029" customWidth="1"/>
    <col min="5135" max="5135" width="11.88671875" style="1029" customWidth="1"/>
    <col min="5136" max="5136" width="9.109375" style="1029" customWidth="1"/>
    <col min="5137" max="5137" width="10" style="1029" customWidth="1"/>
    <col min="5138" max="5139" width="8.44140625" style="1029" customWidth="1"/>
    <col min="5140" max="5140" width="8.88671875" style="1029" customWidth="1"/>
    <col min="5141" max="5141" width="11" style="1029" customWidth="1"/>
    <col min="5142" max="5142" width="6.33203125" style="1029" customWidth="1"/>
    <col min="5143" max="5143" width="8.44140625" style="1029" customWidth="1"/>
    <col min="5144" max="5144" width="8.77734375" style="1029" customWidth="1"/>
    <col min="5145" max="5145" width="8.44140625" style="1029" customWidth="1"/>
    <col min="5146" max="5146" width="7.88671875" style="1029" customWidth="1"/>
    <col min="5147" max="5376" width="12.44140625" style="1029"/>
    <col min="5377" max="5377" width="11.33203125" style="1029" customWidth="1"/>
    <col min="5378" max="5378" width="10" style="1029" customWidth="1"/>
    <col min="5379" max="5379" width="6.88671875" style="1029" customWidth="1"/>
    <col min="5380" max="5380" width="11.88671875" style="1029" customWidth="1"/>
    <col min="5381" max="5382" width="11.44140625" style="1029" customWidth="1"/>
    <col min="5383" max="5383" width="13" style="1029" customWidth="1"/>
    <col min="5384" max="5385" width="11.44140625" style="1029" customWidth="1"/>
    <col min="5386" max="5386" width="12.44140625" style="1029"/>
    <col min="5387" max="5387" width="9.109375" style="1029" customWidth="1"/>
    <col min="5388" max="5388" width="11.44140625" style="1029" customWidth="1"/>
    <col min="5389" max="5389" width="10" style="1029" customWidth="1"/>
    <col min="5390" max="5390" width="11.6640625" style="1029" customWidth="1"/>
    <col min="5391" max="5391" width="11.88671875" style="1029" customWidth="1"/>
    <col min="5392" max="5392" width="9.109375" style="1029" customWidth="1"/>
    <col min="5393" max="5393" width="10" style="1029" customWidth="1"/>
    <col min="5394" max="5395" width="8.44140625" style="1029" customWidth="1"/>
    <col min="5396" max="5396" width="8.88671875" style="1029" customWidth="1"/>
    <col min="5397" max="5397" width="11" style="1029" customWidth="1"/>
    <col min="5398" max="5398" width="6.33203125" style="1029" customWidth="1"/>
    <col min="5399" max="5399" width="8.44140625" style="1029" customWidth="1"/>
    <col min="5400" max="5400" width="8.77734375" style="1029" customWidth="1"/>
    <col min="5401" max="5401" width="8.44140625" style="1029" customWidth="1"/>
    <col min="5402" max="5402" width="7.88671875" style="1029" customWidth="1"/>
    <col min="5403" max="5632" width="12.44140625" style="1029"/>
    <col min="5633" max="5633" width="11.33203125" style="1029" customWidth="1"/>
    <col min="5634" max="5634" width="10" style="1029" customWidth="1"/>
    <col min="5635" max="5635" width="6.88671875" style="1029" customWidth="1"/>
    <col min="5636" max="5636" width="11.88671875" style="1029" customWidth="1"/>
    <col min="5637" max="5638" width="11.44140625" style="1029" customWidth="1"/>
    <col min="5639" max="5639" width="13" style="1029" customWidth="1"/>
    <col min="5640" max="5641" width="11.44140625" style="1029" customWidth="1"/>
    <col min="5642" max="5642" width="12.44140625" style="1029"/>
    <col min="5643" max="5643" width="9.109375" style="1029" customWidth="1"/>
    <col min="5644" max="5644" width="11.44140625" style="1029" customWidth="1"/>
    <col min="5645" max="5645" width="10" style="1029" customWidth="1"/>
    <col min="5646" max="5646" width="11.6640625" style="1029" customWidth="1"/>
    <col min="5647" max="5647" width="11.88671875" style="1029" customWidth="1"/>
    <col min="5648" max="5648" width="9.109375" style="1029" customWidth="1"/>
    <col min="5649" max="5649" width="10" style="1029" customWidth="1"/>
    <col min="5650" max="5651" width="8.44140625" style="1029" customWidth="1"/>
    <col min="5652" max="5652" width="8.88671875" style="1029" customWidth="1"/>
    <col min="5653" max="5653" width="11" style="1029" customWidth="1"/>
    <col min="5654" max="5654" width="6.33203125" style="1029" customWidth="1"/>
    <col min="5655" max="5655" width="8.44140625" style="1029" customWidth="1"/>
    <col min="5656" max="5656" width="8.77734375" style="1029" customWidth="1"/>
    <col min="5657" max="5657" width="8.44140625" style="1029" customWidth="1"/>
    <col min="5658" max="5658" width="7.88671875" style="1029" customWidth="1"/>
    <col min="5659" max="5888" width="12.44140625" style="1029"/>
    <col min="5889" max="5889" width="11.33203125" style="1029" customWidth="1"/>
    <col min="5890" max="5890" width="10" style="1029" customWidth="1"/>
    <col min="5891" max="5891" width="6.88671875" style="1029" customWidth="1"/>
    <col min="5892" max="5892" width="11.88671875" style="1029" customWidth="1"/>
    <col min="5893" max="5894" width="11.44140625" style="1029" customWidth="1"/>
    <col min="5895" max="5895" width="13" style="1029" customWidth="1"/>
    <col min="5896" max="5897" width="11.44140625" style="1029" customWidth="1"/>
    <col min="5898" max="5898" width="12.44140625" style="1029"/>
    <col min="5899" max="5899" width="9.109375" style="1029" customWidth="1"/>
    <col min="5900" max="5900" width="11.44140625" style="1029" customWidth="1"/>
    <col min="5901" max="5901" width="10" style="1029" customWidth="1"/>
    <col min="5902" max="5902" width="11.6640625" style="1029" customWidth="1"/>
    <col min="5903" max="5903" width="11.88671875" style="1029" customWidth="1"/>
    <col min="5904" max="5904" width="9.109375" style="1029" customWidth="1"/>
    <col min="5905" max="5905" width="10" style="1029" customWidth="1"/>
    <col min="5906" max="5907" width="8.44140625" style="1029" customWidth="1"/>
    <col min="5908" max="5908" width="8.88671875" style="1029" customWidth="1"/>
    <col min="5909" max="5909" width="11" style="1029" customWidth="1"/>
    <col min="5910" max="5910" width="6.33203125" style="1029" customWidth="1"/>
    <col min="5911" max="5911" width="8.44140625" style="1029" customWidth="1"/>
    <col min="5912" max="5912" width="8.77734375" style="1029" customWidth="1"/>
    <col min="5913" max="5913" width="8.44140625" style="1029" customWidth="1"/>
    <col min="5914" max="5914" width="7.88671875" style="1029" customWidth="1"/>
    <col min="5915" max="6144" width="12.44140625" style="1029"/>
    <col min="6145" max="6145" width="11.33203125" style="1029" customWidth="1"/>
    <col min="6146" max="6146" width="10" style="1029" customWidth="1"/>
    <col min="6147" max="6147" width="6.88671875" style="1029" customWidth="1"/>
    <col min="6148" max="6148" width="11.88671875" style="1029" customWidth="1"/>
    <col min="6149" max="6150" width="11.44140625" style="1029" customWidth="1"/>
    <col min="6151" max="6151" width="13" style="1029" customWidth="1"/>
    <col min="6152" max="6153" width="11.44140625" style="1029" customWidth="1"/>
    <col min="6154" max="6154" width="12.44140625" style="1029"/>
    <col min="6155" max="6155" width="9.109375" style="1029" customWidth="1"/>
    <col min="6156" max="6156" width="11.44140625" style="1029" customWidth="1"/>
    <col min="6157" max="6157" width="10" style="1029" customWidth="1"/>
    <col min="6158" max="6158" width="11.6640625" style="1029" customWidth="1"/>
    <col min="6159" max="6159" width="11.88671875" style="1029" customWidth="1"/>
    <col min="6160" max="6160" width="9.109375" style="1029" customWidth="1"/>
    <col min="6161" max="6161" width="10" style="1029" customWidth="1"/>
    <col min="6162" max="6163" width="8.44140625" style="1029" customWidth="1"/>
    <col min="6164" max="6164" width="8.88671875" style="1029" customWidth="1"/>
    <col min="6165" max="6165" width="11" style="1029" customWidth="1"/>
    <col min="6166" max="6166" width="6.33203125" style="1029" customWidth="1"/>
    <col min="6167" max="6167" width="8.44140625" style="1029" customWidth="1"/>
    <col min="6168" max="6168" width="8.77734375" style="1029" customWidth="1"/>
    <col min="6169" max="6169" width="8.44140625" style="1029" customWidth="1"/>
    <col min="6170" max="6170" width="7.88671875" style="1029" customWidth="1"/>
    <col min="6171" max="6400" width="12.44140625" style="1029"/>
    <col min="6401" max="6401" width="11.33203125" style="1029" customWidth="1"/>
    <col min="6402" max="6402" width="10" style="1029" customWidth="1"/>
    <col min="6403" max="6403" width="6.88671875" style="1029" customWidth="1"/>
    <col min="6404" max="6404" width="11.88671875" style="1029" customWidth="1"/>
    <col min="6405" max="6406" width="11.44140625" style="1029" customWidth="1"/>
    <col min="6407" max="6407" width="13" style="1029" customWidth="1"/>
    <col min="6408" max="6409" width="11.44140625" style="1029" customWidth="1"/>
    <col min="6410" max="6410" width="12.44140625" style="1029"/>
    <col min="6411" max="6411" width="9.109375" style="1029" customWidth="1"/>
    <col min="6412" max="6412" width="11.44140625" style="1029" customWidth="1"/>
    <col min="6413" max="6413" width="10" style="1029" customWidth="1"/>
    <col min="6414" max="6414" width="11.6640625" style="1029" customWidth="1"/>
    <col min="6415" max="6415" width="11.88671875" style="1029" customWidth="1"/>
    <col min="6416" max="6416" width="9.109375" style="1029" customWidth="1"/>
    <col min="6417" max="6417" width="10" style="1029" customWidth="1"/>
    <col min="6418" max="6419" width="8.44140625" style="1029" customWidth="1"/>
    <col min="6420" max="6420" width="8.88671875" style="1029" customWidth="1"/>
    <col min="6421" max="6421" width="11" style="1029" customWidth="1"/>
    <col min="6422" max="6422" width="6.33203125" style="1029" customWidth="1"/>
    <col min="6423" max="6423" width="8.44140625" style="1029" customWidth="1"/>
    <col min="6424" max="6424" width="8.77734375" style="1029" customWidth="1"/>
    <col min="6425" max="6425" width="8.44140625" style="1029" customWidth="1"/>
    <col min="6426" max="6426" width="7.88671875" style="1029" customWidth="1"/>
    <col min="6427" max="6656" width="12.44140625" style="1029"/>
    <col min="6657" max="6657" width="11.33203125" style="1029" customWidth="1"/>
    <col min="6658" max="6658" width="10" style="1029" customWidth="1"/>
    <col min="6659" max="6659" width="6.88671875" style="1029" customWidth="1"/>
    <col min="6660" max="6660" width="11.88671875" style="1029" customWidth="1"/>
    <col min="6661" max="6662" width="11.44140625" style="1029" customWidth="1"/>
    <col min="6663" max="6663" width="13" style="1029" customWidth="1"/>
    <col min="6664" max="6665" width="11.44140625" style="1029" customWidth="1"/>
    <col min="6666" max="6666" width="12.44140625" style="1029"/>
    <col min="6667" max="6667" width="9.109375" style="1029" customWidth="1"/>
    <col min="6668" max="6668" width="11.44140625" style="1029" customWidth="1"/>
    <col min="6669" max="6669" width="10" style="1029" customWidth="1"/>
    <col min="6670" max="6670" width="11.6640625" style="1029" customWidth="1"/>
    <col min="6671" max="6671" width="11.88671875" style="1029" customWidth="1"/>
    <col min="6672" max="6672" width="9.109375" style="1029" customWidth="1"/>
    <col min="6673" max="6673" width="10" style="1029" customWidth="1"/>
    <col min="6674" max="6675" width="8.44140625" style="1029" customWidth="1"/>
    <col min="6676" max="6676" width="8.88671875" style="1029" customWidth="1"/>
    <col min="6677" max="6677" width="11" style="1029" customWidth="1"/>
    <col min="6678" max="6678" width="6.33203125" style="1029" customWidth="1"/>
    <col min="6679" max="6679" width="8.44140625" style="1029" customWidth="1"/>
    <col min="6680" max="6680" width="8.77734375" style="1029" customWidth="1"/>
    <col min="6681" max="6681" width="8.44140625" style="1029" customWidth="1"/>
    <col min="6682" max="6682" width="7.88671875" style="1029" customWidth="1"/>
    <col min="6683" max="6912" width="12.44140625" style="1029"/>
    <col min="6913" max="6913" width="11.33203125" style="1029" customWidth="1"/>
    <col min="6914" max="6914" width="10" style="1029" customWidth="1"/>
    <col min="6915" max="6915" width="6.88671875" style="1029" customWidth="1"/>
    <col min="6916" max="6916" width="11.88671875" style="1029" customWidth="1"/>
    <col min="6917" max="6918" width="11.44140625" style="1029" customWidth="1"/>
    <col min="6919" max="6919" width="13" style="1029" customWidth="1"/>
    <col min="6920" max="6921" width="11.44140625" style="1029" customWidth="1"/>
    <col min="6922" max="6922" width="12.44140625" style="1029"/>
    <col min="6923" max="6923" width="9.109375" style="1029" customWidth="1"/>
    <col min="6924" max="6924" width="11.44140625" style="1029" customWidth="1"/>
    <col min="6925" max="6925" width="10" style="1029" customWidth="1"/>
    <col min="6926" max="6926" width="11.6640625" style="1029" customWidth="1"/>
    <col min="6927" max="6927" width="11.88671875" style="1029" customWidth="1"/>
    <col min="6928" max="6928" width="9.109375" style="1029" customWidth="1"/>
    <col min="6929" max="6929" width="10" style="1029" customWidth="1"/>
    <col min="6930" max="6931" width="8.44140625" style="1029" customWidth="1"/>
    <col min="6932" max="6932" width="8.88671875" style="1029" customWidth="1"/>
    <col min="6933" max="6933" width="11" style="1029" customWidth="1"/>
    <col min="6934" max="6934" width="6.33203125" style="1029" customWidth="1"/>
    <col min="6935" max="6935" width="8.44140625" style="1029" customWidth="1"/>
    <col min="6936" max="6936" width="8.77734375" style="1029" customWidth="1"/>
    <col min="6937" max="6937" width="8.44140625" style="1029" customWidth="1"/>
    <col min="6938" max="6938" width="7.88671875" style="1029" customWidth="1"/>
    <col min="6939" max="7168" width="12.44140625" style="1029"/>
    <col min="7169" max="7169" width="11.33203125" style="1029" customWidth="1"/>
    <col min="7170" max="7170" width="10" style="1029" customWidth="1"/>
    <col min="7171" max="7171" width="6.88671875" style="1029" customWidth="1"/>
    <col min="7172" max="7172" width="11.88671875" style="1029" customWidth="1"/>
    <col min="7173" max="7174" width="11.44140625" style="1029" customWidth="1"/>
    <col min="7175" max="7175" width="13" style="1029" customWidth="1"/>
    <col min="7176" max="7177" width="11.44140625" style="1029" customWidth="1"/>
    <col min="7178" max="7178" width="12.44140625" style="1029"/>
    <col min="7179" max="7179" width="9.109375" style="1029" customWidth="1"/>
    <col min="7180" max="7180" width="11.44140625" style="1029" customWidth="1"/>
    <col min="7181" max="7181" width="10" style="1029" customWidth="1"/>
    <col min="7182" max="7182" width="11.6640625" style="1029" customWidth="1"/>
    <col min="7183" max="7183" width="11.88671875" style="1029" customWidth="1"/>
    <col min="7184" max="7184" width="9.109375" style="1029" customWidth="1"/>
    <col min="7185" max="7185" width="10" style="1029" customWidth="1"/>
    <col min="7186" max="7187" width="8.44140625" style="1029" customWidth="1"/>
    <col min="7188" max="7188" width="8.88671875" style="1029" customWidth="1"/>
    <col min="7189" max="7189" width="11" style="1029" customWidth="1"/>
    <col min="7190" max="7190" width="6.33203125" style="1029" customWidth="1"/>
    <col min="7191" max="7191" width="8.44140625" style="1029" customWidth="1"/>
    <col min="7192" max="7192" width="8.77734375" style="1029" customWidth="1"/>
    <col min="7193" max="7193" width="8.44140625" style="1029" customWidth="1"/>
    <col min="7194" max="7194" width="7.88671875" style="1029" customWidth="1"/>
    <col min="7195" max="7424" width="12.44140625" style="1029"/>
    <col min="7425" max="7425" width="11.33203125" style="1029" customWidth="1"/>
    <col min="7426" max="7426" width="10" style="1029" customWidth="1"/>
    <col min="7427" max="7427" width="6.88671875" style="1029" customWidth="1"/>
    <col min="7428" max="7428" width="11.88671875" style="1029" customWidth="1"/>
    <col min="7429" max="7430" width="11.44140625" style="1029" customWidth="1"/>
    <col min="7431" max="7431" width="13" style="1029" customWidth="1"/>
    <col min="7432" max="7433" width="11.44140625" style="1029" customWidth="1"/>
    <col min="7434" max="7434" width="12.44140625" style="1029"/>
    <col min="7435" max="7435" width="9.109375" style="1029" customWidth="1"/>
    <col min="7436" max="7436" width="11.44140625" style="1029" customWidth="1"/>
    <col min="7437" max="7437" width="10" style="1029" customWidth="1"/>
    <col min="7438" max="7438" width="11.6640625" style="1029" customWidth="1"/>
    <col min="7439" max="7439" width="11.88671875" style="1029" customWidth="1"/>
    <col min="7440" max="7440" width="9.109375" style="1029" customWidth="1"/>
    <col min="7441" max="7441" width="10" style="1029" customWidth="1"/>
    <col min="7442" max="7443" width="8.44140625" style="1029" customWidth="1"/>
    <col min="7444" max="7444" width="8.88671875" style="1029" customWidth="1"/>
    <col min="7445" max="7445" width="11" style="1029" customWidth="1"/>
    <col min="7446" max="7446" width="6.33203125" style="1029" customWidth="1"/>
    <col min="7447" max="7447" width="8.44140625" style="1029" customWidth="1"/>
    <col min="7448" max="7448" width="8.77734375" style="1029" customWidth="1"/>
    <col min="7449" max="7449" width="8.44140625" style="1029" customWidth="1"/>
    <col min="7450" max="7450" width="7.88671875" style="1029" customWidth="1"/>
    <col min="7451" max="7680" width="12.44140625" style="1029"/>
    <col min="7681" max="7681" width="11.33203125" style="1029" customWidth="1"/>
    <col min="7682" max="7682" width="10" style="1029" customWidth="1"/>
    <col min="7683" max="7683" width="6.88671875" style="1029" customWidth="1"/>
    <col min="7684" max="7684" width="11.88671875" style="1029" customWidth="1"/>
    <col min="7685" max="7686" width="11.44140625" style="1029" customWidth="1"/>
    <col min="7687" max="7687" width="13" style="1029" customWidth="1"/>
    <col min="7688" max="7689" width="11.44140625" style="1029" customWidth="1"/>
    <col min="7690" max="7690" width="12.44140625" style="1029"/>
    <col min="7691" max="7691" width="9.109375" style="1029" customWidth="1"/>
    <col min="7692" max="7692" width="11.44140625" style="1029" customWidth="1"/>
    <col min="7693" max="7693" width="10" style="1029" customWidth="1"/>
    <col min="7694" max="7694" width="11.6640625" style="1029" customWidth="1"/>
    <col min="7695" max="7695" width="11.88671875" style="1029" customWidth="1"/>
    <col min="7696" max="7696" width="9.109375" style="1029" customWidth="1"/>
    <col min="7697" max="7697" width="10" style="1029" customWidth="1"/>
    <col min="7698" max="7699" width="8.44140625" style="1029" customWidth="1"/>
    <col min="7700" max="7700" width="8.88671875" style="1029" customWidth="1"/>
    <col min="7701" max="7701" width="11" style="1029" customWidth="1"/>
    <col min="7702" max="7702" width="6.33203125" style="1029" customWidth="1"/>
    <col min="7703" max="7703" width="8.44140625" style="1029" customWidth="1"/>
    <col min="7704" max="7704" width="8.77734375" style="1029" customWidth="1"/>
    <col min="7705" max="7705" width="8.44140625" style="1029" customWidth="1"/>
    <col min="7706" max="7706" width="7.88671875" style="1029" customWidth="1"/>
    <col min="7707" max="7936" width="12.44140625" style="1029"/>
    <col min="7937" max="7937" width="11.33203125" style="1029" customWidth="1"/>
    <col min="7938" max="7938" width="10" style="1029" customWidth="1"/>
    <col min="7939" max="7939" width="6.88671875" style="1029" customWidth="1"/>
    <col min="7940" max="7940" width="11.88671875" style="1029" customWidth="1"/>
    <col min="7941" max="7942" width="11.44140625" style="1029" customWidth="1"/>
    <col min="7943" max="7943" width="13" style="1029" customWidth="1"/>
    <col min="7944" max="7945" width="11.44140625" style="1029" customWidth="1"/>
    <col min="7946" max="7946" width="12.44140625" style="1029"/>
    <col min="7947" max="7947" width="9.109375" style="1029" customWidth="1"/>
    <col min="7948" max="7948" width="11.44140625" style="1029" customWidth="1"/>
    <col min="7949" max="7949" width="10" style="1029" customWidth="1"/>
    <col min="7950" max="7950" width="11.6640625" style="1029" customWidth="1"/>
    <col min="7951" max="7951" width="11.88671875" style="1029" customWidth="1"/>
    <col min="7952" max="7952" width="9.109375" style="1029" customWidth="1"/>
    <col min="7953" max="7953" width="10" style="1029" customWidth="1"/>
    <col min="7954" max="7955" width="8.44140625" style="1029" customWidth="1"/>
    <col min="7956" max="7956" width="8.88671875" style="1029" customWidth="1"/>
    <col min="7957" max="7957" width="11" style="1029" customWidth="1"/>
    <col min="7958" max="7958" width="6.33203125" style="1029" customWidth="1"/>
    <col min="7959" max="7959" width="8.44140625" style="1029" customWidth="1"/>
    <col min="7960" max="7960" width="8.77734375" style="1029" customWidth="1"/>
    <col min="7961" max="7961" width="8.44140625" style="1029" customWidth="1"/>
    <col min="7962" max="7962" width="7.88671875" style="1029" customWidth="1"/>
    <col min="7963" max="8192" width="12.44140625" style="1029"/>
    <col min="8193" max="8193" width="11.33203125" style="1029" customWidth="1"/>
    <col min="8194" max="8194" width="10" style="1029" customWidth="1"/>
    <col min="8195" max="8195" width="6.88671875" style="1029" customWidth="1"/>
    <col min="8196" max="8196" width="11.88671875" style="1029" customWidth="1"/>
    <col min="8197" max="8198" width="11.44140625" style="1029" customWidth="1"/>
    <col min="8199" max="8199" width="13" style="1029" customWidth="1"/>
    <col min="8200" max="8201" width="11.44140625" style="1029" customWidth="1"/>
    <col min="8202" max="8202" width="12.44140625" style="1029"/>
    <col min="8203" max="8203" width="9.109375" style="1029" customWidth="1"/>
    <col min="8204" max="8204" width="11.44140625" style="1029" customWidth="1"/>
    <col min="8205" max="8205" width="10" style="1029" customWidth="1"/>
    <col min="8206" max="8206" width="11.6640625" style="1029" customWidth="1"/>
    <col min="8207" max="8207" width="11.88671875" style="1029" customWidth="1"/>
    <col min="8208" max="8208" width="9.109375" style="1029" customWidth="1"/>
    <col min="8209" max="8209" width="10" style="1029" customWidth="1"/>
    <col min="8210" max="8211" width="8.44140625" style="1029" customWidth="1"/>
    <col min="8212" max="8212" width="8.88671875" style="1029" customWidth="1"/>
    <col min="8213" max="8213" width="11" style="1029" customWidth="1"/>
    <col min="8214" max="8214" width="6.33203125" style="1029" customWidth="1"/>
    <col min="8215" max="8215" width="8.44140625" style="1029" customWidth="1"/>
    <col min="8216" max="8216" width="8.77734375" style="1029" customWidth="1"/>
    <col min="8217" max="8217" width="8.44140625" style="1029" customWidth="1"/>
    <col min="8218" max="8218" width="7.88671875" style="1029" customWidth="1"/>
    <col min="8219" max="8448" width="12.44140625" style="1029"/>
    <col min="8449" max="8449" width="11.33203125" style="1029" customWidth="1"/>
    <col min="8450" max="8450" width="10" style="1029" customWidth="1"/>
    <col min="8451" max="8451" width="6.88671875" style="1029" customWidth="1"/>
    <col min="8452" max="8452" width="11.88671875" style="1029" customWidth="1"/>
    <col min="8453" max="8454" width="11.44140625" style="1029" customWidth="1"/>
    <col min="8455" max="8455" width="13" style="1029" customWidth="1"/>
    <col min="8456" max="8457" width="11.44140625" style="1029" customWidth="1"/>
    <col min="8458" max="8458" width="12.44140625" style="1029"/>
    <col min="8459" max="8459" width="9.109375" style="1029" customWidth="1"/>
    <col min="8460" max="8460" width="11.44140625" style="1029" customWidth="1"/>
    <col min="8461" max="8461" width="10" style="1029" customWidth="1"/>
    <col min="8462" max="8462" width="11.6640625" style="1029" customWidth="1"/>
    <col min="8463" max="8463" width="11.88671875" style="1029" customWidth="1"/>
    <col min="8464" max="8464" width="9.109375" style="1029" customWidth="1"/>
    <col min="8465" max="8465" width="10" style="1029" customWidth="1"/>
    <col min="8466" max="8467" width="8.44140625" style="1029" customWidth="1"/>
    <col min="8468" max="8468" width="8.88671875" style="1029" customWidth="1"/>
    <col min="8469" max="8469" width="11" style="1029" customWidth="1"/>
    <col min="8470" max="8470" width="6.33203125" style="1029" customWidth="1"/>
    <col min="8471" max="8471" width="8.44140625" style="1029" customWidth="1"/>
    <col min="8472" max="8472" width="8.77734375" style="1029" customWidth="1"/>
    <col min="8473" max="8473" width="8.44140625" style="1029" customWidth="1"/>
    <col min="8474" max="8474" width="7.88671875" style="1029" customWidth="1"/>
    <col min="8475" max="8704" width="12.44140625" style="1029"/>
    <col min="8705" max="8705" width="11.33203125" style="1029" customWidth="1"/>
    <col min="8706" max="8706" width="10" style="1029" customWidth="1"/>
    <col min="8707" max="8707" width="6.88671875" style="1029" customWidth="1"/>
    <col min="8708" max="8708" width="11.88671875" style="1029" customWidth="1"/>
    <col min="8709" max="8710" width="11.44140625" style="1029" customWidth="1"/>
    <col min="8711" max="8711" width="13" style="1029" customWidth="1"/>
    <col min="8712" max="8713" width="11.44140625" style="1029" customWidth="1"/>
    <col min="8714" max="8714" width="12.44140625" style="1029"/>
    <col min="8715" max="8715" width="9.109375" style="1029" customWidth="1"/>
    <col min="8716" max="8716" width="11.44140625" style="1029" customWidth="1"/>
    <col min="8717" max="8717" width="10" style="1029" customWidth="1"/>
    <col min="8718" max="8718" width="11.6640625" style="1029" customWidth="1"/>
    <col min="8719" max="8719" width="11.88671875" style="1029" customWidth="1"/>
    <col min="8720" max="8720" width="9.109375" style="1029" customWidth="1"/>
    <col min="8721" max="8721" width="10" style="1029" customWidth="1"/>
    <col min="8722" max="8723" width="8.44140625" style="1029" customWidth="1"/>
    <col min="8724" max="8724" width="8.88671875" style="1029" customWidth="1"/>
    <col min="8725" max="8725" width="11" style="1029" customWidth="1"/>
    <col min="8726" max="8726" width="6.33203125" style="1029" customWidth="1"/>
    <col min="8727" max="8727" width="8.44140625" style="1029" customWidth="1"/>
    <col min="8728" max="8728" width="8.77734375" style="1029" customWidth="1"/>
    <col min="8729" max="8729" width="8.44140625" style="1029" customWidth="1"/>
    <col min="8730" max="8730" width="7.88671875" style="1029" customWidth="1"/>
    <col min="8731" max="8960" width="12.44140625" style="1029"/>
    <col min="8961" max="8961" width="11.33203125" style="1029" customWidth="1"/>
    <col min="8962" max="8962" width="10" style="1029" customWidth="1"/>
    <col min="8963" max="8963" width="6.88671875" style="1029" customWidth="1"/>
    <col min="8964" max="8964" width="11.88671875" style="1029" customWidth="1"/>
    <col min="8965" max="8966" width="11.44140625" style="1029" customWidth="1"/>
    <col min="8967" max="8967" width="13" style="1029" customWidth="1"/>
    <col min="8968" max="8969" width="11.44140625" style="1029" customWidth="1"/>
    <col min="8970" max="8970" width="12.44140625" style="1029"/>
    <col min="8971" max="8971" width="9.109375" style="1029" customWidth="1"/>
    <col min="8972" max="8972" width="11.44140625" style="1029" customWidth="1"/>
    <col min="8973" max="8973" width="10" style="1029" customWidth="1"/>
    <col min="8974" max="8974" width="11.6640625" style="1029" customWidth="1"/>
    <col min="8975" max="8975" width="11.88671875" style="1029" customWidth="1"/>
    <col min="8976" max="8976" width="9.109375" style="1029" customWidth="1"/>
    <col min="8977" max="8977" width="10" style="1029" customWidth="1"/>
    <col min="8978" max="8979" width="8.44140625" style="1029" customWidth="1"/>
    <col min="8980" max="8980" width="8.88671875" style="1029" customWidth="1"/>
    <col min="8981" max="8981" width="11" style="1029" customWidth="1"/>
    <col min="8982" max="8982" width="6.33203125" style="1029" customWidth="1"/>
    <col min="8983" max="8983" width="8.44140625" style="1029" customWidth="1"/>
    <col min="8984" max="8984" width="8.77734375" style="1029" customWidth="1"/>
    <col min="8985" max="8985" width="8.44140625" style="1029" customWidth="1"/>
    <col min="8986" max="8986" width="7.88671875" style="1029" customWidth="1"/>
    <col min="8987" max="9216" width="12.44140625" style="1029"/>
    <col min="9217" max="9217" width="11.33203125" style="1029" customWidth="1"/>
    <col min="9218" max="9218" width="10" style="1029" customWidth="1"/>
    <col min="9219" max="9219" width="6.88671875" style="1029" customWidth="1"/>
    <col min="9220" max="9220" width="11.88671875" style="1029" customWidth="1"/>
    <col min="9221" max="9222" width="11.44140625" style="1029" customWidth="1"/>
    <col min="9223" max="9223" width="13" style="1029" customWidth="1"/>
    <col min="9224" max="9225" width="11.44140625" style="1029" customWidth="1"/>
    <col min="9226" max="9226" width="12.44140625" style="1029"/>
    <col min="9227" max="9227" width="9.109375" style="1029" customWidth="1"/>
    <col min="9228" max="9228" width="11.44140625" style="1029" customWidth="1"/>
    <col min="9229" max="9229" width="10" style="1029" customWidth="1"/>
    <col min="9230" max="9230" width="11.6640625" style="1029" customWidth="1"/>
    <col min="9231" max="9231" width="11.88671875" style="1029" customWidth="1"/>
    <col min="9232" max="9232" width="9.109375" style="1029" customWidth="1"/>
    <col min="9233" max="9233" width="10" style="1029" customWidth="1"/>
    <col min="9234" max="9235" width="8.44140625" style="1029" customWidth="1"/>
    <col min="9236" max="9236" width="8.88671875" style="1029" customWidth="1"/>
    <col min="9237" max="9237" width="11" style="1029" customWidth="1"/>
    <col min="9238" max="9238" width="6.33203125" style="1029" customWidth="1"/>
    <col min="9239" max="9239" width="8.44140625" style="1029" customWidth="1"/>
    <col min="9240" max="9240" width="8.77734375" style="1029" customWidth="1"/>
    <col min="9241" max="9241" width="8.44140625" style="1029" customWidth="1"/>
    <col min="9242" max="9242" width="7.88671875" style="1029" customWidth="1"/>
    <col min="9243" max="9472" width="12.44140625" style="1029"/>
    <col min="9473" max="9473" width="11.33203125" style="1029" customWidth="1"/>
    <col min="9474" max="9474" width="10" style="1029" customWidth="1"/>
    <col min="9475" max="9475" width="6.88671875" style="1029" customWidth="1"/>
    <col min="9476" max="9476" width="11.88671875" style="1029" customWidth="1"/>
    <col min="9477" max="9478" width="11.44140625" style="1029" customWidth="1"/>
    <col min="9479" max="9479" width="13" style="1029" customWidth="1"/>
    <col min="9480" max="9481" width="11.44140625" style="1029" customWidth="1"/>
    <col min="9482" max="9482" width="12.44140625" style="1029"/>
    <col min="9483" max="9483" width="9.109375" style="1029" customWidth="1"/>
    <col min="9484" max="9484" width="11.44140625" style="1029" customWidth="1"/>
    <col min="9485" max="9485" width="10" style="1029" customWidth="1"/>
    <col min="9486" max="9486" width="11.6640625" style="1029" customWidth="1"/>
    <col min="9487" max="9487" width="11.88671875" style="1029" customWidth="1"/>
    <col min="9488" max="9488" width="9.109375" style="1029" customWidth="1"/>
    <col min="9489" max="9489" width="10" style="1029" customWidth="1"/>
    <col min="9490" max="9491" width="8.44140625" style="1029" customWidth="1"/>
    <col min="9492" max="9492" width="8.88671875" style="1029" customWidth="1"/>
    <col min="9493" max="9493" width="11" style="1029" customWidth="1"/>
    <col min="9494" max="9494" width="6.33203125" style="1029" customWidth="1"/>
    <col min="9495" max="9495" width="8.44140625" style="1029" customWidth="1"/>
    <col min="9496" max="9496" width="8.77734375" style="1029" customWidth="1"/>
    <col min="9497" max="9497" width="8.44140625" style="1029" customWidth="1"/>
    <col min="9498" max="9498" width="7.88671875" style="1029" customWidth="1"/>
    <col min="9499" max="9728" width="12.44140625" style="1029"/>
    <col min="9729" max="9729" width="11.33203125" style="1029" customWidth="1"/>
    <col min="9730" max="9730" width="10" style="1029" customWidth="1"/>
    <col min="9731" max="9731" width="6.88671875" style="1029" customWidth="1"/>
    <col min="9732" max="9732" width="11.88671875" style="1029" customWidth="1"/>
    <col min="9733" max="9734" width="11.44140625" style="1029" customWidth="1"/>
    <col min="9735" max="9735" width="13" style="1029" customWidth="1"/>
    <col min="9736" max="9737" width="11.44140625" style="1029" customWidth="1"/>
    <col min="9738" max="9738" width="12.44140625" style="1029"/>
    <col min="9739" max="9739" width="9.109375" style="1029" customWidth="1"/>
    <col min="9740" max="9740" width="11.44140625" style="1029" customWidth="1"/>
    <col min="9741" max="9741" width="10" style="1029" customWidth="1"/>
    <col min="9742" max="9742" width="11.6640625" style="1029" customWidth="1"/>
    <col min="9743" max="9743" width="11.88671875" style="1029" customWidth="1"/>
    <col min="9744" max="9744" width="9.109375" style="1029" customWidth="1"/>
    <col min="9745" max="9745" width="10" style="1029" customWidth="1"/>
    <col min="9746" max="9747" width="8.44140625" style="1029" customWidth="1"/>
    <col min="9748" max="9748" width="8.88671875" style="1029" customWidth="1"/>
    <col min="9749" max="9749" width="11" style="1029" customWidth="1"/>
    <col min="9750" max="9750" width="6.33203125" style="1029" customWidth="1"/>
    <col min="9751" max="9751" width="8.44140625" style="1029" customWidth="1"/>
    <col min="9752" max="9752" width="8.77734375" style="1029" customWidth="1"/>
    <col min="9753" max="9753" width="8.44140625" style="1029" customWidth="1"/>
    <col min="9754" max="9754" width="7.88671875" style="1029" customWidth="1"/>
    <col min="9755" max="9984" width="12.44140625" style="1029"/>
    <col min="9985" max="9985" width="11.33203125" style="1029" customWidth="1"/>
    <col min="9986" max="9986" width="10" style="1029" customWidth="1"/>
    <col min="9987" max="9987" width="6.88671875" style="1029" customWidth="1"/>
    <col min="9988" max="9988" width="11.88671875" style="1029" customWidth="1"/>
    <col min="9989" max="9990" width="11.44140625" style="1029" customWidth="1"/>
    <col min="9991" max="9991" width="13" style="1029" customWidth="1"/>
    <col min="9992" max="9993" width="11.44140625" style="1029" customWidth="1"/>
    <col min="9994" max="9994" width="12.44140625" style="1029"/>
    <col min="9995" max="9995" width="9.109375" style="1029" customWidth="1"/>
    <col min="9996" max="9996" width="11.44140625" style="1029" customWidth="1"/>
    <col min="9997" max="9997" width="10" style="1029" customWidth="1"/>
    <col min="9998" max="9998" width="11.6640625" style="1029" customWidth="1"/>
    <col min="9999" max="9999" width="11.88671875" style="1029" customWidth="1"/>
    <col min="10000" max="10000" width="9.109375" style="1029" customWidth="1"/>
    <col min="10001" max="10001" width="10" style="1029" customWidth="1"/>
    <col min="10002" max="10003" width="8.44140625" style="1029" customWidth="1"/>
    <col min="10004" max="10004" width="8.88671875" style="1029" customWidth="1"/>
    <col min="10005" max="10005" width="11" style="1029" customWidth="1"/>
    <col min="10006" max="10006" width="6.33203125" style="1029" customWidth="1"/>
    <col min="10007" max="10007" width="8.44140625" style="1029" customWidth="1"/>
    <col min="10008" max="10008" width="8.77734375" style="1029" customWidth="1"/>
    <col min="10009" max="10009" width="8.44140625" style="1029" customWidth="1"/>
    <col min="10010" max="10010" width="7.88671875" style="1029" customWidth="1"/>
    <col min="10011" max="10240" width="12.44140625" style="1029"/>
    <col min="10241" max="10241" width="11.33203125" style="1029" customWidth="1"/>
    <col min="10242" max="10242" width="10" style="1029" customWidth="1"/>
    <col min="10243" max="10243" width="6.88671875" style="1029" customWidth="1"/>
    <col min="10244" max="10244" width="11.88671875" style="1029" customWidth="1"/>
    <col min="10245" max="10246" width="11.44140625" style="1029" customWidth="1"/>
    <col min="10247" max="10247" width="13" style="1029" customWidth="1"/>
    <col min="10248" max="10249" width="11.44140625" style="1029" customWidth="1"/>
    <col min="10250" max="10250" width="12.44140625" style="1029"/>
    <col min="10251" max="10251" width="9.109375" style="1029" customWidth="1"/>
    <col min="10252" max="10252" width="11.44140625" style="1029" customWidth="1"/>
    <col min="10253" max="10253" width="10" style="1029" customWidth="1"/>
    <col min="10254" max="10254" width="11.6640625" style="1029" customWidth="1"/>
    <col min="10255" max="10255" width="11.88671875" style="1029" customWidth="1"/>
    <col min="10256" max="10256" width="9.109375" style="1029" customWidth="1"/>
    <col min="10257" max="10257" width="10" style="1029" customWidth="1"/>
    <col min="10258" max="10259" width="8.44140625" style="1029" customWidth="1"/>
    <col min="10260" max="10260" width="8.88671875" style="1029" customWidth="1"/>
    <col min="10261" max="10261" width="11" style="1029" customWidth="1"/>
    <col min="10262" max="10262" width="6.33203125" style="1029" customWidth="1"/>
    <col min="10263" max="10263" width="8.44140625" style="1029" customWidth="1"/>
    <col min="10264" max="10264" width="8.77734375" style="1029" customWidth="1"/>
    <col min="10265" max="10265" width="8.44140625" style="1029" customWidth="1"/>
    <col min="10266" max="10266" width="7.88671875" style="1029" customWidth="1"/>
    <col min="10267" max="10496" width="12.44140625" style="1029"/>
    <col min="10497" max="10497" width="11.33203125" style="1029" customWidth="1"/>
    <col min="10498" max="10498" width="10" style="1029" customWidth="1"/>
    <col min="10499" max="10499" width="6.88671875" style="1029" customWidth="1"/>
    <col min="10500" max="10500" width="11.88671875" style="1029" customWidth="1"/>
    <col min="10501" max="10502" width="11.44140625" style="1029" customWidth="1"/>
    <col min="10503" max="10503" width="13" style="1029" customWidth="1"/>
    <col min="10504" max="10505" width="11.44140625" style="1029" customWidth="1"/>
    <col min="10506" max="10506" width="12.44140625" style="1029"/>
    <col min="10507" max="10507" width="9.109375" style="1029" customWidth="1"/>
    <col min="10508" max="10508" width="11.44140625" style="1029" customWidth="1"/>
    <col min="10509" max="10509" width="10" style="1029" customWidth="1"/>
    <col min="10510" max="10510" width="11.6640625" style="1029" customWidth="1"/>
    <col min="10511" max="10511" width="11.88671875" style="1029" customWidth="1"/>
    <col min="10512" max="10512" width="9.109375" style="1029" customWidth="1"/>
    <col min="10513" max="10513" width="10" style="1029" customWidth="1"/>
    <col min="10514" max="10515" width="8.44140625" style="1029" customWidth="1"/>
    <col min="10516" max="10516" width="8.88671875" style="1029" customWidth="1"/>
    <col min="10517" max="10517" width="11" style="1029" customWidth="1"/>
    <col min="10518" max="10518" width="6.33203125" style="1029" customWidth="1"/>
    <col min="10519" max="10519" width="8.44140625" style="1029" customWidth="1"/>
    <col min="10520" max="10520" width="8.77734375" style="1029" customWidth="1"/>
    <col min="10521" max="10521" width="8.44140625" style="1029" customWidth="1"/>
    <col min="10522" max="10522" width="7.88671875" style="1029" customWidth="1"/>
    <col min="10523" max="10752" width="12.44140625" style="1029"/>
    <col min="10753" max="10753" width="11.33203125" style="1029" customWidth="1"/>
    <col min="10754" max="10754" width="10" style="1029" customWidth="1"/>
    <col min="10755" max="10755" width="6.88671875" style="1029" customWidth="1"/>
    <col min="10756" max="10756" width="11.88671875" style="1029" customWidth="1"/>
    <col min="10757" max="10758" width="11.44140625" style="1029" customWidth="1"/>
    <col min="10759" max="10759" width="13" style="1029" customWidth="1"/>
    <col min="10760" max="10761" width="11.44140625" style="1029" customWidth="1"/>
    <col min="10762" max="10762" width="12.44140625" style="1029"/>
    <col min="10763" max="10763" width="9.109375" style="1029" customWidth="1"/>
    <col min="10764" max="10764" width="11.44140625" style="1029" customWidth="1"/>
    <col min="10765" max="10765" width="10" style="1029" customWidth="1"/>
    <col min="10766" max="10766" width="11.6640625" style="1029" customWidth="1"/>
    <col min="10767" max="10767" width="11.88671875" style="1029" customWidth="1"/>
    <col min="10768" max="10768" width="9.109375" style="1029" customWidth="1"/>
    <col min="10769" max="10769" width="10" style="1029" customWidth="1"/>
    <col min="10770" max="10771" width="8.44140625" style="1029" customWidth="1"/>
    <col min="10772" max="10772" width="8.88671875" style="1029" customWidth="1"/>
    <col min="10773" max="10773" width="11" style="1029" customWidth="1"/>
    <col min="10774" max="10774" width="6.33203125" style="1029" customWidth="1"/>
    <col min="10775" max="10775" width="8.44140625" style="1029" customWidth="1"/>
    <col min="10776" max="10776" width="8.77734375" style="1029" customWidth="1"/>
    <col min="10777" max="10777" width="8.44140625" style="1029" customWidth="1"/>
    <col min="10778" max="10778" width="7.88671875" style="1029" customWidth="1"/>
    <col min="10779" max="11008" width="12.44140625" style="1029"/>
    <col min="11009" max="11009" width="11.33203125" style="1029" customWidth="1"/>
    <col min="11010" max="11010" width="10" style="1029" customWidth="1"/>
    <col min="11011" max="11011" width="6.88671875" style="1029" customWidth="1"/>
    <col min="11012" max="11012" width="11.88671875" style="1029" customWidth="1"/>
    <col min="11013" max="11014" width="11.44140625" style="1029" customWidth="1"/>
    <col min="11015" max="11015" width="13" style="1029" customWidth="1"/>
    <col min="11016" max="11017" width="11.44140625" style="1029" customWidth="1"/>
    <col min="11018" max="11018" width="12.44140625" style="1029"/>
    <col min="11019" max="11019" width="9.109375" style="1029" customWidth="1"/>
    <col min="11020" max="11020" width="11.44140625" style="1029" customWidth="1"/>
    <col min="11021" max="11021" width="10" style="1029" customWidth="1"/>
    <col min="11022" max="11022" width="11.6640625" style="1029" customWidth="1"/>
    <col min="11023" max="11023" width="11.88671875" style="1029" customWidth="1"/>
    <col min="11024" max="11024" width="9.109375" style="1029" customWidth="1"/>
    <col min="11025" max="11025" width="10" style="1029" customWidth="1"/>
    <col min="11026" max="11027" width="8.44140625" style="1029" customWidth="1"/>
    <col min="11028" max="11028" width="8.88671875" style="1029" customWidth="1"/>
    <col min="11029" max="11029" width="11" style="1029" customWidth="1"/>
    <col min="11030" max="11030" width="6.33203125" style="1029" customWidth="1"/>
    <col min="11031" max="11031" width="8.44140625" style="1029" customWidth="1"/>
    <col min="11032" max="11032" width="8.77734375" style="1029" customWidth="1"/>
    <col min="11033" max="11033" width="8.44140625" style="1029" customWidth="1"/>
    <col min="11034" max="11034" width="7.88671875" style="1029" customWidth="1"/>
    <col min="11035" max="11264" width="12.44140625" style="1029"/>
    <col min="11265" max="11265" width="11.33203125" style="1029" customWidth="1"/>
    <col min="11266" max="11266" width="10" style="1029" customWidth="1"/>
    <col min="11267" max="11267" width="6.88671875" style="1029" customWidth="1"/>
    <col min="11268" max="11268" width="11.88671875" style="1029" customWidth="1"/>
    <col min="11269" max="11270" width="11.44140625" style="1029" customWidth="1"/>
    <col min="11271" max="11271" width="13" style="1029" customWidth="1"/>
    <col min="11272" max="11273" width="11.44140625" style="1029" customWidth="1"/>
    <col min="11274" max="11274" width="12.44140625" style="1029"/>
    <col min="11275" max="11275" width="9.109375" style="1029" customWidth="1"/>
    <col min="11276" max="11276" width="11.44140625" style="1029" customWidth="1"/>
    <col min="11277" max="11277" width="10" style="1029" customWidth="1"/>
    <col min="11278" max="11278" width="11.6640625" style="1029" customWidth="1"/>
    <col min="11279" max="11279" width="11.88671875" style="1029" customWidth="1"/>
    <col min="11280" max="11280" width="9.109375" style="1029" customWidth="1"/>
    <col min="11281" max="11281" width="10" style="1029" customWidth="1"/>
    <col min="11282" max="11283" width="8.44140625" style="1029" customWidth="1"/>
    <col min="11284" max="11284" width="8.88671875" style="1029" customWidth="1"/>
    <col min="11285" max="11285" width="11" style="1029" customWidth="1"/>
    <col min="11286" max="11286" width="6.33203125" style="1029" customWidth="1"/>
    <col min="11287" max="11287" width="8.44140625" style="1029" customWidth="1"/>
    <col min="11288" max="11288" width="8.77734375" style="1029" customWidth="1"/>
    <col min="11289" max="11289" width="8.44140625" style="1029" customWidth="1"/>
    <col min="11290" max="11290" width="7.88671875" style="1029" customWidth="1"/>
    <col min="11291" max="11520" width="12.44140625" style="1029"/>
    <col min="11521" max="11521" width="11.33203125" style="1029" customWidth="1"/>
    <col min="11522" max="11522" width="10" style="1029" customWidth="1"/>
    <col min="11523" max="11523" width="6.88671875" style="1029" customWidth="1"/>
    <col min="11524" max="11524" width="11.88671875" style="1029" customWidth="1"/>
    <col min="11525" max="11526" width="11.44140625" style="1029" customWidth="1"/>
    <col min="11527" max="11527" width="13" style="1029" customWidth="1"/>
    <col min="11528" max="11529" width="11.44140625" style="1029" customWidth="1"/>
    <col min="11530" max="11530" width="12.44140625" style="1029"/>
    <col min="11531" max="11531" width="9.109375" style="1029" customWidth="1"/>
    <col min="11532" max="11532" width="11.44140625" style="1029" customWidth="1"/>
    <col min="11533" max="11533" width="10" style="1029" customWidth="1"/>
    <col min="11534" max="11534" width="11.6640625" style="1029" customWidth="1"/>
    <col min="11535" max="11535" width="11.88671875" style="1029" customWidth="1"/>
    <col min="11536" max="11536" width="9.109375" style="1029" customWidth="1"/>
    <col min="11537" max="11537" width="10" style="1029" customWidth="1"/>
    <col min="11538" max="11539" width="8.44140625" style="1029" customWidth="1"/>
    <col min="11540" max="11540" width="8.88671875" style="1029" customWidth="1"/>
    <col min="11541" max="11541" width="11" style="1029" customWidth="1"/>
    <col min="11542" max="11542" width="6.33203125" style="1029" customWidth="1"/>
    <col min="11543" max="11543" width="8.44140625" style="1029" customWidth="1"/>
    <col min="11544" max="11544" width="8.77734375" style="1029" customWidth="1"/>
    <col min="11545" max="11545" width="8.44140625" style="1029" customWidth="1"/>
    <col min="11546" max="11546" width="7.88671875" style="1029" customWidth="1"/>
    <col min="11547" max="11776" width="12.44140625" style="1029"/>
    <col min="11777" max="11777" width="11.33203125" style="1029" customWidth="1"/>
    <col min="11778" max="11778" width="10" style="1029" customWidth="1"/>
    <col min="11779" max="11779" width="6.88671875" style="1029" customWidth="1"/>
    <col min="11780" max="11780" width="11.88671875" style="1029" customWidth="1"/>
    <col min="11781" max="11782" width="11.44140625" style="1029" customWidth="1"/>
    <col min="11783" max="11783" width="13" style="1029" customWidth="1"/>
    <col min="11784" max="11785" width="11.44140625" style="1029" customWidth="1"/>
    <col min="11786" max="11786" width="12.44140625" style="1029"/>
    <col min="11787" max="11787" width="9.109375" style="1029" customWidth="1"/>
    <col min="11788" max="11788" width="11.44140625" style="1029" customWidth="1"/>
    <col min="11789" max="11789" width="10" style="1029" customWidth="1"/>
    <col min="11790" max="11790" width="11.6640625" style="1029" customWidth="1"/>
    <col min="11791" max="11791" width="11.88671875" style="1029" customWidth="1"/>
    <col min="11792" max="11792" width="9.109375" style="1029" customWidth="1"/>
    <col min="11793" max="11793" width="10" style="1029" customWidth="1"/>
    <col min="11794" max="11795" width="8.44140625" style="1029" customWidth="1"/>
    <col min="11796" max="11796" width="8.88671875" style="1029" customWidth="1"/>
    <col min="11797" max="11797" width="11" style="1029" customWidth="1"/>
    <col min="11798" max="11798" width="6.33203125" style="1029" customWidth="1"/>
    <col min="11799" max="11799" width="8.44140625" style="1029" customWidth="1"/>
    <col min="11800" max="11800" width="8.77734375" style="1029" customWidth="1"/>
    <col min="11801" max="11801" width="8.44140625" style="1029" customWidth="1"/>
    <col min="11802" max="11802" width="7.88671875" style="1029" customWidth="1"/>
    <col min="11803" max="12032" width="12.44140625" style="1029"/>
    <col min="12033" max="12033" width="11.33203125" style="1029" customWidth="1"/>
    <col min="12034" max="12034" width="10" style="1029" customWidth="1"/>
    <col min="12035" max="12035" width="6.88671875" style="1029" customWidth="1"/>
    <col min="12036" max="12036" width="11.88671875" style="1029" customWidth="1"/>
    <col min="12037" max="12038" width="11.44140625" style="1029" customWidth="1"/>
    <col min="12039" max="12039" width="13" style="1029" customWidth="1"/>
    <col min="12040" max="12041" width="11.44140625" style="1029" customWidth="1"/>
    <col min="12042" max="12042" width="12.44140625" style="1029"/>
    <col min="12043" max="12043" width="9.109375" style="1029" customWidth="1"/>
    <col min="12044" max="12044" width="11.44140625" style="1029" customWidth="1"/>
    <col min="12045" max="12045" width="10" style="1029" customWidth="1"/>
    <col min="12046" max="12046" width="11.6640625" style="1029" customWidth="1"/>
    <col min="12047" max="12047" width="11.88671875" style="1029" customWidth="1"/>
    <col min="12048" max="12048" width="9.109375" style="1029" customWidth="1"/>
    <col min="12049" max="12049" width="10" style="1029" customWidth="1"/>
    <col min="12050" max="12051" width="8.44140625" style="1029" customWidth="1"/>
    <col min="12052" max="12052" width="8.88671875" style="1029" customWidth="1"/>
    <col min="12053" max="12053" width="11" style="1029" customWidth="1"/>
    <col min="12054" max="12054" width="6.33203125" style="1029" customWidth="1"/>
    <col min="12055" max="12055" width="8.44140625" style="1029" customWidth="1"/>
    <col min="12056" max="12056" width="8.77734375" style="1029" customWidth="1"/>
    <col min="12057" max="12057" width="8.44140625" style="1029" customWidth="1"/>
    <col min="12058" max="12058" width="7.88671875" style="1029" customWidth="1"/>
    <col min="12059" max="12288" width="12.44140625" style="1029"/>
    <col min="12289" max="12289" width="11.33203125" style="1029" customWidth="1"/>
    <col min="12290" max="12290" width="10" style="1029" customWidth="1"/>
    <col min="12291" max="12291" width="6.88671875" style="1029" customWidth="1"/>
    <col min="12292" max="12292" width="11.88671875" style="1029" customWidth="1"/>
    <col min="12293" max="12294" width="11.44140625" style="1029" customWidth="1"/>
    <col min="12295" max="12295" width="13" style="1029" customWidth="1"/>
    <col min="12296" max="12297" width="11.44140625" style="1029" customWidth="1"/>
    <col min="12298" max="12298" width="12.44140625" style="1029"/>
    <col min="12299" max="12299" width="9.109375" style="1029" customWidth="1"/>
    <col min="12300" max="12300" width="11.44140625" style="1029" customWidth="1"/>
    <col min="12301" max="12301" width="10" style="1029" customWidth="1"/>
    <col min="12302" max="12302" width="11.6640625" style="1029" customWidth="1"/>
    <col min="12303" max="12303" width="11.88671875" style="1029" customWidth="1"/>
    <col min="12304" max="12304" width="9.109375" style="1029" customWidth="1"/>
    <col min="12305" max="12305" width="10" style="1029" customWidth="1"/>
    <col min="12306" max="12307" width="8.44140625" style="1029" customWidth="1"/>
    <col min="12308" max="12308" width="8.88671875" style="1029" customWidth="1"/>
    <col min="12309" max="12309" width="11" style="1029" customWidth="1"/>
    <col min="12310" max="12310" width="6.33203125" style="1029" customWidth="1"/>
    <col min="12311" max="12311" width="8.44140625" style="1029" customWidth="1"/>
    <col min="12312" max="12312" width="8.77734375" style="1029" customWidth="1"/>
    <col min="12313" max="12313" width="8.44140625" style="1029" customWidth="1"/>
    <col min="12314" max="12314" width="7.88671875" style="1029" customWidth="1"/>
    <col min="12315" max="12544" width="12.44140625" style="1029"/>
    <col min="12545" max="12545" width="11.33203125" style="1029" customWidth="1"/>
    <col min="12546" max="12546" width="10" style="1029" customWidth="1"/>
    <col min="12547" max="12547" width="6.88671875" style="1029" customWidth="1"/>
    <col min="12548" max="12548" width="11.88671875" style="1029" customWidth="1"/>
    <col min="12549" max="12550" width="11.44140625" style="1029" customWidth="1"/>
    <col min="12551" max="12551" width="13" style="1029" customWidth="1"/>
    <col min="12552" max="12553" width="11.44140625" style="1029" customWidth="1"/>
    <col min="12554" max="12554" width="12.44140625" style="1029"/>
    <col min="12555" max="12555" width="9.109375" style="1029" customWidth="1"/>
    <col min="12556" max="12556" width="11.44140625" style="1029" customWidth="1"/>
    <col min="12557" max="12557" width="10" style="1029" customWidth="1"/>
    <col min="12558" max="12558" width="11.6640625" style="1029" customWidth="1"/>
    <col min="12559" max="12559" width="11.88671875" style="1029" customWidth="1"/>
    <col min="12560" max="12560" width="9.109375" style="1029" customWidth="1"/>
    <col min="12561" max="12561" width="10" style="1029" customWidth="1"/>
    <col min="12562" max="12563" width="8.44140625" style="1029" customWidth="1"/>
    <col min="12564" max="12564" width="8.88671875" style="1029" customWidth="1"/>
    <col min="12565" max="12565" width="11" style="1029" customWidth="1"/>
    <col min="12566" max="12566" width="6.33203125" style="1029" customWidth="1"/>
    <col min="12567" max="12567" width="8.44140625" style="1029" customWidth="1"/>
    <col min="12568" max="12568" width="8.77734375" style="1029" customWidth="1"/>
    <col min="12569" max="12569" width="8.44140625" style="1029" customWidth="1"/>
    <col min="12570" max="12570" width="7.88671875" style="1029" customWidth="1"/>
    <col min="12571" max="12800" width="12.44140625" style="1029"/>
    <col min="12801" max="12801" width="11.33203125" style="1029" customWidth="1"/>
    <col min="12802" max="12802" width="10" style="1029" customWidth="1"/>
    <col min="12803" max="12803" width="6.88671875" style="1029" customWidth="1"/>
    <col min="12804" max="12804" width="11.88671875" style="1029" customWidth="1"/>
    <col min="12805" max="12806" width="11.44140625" style="1029" customWidth="1"/>
    <col min="12807" max="12807" width="13" style="1029" customWidth="1"/>
    <col min="12808" max="12809" width="11.44140625" style="1029" customWidth="1"/>
    <col min="12810" max="12810" width="12.44140625" style="1029"/>
    <col min="12811" max="12811" width="9.109375" style="1029" customWidth="1"/>
    <col min="12812" max="12812" width="11.44140625" style="1029" customWidth="1"/>
    <col min="12813" max="12813" width="10" style="1029" customWidth="1"/>
    <col min="12814" max="12814" width="11.6640625" style="1029" customWidth="1"/>
    <col min="12815" max="12815" width="11.88671875" style="1029" customWidth="1"/>
    <col min="12816" max="12816" width="9.109375" style="1029" customWidth="1"/>
    <col min="12817" max="12817" width="10" style="1029" customWidth="1"/>
    <col min="12818" max="12819" width="8.44140625" style="1029" customWidth="1"/>
    <col min="12820" max="12820" width="8.88671875" style="1029" customWidth="1"/>
    <col min="12821" max="12821" width="11" style="1029" customWidth="1"/>
    <col min="12822" max="12822" width="6.33203125" style="1029" customWidth="1"/>
    <col min="12823" max="12823" width="8.44140625" style="1029" customWidth="1"/>
    <col min="12824" max="12824" width="8.77734375" style="1029" customWidth="1"/>
    <col min="12825" max="12825" width="8.44140625" style="1029" customWidth="1"/>
    <col min="12826" max="12826" width="7.88671875" style="1029" customWidth="1"/>
    <col min="12827" max="13056" width="12.44140625" style="1029"/>
    <col min="13057" max="13057" width="11.33203125" style="1029" customWidth="1"/>
    <col min="13058" max="13058" width="10" style="1029" customWidth="1"/>
    <col min="13059" max="13059" width="6.88671875" style="1029" customWidth="1"/>
    <col min="13060" max="13060" width="11.88671875" style="1029" customWidth="1"/>
    <col min="13061" max="13062" width="11.44140625" style="1029" customWidth="1"/>
    <col min="13063" max="13063" width="13" style="1029" customWidth="1"/>
    <col min="13064" max="13065" width="11.44140625" style="1029" customWidth="1"/>
    <col min="13066" max="13066" width="12.44140625" style="1029"/>
    <col min="13067" max="13067" width="9.109375" style="1029" customWidth="1"/>
    <col min="13068" max="13068" width="11.44140625" style="1029" customWidth="1"/>
    <col min="13069" max="13069" width="10" style="1029" customWidth="1"/>
    <col min="13070" max="13070" width="11.6640625" style="1029" customWidth="1"/>
    <col min="13071" max="13071" width="11.88671875" style="1029" customWidth="1"/>
    <col min="13072" max="13072" width="9.109375" style="1029" customWidth="1"/>
    <col min="13073" max="13073" width="10" style="1029" customWidth="1"/>
    <col min="13074" max="13075" width="8.44140625" style="1029" customWidth="1"/>
    <col min="13076" max="13076" width="8.88671875" style="1029" customWidth="1"/>
    <col min="13077" max="13077" width="11" style="1029" customWidth="1"/>
    <col min="13078" max="13078" width="6.33203125" style="1029" customWidth="1"/>
    <col min="13079" max="13079" width="8.44140625" style="1029" customWidth="1"/>
    <col min="13080" max="13080" width="8.77734375" style="1029" customWidth="1"/>
    <col min="13081" max="13081" width="8.44140625" style="1029" customWidth="1"/>
    <col min="13082" max="13082" width="7.88671875" style="1029" customWidth="1"/>
    <col min="13083" max="13312" width="12.44140625" style="1029"/>
    <col min="13313" max="13313" width="11.33203125" style="1029" customWidth="1"/>
    <col min="13314" max="13314" width="10" style="1029" customWidth="1"/>
    <col min="13315" max="13315" width="6.88671875" style="1029" customWidth="1"/>
    <col min="13316" max="13316" width="11.88671875" style="1029" customWidth="1"/>
    <col min="13317" max="13318" width="11.44140625" style="1029" customWidth="1"/>
    <col min="13319" max="13319" width="13" style="1029" customWidth="1"/>
    <col min="13320" max="13321" width="11.44140625" style="1029" customWidth="1"/>
    <col min="13322" max="13322" width="12.44140625" style="1029"/>
    <col min="13323" max="13323" width="9.109375" style="1029" customWidth="1"/>
    <col min="13324" max="13324" width="11.44140625" style="1029" customWidth="1"/>
    <col min="13325" max="13325" width="10" style="1029" customWidth="1"/>
    <col min="13326" max="13326" width="11.6640625" style="1029" customWidth="1"/>
    <col min="13327" max="13327" width="11.88671875" style="1029" customWidth="1"/>
    <col min="13328" max="13328" width="9.109375" style="1029" customWidth="1"/>
    <col min="13329" max="13329" width="10" style="1029" customWidth="1"/>
    <col min="13330" max="13331" width="8.44140625" style="1029" customWidth="1"/>
    <col min="13332" max="13332" width="8.88671875" style="1029" customWidth="1"/>
    <col min="13333" max="13333" width="11" style="1029" customWidth="1"/>
    <col min="13334" max="13334" width="6.33203125" style="1029" customWidth="1"/>
    <col min="13335" max="13335" width="8.44140625" style="1029" customWidth="1"/>
    <col min="13336" max="13336" width="8.77734375" style="1029" customWidth="1"/>
    <col min="13337" max="13337" width="8.44140625" style="1029" customWidth="1"/>
    <col min="13338" max="13338" width="7.88671875" style="1029" customWidth="1"/>
    <col min="13339" max="13568" width="12.44140625" style="1029"/>
    <col min="13569" max="13569" width="11.33203125" style="1029" customWidth="1"/>
    <col min="13570" max="13570" width="10" style="1029" customWidth="1"/>
    <col min="13571" max="13571" width="6.88671875" style="1029" customWidth="1"/>
    <col min="13572" max="13572" width="11.88671875" style="1029" customWidth="1"/>
    <col min="13573" max="13574" width="11.44140625" style="1029" customWidth="1"/>
    <col min="13575" max="13575" width="13" style="1029" customWidth="1"/>
    <col min="13576" max="13577" width="11.44140625" style="1029" customWidth="1"/>
    <col min="13578" max="13578" width="12.44140625" style="1029"/>
    <col min="13579" max="13579" width="9.109375" style="1029" customWidth="1"/>
    <col min="13580" max="13580" width="11.44140625" style="1029" customWidth="1"/>
    <col min="13581" max="13581" width="10" style="1029" customWidth="1"/>
    <col min="13582" max="13582" width="11.6640625" style="1029" customWidth="1"/>
    <col min="13583" max="13583" width="11.88671875" style="1029" customWidth="1"/>
    <col min="13584" max="13584" width="9.109375" style="1029" customWidth="1"/>
    <col min="13585" max="13585" width="10" style="1029" customWidth="1"/>
    <col min="13586" max="13587" width="8.44140625" style="1029" customWidth="1"/>
    <col min="13588" max="13588" width="8.88671875" style="1029" customWidth="1"/>
    <col min="13589" max="13589" width="11" style="1029" customWidth="1"/>
    <col min="13590" max="13590" width="6.33203125" style="1029" customWidth="1"/>
    <col min="13591" max="13591" width="8.44140625" style="1029" customWidth="1"/>
    <col min="13592" max="13592" width="8.77734375" style="1029" customWidth="1"/>
    <col min="13593" max="13593" width="8.44140625" style="1029" customWidth="1"/>
    <col min="13594" max="13594" width="7.88671875" style="1029" customWidth="1"/>
    <col min="13595" max="13824" width="12.44140625" style="1029"/>
    <col min="13825" max="13825" width="11.33203125" style="1029" customWidth="1"/>
    <col min="13826" max="13826" width="10" style="1029" customWidth="1"/>
    <col min="13827" max="13827" width="6.88671875" style="1029" customWidth="1"/>
    <col min="13828" max="13828" width="11.88671875" style="1029" customWidth="1"/>
    <col min="13829" max="13830" width="11.44140625" style="1029" customWidth="1"/>
    <col min="13831" max="13831" width="13" style="1029" customWidth="1"/>
    <col min="13832" max="13833" width="11.44140625" style="1029" customWidth="1"/>
    <col min="13834" max="13834" width="12.44140625" style="1029"/>
    <col min="13835" max="13835" width="9.109375" style="1029" customWidth="1"/>
    <col min="13836" max="13836" width="11.44140625" style="1029" customWidth="1"/>
    <col min="13837" max="13837" width="10" style="1029" customWidth="1"/>
    <col min="13838" max="13838" width="11.6640625" style="1029" customWidth="1"/>
    <col min="13839" max="13839" width="11.88671875" style="1029" customWidth="1"/>
    <col min="13840" max="13840" width="9.109375" style="1029" customWidth="1"/>
    <col min="13841" max="13841" width="10" style="1029" customWidth="1"/>
    <col min="13842" max="13843" width="8.44140625" style="1029" customWidth="1"/>
    <col min="13844" max="13844" width="8.88671875" style="1029" customWidth="1"/>
    <col min="13845" max="13845" width="11" style="1029" customWidth="1"/>
    <col min="13846" max="13846" width="6.33203125" style="1029" customWidth="1"/>
    <col min="13847" max="13847" width="8.44140625" style="1029" customWidth="1"/>
    <col min="13848" max="13848" width="8.77734375" style="1029" customWidth="1"/>
    <col min="13849" max="13849" width="8.44140625" style="1029" customWidth="1"/>
    <col min="13850" max="13850" width="7.88671875" style="1029" customWidth="1"/>
    <col min="13851" max="14080" width="12.44140625" style="1029"/>
    <col min="14081" max="14081" width="11.33203125" style="1029" customWidth="1"/>
    <col min="14082" max="14082" width="10" style="1029" customWidth="1"/>
    <col min="14083" max="14083" width="6.88671875" style="1029" customWidth="1"/>
    <col min="14084" max="14084" width="11.88671875" style="1029" customWidth="1"/>
    <col min="14085" max="14086" width="11.44140625" style="1029" customWidth="1"/>
    <col min="14087" max="14087" width="13" style="1029" customWidth="1"/>
    <col min="14088" max="14089" width="11.44140625" style="1029" customWidth="1"/>
    <col min="14090" max="14090" width="12.44140625" style="1029"/>
    <col min="14091" max="14091" width="9.109375" style="1029" customWidth="1"/>
    <col min="14092" max="14092" width="11.44140625" style="1029" customWidth="1"/>
    <col min="14093" max="14093" width="10" style="1029" customWidth="1"/>
    <col min="14094" max="14094" width="11.6640625" style="1029" customWidth="1"/>
    <col min="14095" max="14095" width="11.88671875" style="1029" customWidth="1"/>
    <col min="14096" max="14096" width="9.109375" style="1029" customWidth="1"/>
    <col min="14097" max="14097" width="10" style="1029" customWidth="1"/>
    <col min="14098" max="14099" width="8.44140625" style="1029" customWidth="1"/>
    <col min="14100" max="14100" width="8.88671875" style="1029" customWidth="1"/>
    <col min="14101" max="14101" width="11" style="1029" customWidth="1"/>
    <col min="14102" max="14102" width="6.33203125" style="1029" customWidth="1"/>
    <col min="14103" max="14103" width="8.44140625" style="1029" customWidth="1"/>
    <col min="14104" max="14104" width="8.77734375" style="1029" customWidth="1"/>
    <col min="14105" max="14105" width="8.44140625" style="1029" customWidth="1"/>
    <col min="14106" max="14106" width="7.88671875" style="1029" customWidth="1"/>
    <col min="14107" max="14336" width="12.44140625" style="1029"/>
    <col min="14337" max="14337" width="11.33203125" style="1029" customWidth="1"/>
    <col min="14338" max="14338" width="10" style="1029" customWidth="1"/>
    <col min="14339" max="14339" width="6.88671875" style="1029" customWidth="1"/>
    <col min="14340" max="14340" width="11.88671875" style="1029" customWidth="1"/>
    <col min="14341" max="14342" width="11.44140625" style="1029" customWidth="1"/>
    <col min="14343" max="14343" width="13" style="1029" customWidth="1"/>
    <col min="14344" max="14345" width="11.44140625" style="1029" customWidth="1"/>
    <col min="14346" max="14346" width="12.44140625" style="1029"/>
    <col min="14347" max="14347" width="9.109375" style="1029" customWidth="1"/>
    <col min="14348" max="14348" width="11.44140625" style="1029" customWidth="1"/>
    <col min="14349" max="14349" width="10" style="1029" customWidth="1"/>
    <col min="14350" max="14350" width="11.6640625" style="1029" customWidth="1"/>
    <col min="14351" max="14351" width="11.88671875" style="1029" customWidth="1"/>
    <col min="14352" max="14352" width="9.109375" style="1029" customWidth="1"/>
    <col min="14353" max="14353" width="10" style="1029" customWidth="1"/>
    <col min="14354" max="14355" width="8.44140625" style="1029" customWidth="1"/>
    <col min="14356" max="14356" width="8.88671875" style="1029" customWidth="1"/>
    <col min="14357" max="14357" width="11" style="1029" customWidth="1"/>
    <col min="14358" max="14358" width="6.33203125" style="1029" customWidth="1"/>
    <col min="14359" max="14359" width="8.44140625" style="1029" customWidth="1"/>
    <col min="14360" max="14360" width="8.77734375" style="1029" customWidth="1"/>
    <col min="14361" max="14361" width="8.44140625" style="1029" customWidth="1"/>
    <col min="14362" max="14362" width="7.88671875" style="1029" customWidth="1"/>
    <col min="14363" max="14592" width="12.44140625" style="1029"/>
    <col min="14593" max="14593" width="11.33203125" style="1029" customWidth="1"/>
    <col min="14594" max="14594" width="10" style="1029" customWidth="1"/>
    <col min="14595" max="14595" width="6.88671875" style="1029" customWidth="1"/>
    <col min="14596" max="14596" width="11.88671875" style="1029" customWidth="1"/>
    <col min="14597" max="14598" width="11.44140625" style="1029" customWidth="1"/>
    <col min="14599" max="14599" width="13" style="1029" customWidth="1"/>
    <col min="14600" max="14601" width="11.44140625" style="1029" customWidth="1"/>
    <col min="14602" max="14602" width="12.44140625" style="1029"/>
    <col min="14603" max="14603" width="9.109375" style="1029" customWidth="1"/>
    <col min="14604" max="14604" width="11.44140625" style="1029" customWidth="1"/>
    <col min="14605" max="14605" width="10" style="1029" customWidth="1"/>
    <col min="14606" max="14606" width="11.6640625" style="1029" customWidth="1"/>
    <col min="14607" max="14607" width="11.88671875" style="1029" customWidth="1"/>
    <col min="14608" max="14608" width="9.109375" style="1029" customWidth="1"/>
    <col min="14609" max="14609" width="10" style="1029" customWidth="1"/>
    <col min="14610" max="14611" width="8.44140625" style="1029" customWidth="1"/>
    <col min="14612" max="14612" width="8.88671875" style="1029" customWidth="1"/>
    <col min="14613" max="14613" width="11" style="1029" customWidth="1"/>
    <col min="14614" max="14614" width="6.33203125" style="1029" customWidth="1"/>
    <col min="14615" max="14615" width="8.44140625" style="1029" customWidth="1"/>
    <col min="14616" max="14616" width="8.77734375" style="1029" customWidth="1"/>
    <col min="14617" max="14617" width="8.44140625" style="1029" customWidth="1"/>
    <col min="14618" max="14618" width="7.88671875" style="1029" customWidth="1"/>
    <col min="14619" max="14848" width="12.44140625" style="1029"/>
    <col min="14849" max="14849" width="11.33203125" style="1029" customWidth="1"/>
    <col min="14850" max="14850" width="10" style="1029" customWidth="1"/>
    <col min="14851" max="14851" width="6.88671875" style="1029" customWidth="1"/>
    <col min="14852" max="14852" width="11.88671875" style="1029" customWidth="1"/>
    <col min="14853" max="14854" width="11.44140625" style="1029" customWidth="1"/>
    <col min="14855" max="14855" width="13" style="1029" customWidth="1"/>
    <col min="14856" max="14857" width="11.44140625" style="1029" customWidth="1"/>
    <col min="14858" max="14858" width="12.44140625" style="1029"/>
    <col min="14859" max="14859" width="9.109375" style="1029" customWidth="1"/>
    <col min="14860" max="14860" width="11.44140625" style="1029" customWidth="1"/>
    <col min="14861" max="14861" width="10" style="1029" customWidth="1"/>
    <col min="14862" max="14862" width="11.6640625" style="1029" customWidth="1"/>
    <col min="14863" max="14863" width="11.88671875" style="1029" customWidth="1"/>
    <col min="14864" max="14864" width="9.109375" style="1029" customWidth="1"/>
    <col min="14865" max="14865" width="10" style="1029" customWidth="1"/>
    <col min="14866" max="14867" width="8.44140625" style="1029" customWidth="1"/>
    <col min="14868" max="14868" width="8.88671875" style="1029" customWidth="1"/>
    <col min="14869" max="14869" width="11" style="1029" customWidth="1"/>
    <col min="14870" max="14870" width="6.33203125" style="1029" customWidth="1"/>
    <col min="14871" max="14871" width="8.44140625" style="1029" customWidth="1"/>
    <col min="14872" max="14872" width="8.77734375" style="1029" customWidth="1"/>
    <col min="14873" max="14873" width="8.44140625" style="1029" customWidth="1"/>
    <col min="14874" max="14874" width="7.88671875" style="1029" customWidth="1"/>
    <col min="14875" max="15104" width="12.44140625" style="1029"/>
    <col min="15105" max="15105" width="11.33203125" style="1029" customWidth="1"/>
    <col min="15106" max="15106" width="10" style="1029" customWidth="1"/>
    <col min="15107" max="15107" width="6.88671875" style="1029" customWidth="1"/>
    <col min="15108" max="15108" width="11.88671875" style="1029" customWidth="1"/>
    <col min="15109" max="15110" width="11.44140625" style="1029" customWidth="1"/>
    <col min="15111" max="15111" width="13" style="1029" customWidth="1"/>
    <col min="15112" max="15113" width="11.44140625" style="1029" customWidth="1"/>
    <col min="15114" max="15114" width="12.44140625" style="1029"/>
    <col min="15115" max="15115" width="9.109375" style="1029" customWidth="1"/>
    <col min="15116" max="15116" width="11.44140625" style="1029" customWidth="1"/>
    <col min="15117" max="15117" width="10" style="1029" customWidth="1"/>
    <col min="15118" max="15118" width="11.6640625" style="1029" customWidth="1"/>
    <col min="15119" max="15119" width="11.88671875" style="1029" customWidth="1"/>
    <col min="15120" max="15120" width="9.109375" style="1029" customWidth="1"/>
    <col min="15121" max="15121" width="10" style="1029" customWidth="1"/>
    <col min="15122" max="15123" width="8.44140625" style="1029" customWidth="1"/>
    <col min="15124" max="15124" width="8.88671875" style="1029" customWidth="1"/>
    <col min="15125" max="15125" width="11" style="1029" customWidth="1"/>
    <col min="15126" max="15126" width="6.33203125" style="1029" customWidth="1"/>
    <col min="15127" max="15127" width="8.44140625" style="1029" customWidth="1"/>
    <col min="15128" max="15128" width="8.77734375" style="1029" customWidth="1"/>
    <col min="15129" max="15129" width="8.44140625" style="1029" customWidth="1"/>
    <col min="15130" max="15130" width="7.88671875" style="1029" customWidth="1"/>
    <col min="15131" max="15360" width="12.44140625" style="1029"/>
    <col min="15361" max="15361" width="11.33203125" style="1029" customWidth="1"/>
    <col min="15362" max="15362" width="10" style="1029" customWidth="1"/>
    <col min="15363" max="15363" width="6.88671875" style="1029" customWidth="1"/>
    <col min="15364" max="15364" width="11.88671875" style="1029" customWidth="1"/>
    <col min="15365" max="15366" width="11.44140625" style="1029" customWidth="1"/>
    <col min="15367" max="15367" width="13" style="1029" customWidth="1"/>
    <col min="15368" max="15369" width="11.44140625" style="1029" customWidth="1"/>
    <col min="15370" max="15370" width="12.44140625" style="1029"/>
    <col min="15371" max="15371" width="9.109375" style="1029" customWidth="1"/>
    <col min="15372" max="15372" width="11.44140625" style="1029" customWidth="1"/>
    <col min="15373" max="15373" width="10" style="1029" customWidth="1"/>
    <col min="15374" max="15374" width="11.6640625" style="1029" customWidth="1"/>
    <col min="15375" max="15375" width="11.88671875" style="1029" customWidth="1"/>
    <col min="15376" max="15376" width="9.109375" style="1029" customWidth="1"/>
    <col min="15377" max="15377" width="10" style="1029" customWidth="1"/>
    <col min="15378" max="15379" width="8.44140625" style="1029" customWidth="1"/>
    <col min="15380" max="15380" width="8.88671875" style="1029" customWidth="1"/>
    <col min="15381" max="15381" width="11" style="1029" customWidth="1"/>
    <col min="15382" max="15382" width="6.33203125" style="1029" customWidth="1"/>
    <col min="15383" max="15383" width="8.44140625" style="1029" customWidth="1"/>
    <col min="15384" max="15384" width="8.77734375" style="1029" customWidth="1"/>
    <col min="15385" max="15385" width="8.44140625" style="1029" customWidth="1"/>
    <col min="15386" max="15386" width="7.88671875" style="1029" customWidth="1"/>
    <col min="15387" max="15616" width="12.44140625" style="1029"/>
    <col min="15617" max="15617" width="11.33203125" style="1029" customWidth="1"/>
    <col min="15618" max="15618" width="10" style="1029" customWidth="1"/>
    <col min="15619" max="15619" width="6.88671875" style="1029" customWidth="1"/>
    <col min="15620" max="15620" width="11.88671875" style="1029" customWidth="1"/>
    <col min="15621" max="15622" width="11.44140625" style="1029" customWidth="1"/>
    <col min="15623" max="15623" width="13" style="1029" customWidth="1"/>
    <col min="15624" max="15625" width="11.44140625" style="1029" customWidth="1"/>
    <col min="15626" max="15626" width="12.44140625" style="1029"/>
    <col min="15627" max="15627" width="9.109375" style="1029" customWidth="1"/>
    <col min="15628" max="15628" width="11.44140625" style="1029" customWidth="1"/>
    <col min="15629" max="15629" width="10" style="1029" customWidth="1"/>
    <col min="15630" max="15630" width="11.6640625" style="1029" customWidth="1"/>
    <col min="15631" max="15631" width="11.88671875" style="1029" customWidth="1"/>
    <col min="15632" max="15632" width="9.109375" style="1029" customWidth="1"/>
    <col min="15633" max="15633" width="10" style="1029" customWidth="1"/>
    <col min="15634" max="15635" width="8.44140625" style="1029" customWidth="1"/>
    <col min="15636" max="15636" width="8.88671875" style="1029" customWidth="1"/>
    <col min="15637" max="15637" width="11" style="1029" customWidth="1"/>
    <col min="15638" max="15638" width="6.33203125" style="1029" customWidth="1"/>
    <col min="15639" max="15639" width="8.44140625" style="1029" customWidth="1"/>
    <col min="15640" max="15640" width="8.77734375" style="1029" customWidth="1"/>
    <col min="15641" max="15641" width="8.44140625" style="1029" customWidth="1"/>
    <col min="15642" max="15642" width="7.88671875" style="1029" customWidth="1"/>
    <col min="15643" max="15872" width="12.44140625" style="1029"/>
    <col min="15873" max="15873" width="11.33203125" style="1029" customWidth="1"/>
    <col min="15874" max="15874" width="10" style="1029" customWidth="1"/>
    <col min="15875" max="15875" width="6.88671875" style="1029" customWidth="1"/>
    <col min="15876" max="15876" width="11.88671875" style="1029" customWidth="1"/>
    <col min="15877" max="15878" width="11.44140625" style="1029" customWidth="1"/>
    <col min="15879" max="15879" width="13" style="1029" customWidth="1"/>
    <col min="15880" max="15881" width="11.44140625" style="1029" customWidth="1"/>
    <col min="15882" max="15882" width="12.44140625" style="1029"/>
    <col min="15883" max="15883" width="9.109375" style="1029" customWidth="1"/>
    <col min="15884" max="15884" width="11.44140625" style="1029" customWidth="1"/>
    <col min="15885" max="15885" width="10" style="1029" customWidth="1"/>
    <col min="15886" max="15886" width="11.6640625" style="1029" customWidth="1"/>
    <col min="15887" max="15887" width="11.88671875" style="1029" customWidth="1"/>
    <col min="15888" max="15888" width="9.109375" style="1029" customWidth="1"/>
    <col min="15889" max="15889" width="10" style="1029" customWidth="1"/>
    <col min="15890" max="15891" width="8.44140625" style="1029" customWidth="1"/>
    <col min="15892" max="15892" width="8.88671875" style="1029" customWidth="1"/>
    <col min="15893" max="15893" width="11" style="1029" customWidth="1"/>
    <col min="15894" max="15894" width="6.33203125" style="1029" customWidth="1"/>
    <col min="15895" max="15895" width="8.44140625" style="1029" customWidth="1"/>
    <col min="15896" max="15896" width="8.77734375" style="1029" customWidth="1"/>
    <col min="15897" max="15897" width="8.44140625" style="1029" customWidth="1"/>
    <col min="15898" max="15898" width="7.88671875" style="1029" customWidth="1"/>
    <col min="15899" max="16128" width="12.44140625" style="1029"/>
    <col min="16129" max="16129" width="11.33203125" style="1029" customWidth="1"/>
    <col min="16130" max="16130" width="10" style="1029" customWidth="1"/>
    <col min="16131" max="16131" width="6.88671875" style="1029" customWidth="1"/>
    <col min="16132" max="16132" width="11.88671875" style="1029" customWidth="1"/>
    <col min="16133" max="16134" width="11.44140625" style="1029" customWidth="1"/>
    <col min="16135" max="16135" width="13" style="1029" customWidth="1"/>
    <col min="16136" max="16137" width="11.44140625" style="1029" customWidth="1"/>
    <col min="16138" max="16138" width="12.44140625" style="1029"/>
    <col min="16139" max="16139" width="9.109375" style="1029" customWidth="1"/>
    <col min="16140" max="16140" width="11.44140625" style="1029" customWidth="1"/>
    <col min="16141" max="16141" width="10" style="1029" customWidth="1"/>
    <col min="16142" max="16142" width="11.6640625" style="1029" customWidth="1"/>
    <col min="16143" max="16143" width="11.88671875" style="1029" customWidth="1"/>
    <col min="16144" max="16144" width="9.109375" style="1029" customWidth="1"/>
    <col min="16145" max="16145" width="10" style="1029" customWidth="1"/>
    <col min="16146" max="16147" width="8.44140625" style="1029" customWidth="1"/>
    <col min="16148" max="16148" width="8.88671875" style="1029" customWidth="1"/>
    <col min="16149" max="16149" width="11" style="1029" customWidth="1"/>
    <col min="16150" max="16150" width="6.33203125" style="1029" customWidth="1"/>
    <col min="16151" max="16151" width="8.44140625" style="1029" customWidth="1"/>
    <col min="16152" max="16152" width="8.77734375" style="1029" customWidth="1"/>
    <col min="16153" max="16153" width="8.44140625" style="1029" customWidth="1"/>
    <col min="16154" max="16154" width="7.88671875" style="1029" customWidth="1"/>
    <col min="16155" max="16384" width="12.44140625" style="1029"/>
  </cols>
  <sheetData>
    <row r="1" spans="1:18" ht="16.5" customHeight="1" thickBot="1" x14ac:dyDescent="0.35">
      <c r="A1" s="1026" t="s">
        <v>275</v>
      </c>
      <c r="B1" s="1027"/>
      <c r="C1" s="1028"/>
      <c r="M1" s="1030"/>
      <c r="N1" s="1031" t="s">
        <v>592</v>
      </c>
      <c r="O1" s="2155" t="s">
        <v>1088</v>
      </c>
      <c r="P1" s="2156"/>
      <c r="Q1" s="2156"/>
      <c r="R1" s="109" t="s">
        <v>100</v>
      </c>
    </row>
    <row r="2" spans="1:18" s="1028" customFormat="1" ht="18.600000000000001" customHeight="1" thickBot="1" x14ac:dyDescent="0.35">
      <c r="A2" s="1026" t="s">
        <v>969</v>
      </c>
      <c r="B2" s="1032" t="s">
        <v>1089</v>
      </c>
      <c r="C2" s="1033"/>
      <c r="D2" s="1033"/>
      <c r="E2" s="1033"/>
      <c r="F2" s="1033"/>
      <c r="G2" s="1033"/>
      <c r="H2" s="1033"/>
      <c r="I2" s="1033"/>
      <c r="J2" s="1033"/>
      <c r="K2" s="1033"/>
      <c r="L2" s="1034"/>
      <c r="M2" s="477"/>
      <c r="N2" s="1031" t="s">
        <v>596</v>
      </c>
      <c r="O2" s="2157" t="s">
        <v>1090</v>
      </c>
      <c r="P2" s="2157"/>
      <c r="Q2" s="2157"/>
    </row>
    <row r="3" spans="1:18" ht="19.5" customHeight="1" x14ac:dyDescent="0.3">
      <c r="A3" s="1030"/>
      <c r="B3" s="1030"/>
      <c r="C3" s="1035"/>
      <c r="D3" s="2158"/>
      <c r="E3" s="2158"/>
      <c r="F3" s="2158"/>
      <c r="G3" s="2158"/>
      <c r="H3" s="2158"/>
      <c r="I3" s="2158"/>
    </row>
    <row r="4" spans="1:18" ht="34.950000000000003" customHeight="1" x14ac:dyDescent="0.55000000000000004">
      <c r="A4" s="2159" t="s">
        <v>1091</v>
      </c>
      <c r="B4" s="2159"/>
      <c r="C4" s="2159"/>
      <c r="D4" s="2159"/>
      <c r="E4" s="2159"/>
      <c r="F4" s="2159"/>
      <c r="G4" s="2159"/>
      <c r="H4" s="2159"/>
      <c r="I4" s="2159"/>
      <c r="J4" s="2159"/>
      <c r="K4" s="2159"/>
      <c r="L4" s="2159"/>
      <c r="M4" s="2159"/>
      <c r="N4" s="2159"/>
      <c r="O4" s="2159"/>
      <c r="P4" s="2159"/>
      <c r="Q4" s="2159"/>
    </row>
    <row r="5" spans="1:18" ht="14.4" customHeight="1" x14ac:dyDescent="0.4">
      <c r="A5" s="1036"/>
      <c r="B5" s="1037"/>
      <c r="C5" s="1037"/>
      <c r="D5" s="1037"/>
      <c r="E5" s="1037"/>
      <c r="F5" s="1037"/>
      <c r="G5" s="1037"/>
      <c r="H5" s="1037"/>
      <c r="I5" s="1037"/>
      <c r="J5" s="1037"/>
      <c r="K5" s="1037"/>
    </row>
    <row r="6" spans="1:18" ht="17.25" customHeight="1" thickBot="1" x14ac:dyDescent="0.35">
      <c r="A6" s="1030"/>
      <c r="B6" s="1038"/>
      <c r="C6" s="1038"/>
      <c r="D6" s="2160" t="s">
        <v>712</v>
      </c>
      <c r="E6" s="2160"/>
      <c r="F6" s="2160"/>
      <c r="G6" s="2160"/>
      <c r="H6" s="2160"/>
      <c r="I6" s="2160"/>
      <c r="J6" s="2160"/>
      <c r="K6" s="2160"/>
      <c r="L6" s="2160"/>
      <c r="M6" s="2160"/>
      <c r="N6" s="2160"/>
      <c r="Q6" s="1039" t="s">
        <v>1092</v>
      </c>
    </row>
    <row r="7" spans="1:18" s="1030" customFormat="1" ht="24.9" customHeight="1" thickBot="1" x14ac:dyDescent="0.35">
      <c r="A7" s="2161" t="s">
        <v>1093</v>
      </c>
      <c r="B7" s="2161" t="s">
        <v>1094</v>
      </c>
      <c r="C7" s="2162" t="s">
        <v>1095</v>
      </c>
      <c r="D7" s="2162"/>
      <c r="E7" s="2163" t="s">
        <v>1096</v>
      </c>
      <c r="F7" s="2163"/>
      <c r="G7" s="2163"/>
      <c r="H7" s="2163" t="s">
        <v>1097</v>
      </c>
      <c r="I7" s="2163"/>
      <c r="J7" s="2163"/>
      <c r="K7" s="1040" t="s">
        <v>1098</v>
      </c>
      <c r="L7" s="1041" t="s">
        <v>1099</v>
      </c>
      <c r="M7" s="1040" t="s">
        <v>1100</v>
      </c>
      <c r="N7" s="2150" t="s">
        <v>1101</v>
      </c>
      <c r="O7" s="2151" t="s">
        <v>1102</v>
      </c>
      <c r="P7" s="2151" t="s">
        <v>1103</v>
      </c>
      <c r="Q7" s="2152" t="s">
        <v>1104</v>
      </c>
    </row>
    <row r="8" spans="1:18" ht="24.9" customHeight="1" thickBot="1" x14ac:dyDescent="0.35">
      <c r="A8" s="2161"/>
      <c r="B8" s="2161"/>
      <c r="C8" s="2153" t="s">
        <v>1105</v>
      </c>
      <c r="D8" s="2154" t="s">
        <v>1106</v>
      </c>
      <c r="E8" s="1042" t="s">
        <v>1107</v>
      </c>
      <c r="F8" s="1042" t="s">
        <v>1108</v>
      </c>
      <c r="G8" s="1042" t="s">
        <v>1109</v>
      </c>
      <c r="H8" s="1042" t="s">
        <v>1107</v>
      </c>
      <c r="I8" s="1042" t="s">
        <v>1110</v>
      </c>
      <c r="J8" s="1042" t="s">
        <v>1111</v>
      </c>
      <c r="K8" s="1043" t="s">
        <v>1112</v>
      </c>
      <c r="L8" s="1044" t="s">
        <v>1112</v>
      </c>
      <c r="M8" s="1044" t="s">
        <v>1113</v>
      </c>
      <c r="N8" s="2150"/>
      <c r="O8" s="2151"/>
      <c r="P8" s="2151"/>
      <c r="Q8" s="2152"/>
    </row>
    <row r="9" spans="1:18" ht="24.9" customHeight="1" thickBot="1" x14ac:dyDescent="0.35">
      <c r="A9" s="2161"/>
      <c r="B9" s="2161"/>
      <c r="C9" s="2153"/>
      <c r="D9" s="2154"/>
      <c r="E9" s="1045" t="s">
        <v>1114</v>
      </c>
      <c r="F9" s="1045" t="s">
        <v>1115</v>
      </c>
      <c r="G9" s="1045" t="s">
        <v>1116</v>
      </c>
      <c r="H9" s="1045" t="s">
        <v>1117</v>
      </c>
      <c r="I9" s="1045" t="s">
        <v>1118</v>
      </c>
      <c r="J9" s="1045" t="s">
        <v>1119</v>
      </c>
      <c r="K9" s="1046" t="s">
        <v>1120</v>
      </c>
      <c r="L9" s="1046" t="s">
        <v>1121</v>
      </c>
      <c r="M9" s="1047" t="s">
        <v>1122</v>
      </c>
      <c r="N9" s="2150"/>
      <c r="O9" s="2151"/>
      <c r="P9" s="2151"/>
      <c r="Q9" s="2152"/>
    </row>
    <row r="10" spans="1:18" s="1028" customFormat="1" ht="30" customHeight="1" x14ac:dyDescent="0.3">
      <c r="A10" s="1048" t="s">
        <v>303</v>
      </c>
      <c r="B10" s="1049"/>
      <c r="C10" s="1049"/>
      <c r="D10" s="1049"/>
      <c r="E10" s="1049"/>
      <c r="F10" s="1049"/>
      <c r="G10" s="1049"/>
      <c r="H10" s="1049"/>
      <c r="I10" s="1049"/>
      <c r="J10" s="1049"/>
      <c r="K10" s="1049"/>
      <c r="L10" s="1049"/>
      <c r="M10" s="1049"/>
      <c r="N10" s="1049"/>
      <c r="O10" s="1049"/>
      <c r="P10" s="1049"/>
      <c r="Q10" s="1049"/>
    </row>
    <row r="11" spans="1:18" ht="30" customHeight="1" x14ac:dyDescent="0.3">
      <c r="A11" s="1050" t="s">
        <v>1123</v>
      </c>
      <c r="B11" s="1051"/>
      <c r="C11" s="1051"/>
      <c r="D11" s="1051"/>
      <c r="E11" s="1051"/>
      <c r="F11" s="1051"/>
      <c r="G11" s="1051"/>
      <c r="H11" s="1051"/>
      <c r="I11" s="1051"/>
      <c r="J11" s="1051"/>
      <c r="K11" s="1051"/>
      <c r="L11" s="1051"/>
      <c r="M11" s="1051"/>
      <c r="N11" s="1051"/>
      <c r="O11" s="1051"/>
      <c r="P11" s="1051"/>
      <c r="Q11" s="1051"/>
    </row>
    <row r="12" spans="1:18" ht="30" customHeight="1" x14ac:dyDescent="0.3">
      <c r="A12" s="1050"/>
      <c r="B12" s="1051"/>
      <c r="C12" s="1051"/>
      <c r="D12" s="1051"/>
      <c r="E12" s="1051"/>
      <c r="F12" s="1051"/>
      <c r="G12" s="1051"/>
      <c r="H12" s="1051"/>
      <c r="I12" s="1051"/>
      <c r="J12" s="1051"/>
      <c r="K12" s="1051"/>
      <c r="L12" s="1051"/>
      <c r="M12" s="1051"/>
      <c r="N12" s="1051"/>
      <c r="O12" s="1051"/>
      <c r="P12" s="1051"/>
      <c r="Q12" s="1051"/>
    </row>
    <row r="13" spans="1:18" ht="30" customHeight="1" x14ac:dyDescent="0.3">
      <c r="A13" s="1050"/>
      <c r="B13" s="1051"/>
      <c r="C13" s="1051"/>
      <c r="D13" s="1051"/>
      <c r="E13" s="1051"/>
      <c r="F13" s="1051"/>
      <c r="G13" s="1051"/>
      <c r="H13" s="1051"/>
      <c r="I13" s="1051"/>
      <c r="J13" s="1051"/>
      <c r="K13" s="1051"/>
      <c r="L13" s="1051"/>
      <c r="M13" s="1051"/>
      <c r="N13" s="1051"/>
      <c r="O13" s="1051"/>
      <c r="P13" s="1051"/>
      <c r="Q13" s="1051"/>
    </row>
    <row r="14" spans="1:18" ht="30" customHeight="1" x14ac:dyDescent="0.3">
      <c r="A14" s="1050"/>
      <c r="B14" s="1051"/>
      <c r="C14" s="1051"/>
      <c r="D14" s="1051"/>
      <c r="E14" s="1051"/>
      <c r="F14" s="1051"/>
      <c r="G14" s="1051"/>
      <c r="H14" s="1051"/>
      <c r="I14" s="1051"/>
      <c r="J14" s="1051"/>
      <c r="K14" s="1051"/>
      <c r="L14" s="1051"/>
      <c r="M14" s="1051"/>
      <c r="N14" s="1051"/>
      <c r="O14" s="1051"/>
      <c r="P14" s="1051"/>
      <c r="Q14" s="1051"/>
    </row>
    <row r="15" spans="1:18" ht="30" customHeight="1" x14ac:dyDescent="0.3">
      <c r="A15" s="1050"/>
      <c r="B15" s="1051"/>
      <c r="C15" s="1051"/>
      <c r="D15" s="1051"/>
      <c r="E15" s="1051"/>
      <c r="F15" s="1051"/>
      <c r="G15" s="1051"/>
      <c r="H15" s="1051"/>
      <c r="I15" s="1051"/>
      <c r="J15" s="1051"/>
      <c r="K15" s="1051"/>
      <c r="L15" s="1051"/>
      <c r="M15" s="1051"/>
      <c r="N15" s="1051"/>
      <c r="O15" s="1051"/>
      <c r="P15" s="1051"/>
      <c r="Q15" s="1051"/>
    </row>
    <row r="16" spans="1:18" ht="30" customHeight="1" x14ac:dyDescent="0.3">
      <c r="A16" s="1050"/>
      <c r="B16" s="1051"/>
      <c r="C16" s="1051"/>
      <c r="D16" s="1051"/>
      <c r="E16" s="1051"/>
      <c r="F16" s="1051"/>
      <c r="G16" s="1051"/>
      <c r="H16" s="1051"/>
      <c r="I16" s="1051"/>
      <c r="J16" s="1051"/>
      <c r="K16" s="1051"/>
      <c r="L16" s="1051"/>
      <c r="M16" s="1051"/>
      <c r="N16" s="1051"/>
      <c r="O16" s="1051"/>
      <c r="P16" s="1051"/>
      <c r="Q16" s="1051"/>
    </row>
    <row r="17" spans="1:26" ht="30" customHeight="1" x14ac:dyDescent="0.3">
      <c r="A17" s="1050"/>
      <c r="B17" s="1051"/>
      <c r="C17" s="1051"/>
      <c r="D17" s="1051"/>
      <c r="E17" s="1051"/>
      <c r="F17" s="1051"/>
      <c r="G17" s="1051"/>
      <c r="H17" s="1051"/>
      <c r="I17" s="1051"/>
      <c r="J17" s="1051"/>
      <c r="K17" s="1051"/>
      <c r="L17" s="1051"/>
      <c r="M17" s="1051"/>
      <c r="N17" s="1051"/>
      <c r="O17" s="1051"/>
      <c r="P17" s="1051"/>
      <c r="Q17" s="1051"/>
    </row>
    <row r="18" spans="1:26" ht="30" customHeight="1" x14ac:dyDescent="0.3">
      <c r="A18" s="1050"/>
      <c r="B18" s="1051"/>
      <c r="C18" s="1051"/>
      <c r="D18" s="1051"/>
      <c r="E18" s="1051"/>
      <c r="F18" s="1051"/>
      <c r="G18" s="1051"/>
      <c r="H18" s="1051"/>
      <c r="I18" s="1051"/>
      <c r="J18" s="1051"/>
      <c r="K18" s="1051"/>
      <c r="L18" s="1051"/>
      <c r="M18" s="1051"/>
      <c r="N18" s="1051"/>
      <c r="O18" s="1051"/>
      <c r="P18" s="1051"/>
      <c r="Q18" s="1051"/>
    </row>
    <row r="19" spans="1:26" ht="30" customHeight="1" x14ac:dyDescent="0.3">
      <c r="A19" s="1050"/>
      <c r="B19" s="1051"/>
      <c r="C19" s="1051"/>
      <c r="D19" s="1051"/>
      <c r="E19" s="1051"/>
      <c r="F19" s="1051"/>
      <c r="G19" s="1051"/>
      <c r="H19" s="1051"/>
      <c r="I19" s="1051"/>
      <c r="J19" s="1051"/>
      <c r="K19" s="1051"/>
      <c r="L19" s="1051"/>
      <c r="M19" s="1051"/>
      <c r="N19" s="1051"/>
      <c r="O19" s="1051"/>
      <c r="P19" s="1051"/>
      <c r="Q19" s="1051"/>
    </row>
    <row r="20" spans="1:26" ht="30" customHeight="1" x14ac:dyDescent="0.3">
      <c r="A20" s="1052"/>
      <c r="B20" s="1053"/>
      <c r="C20" s="1053"/>
      <c r="D20" s="1053"/>
      <c r="E20" s="1053"/>
      <c r="F20" s="1053"/>
      <c r="G20" s="1053"/>
      <c r="H20" s="1053"/>
      <c r="I20" s="1053"/>
      <c r="J20" s="1053"/>
      <c r="K20" s="1053"/>
      <c r="L20" s="1053"/>
      <c r="M20" s="1053"/>
      <c r="N20" s="1053"/>
      <c r="O20" s="1053"/>
      <c r="P20" s="1053"/>
      <c r="Q20" s="1053"/>
    </row>
    <row r="21" spans="1:26" ht="30" customHeight="1" thickBot="1" x14ac:dyDescent="0.35">
      <c r="A21" s="1054" t="s">
        <v>1082</v>
      </c>
      <c r="B21" s="1055"/>
      <c r="C21" s="1055"/>
      <c r="D21" s="1055"/>
      <c r="E21" s="1055"/>
      <c r="F21" s="1055"/>
      <c r="G21" s="1055"/>
      <c r="H21" s="1055"/>
      <c r="I21" s="1055"/>
      <c r="J21" s="1055"/>
      <c r="K21" s="1055"/>
      <c r="L21" s="1055"/>
      <c r="M21" s="1055"/>
      <c r="N21" s="1055"/>
      <c r="O21" s="1055"/>
      <c r="P21" s="1055"/>
      <c r="Q21" s="1055"/>
    </row>
    <row r="22" spans="1:26" ht="18.600000000000001" customHeight="1" x14ac:dyDescent="0.3">
      <c r="A22" s="1056" t="s">
        <v>315</v>
      </c>
      <c r="B22" s="1028"/>
      <c r="C22" s="1028"/>
      <c r="E22" s="1056" t="s">
        <v>316</v>
      </c>
      <c r="F22" s="1028"/>
      <c r="H22" s="1028" t="s">
        <v>633</v>
      </c>
      <c r="I22" s="1028"/>
      <c r="J22" s="1028"/>
      <c r="L22" s="1057" t="s">
        <v>634</v>
      </c>
      <c r="M22" s="1057"/>
      <c r="N22" s="1028"/>
      <c r="O22" s="1028"/>
      <c r="Q22" s="1058" t="s">
        <v>1124</v>
      </c>
    </row>
    <row r="23" spans="1:26" ht="29.4" customHeight="1" x14ac:dyDescent="0.3">
      <c r="F23" s="1028"/>
      <c r="H23" s="1028" t="s">
        <v>319</v>
      </c>
      <c r="I23" s="1028"/>
      <c r="J23" s="1028"/>
      <c r="K23" s="1056"/>
      <c r="L23" s="1028"/>
      <c r="N23" s="1028"/>
      <c r="O23" s="1028"/>
    </row>
    <row r="24" spans="1:26" ht="18.600000000000001" customHeight="1" x14ac:dyDescent="0.3">
      <c r="A24" s="654" t="s">
        <v>1125</v>
      </c>
      <c r="B24" s="1059"/>
      <c r="C24" s="1028"/>
      <c r="D24" s="1028"/>
      <c r="E24" s="1028"/>
      <c r="F24" s="1028"/>
      <c r="G24" s="1028"/>
      <c r="H24" s="1028"/>
      <c r="I24" s="1028"/>
      <c r="J24" s="1028"/>
      <c r="K24" s="1028"/>
      <c r="L24" s="1028"/>
      <c r="M24" s="1028"/>
      <c r="N24" s="1028"/>
      <c r="O24" s="1028"/>
      <c r="P24" s="1028"/>
      <c r="Q24" s="1060"/>
      <c r="R24" s="1028"/>
      <c r="S24" s="1028"/>
      <c r="T24" s="1028"/>
      <c r="U24" s="1028"/>
      <c r="V24" s="1028"/>
      <c r="W24" s="1028"/>
      <c r="X24" s="1028"/>
      <c r="Y24" s="1028"/>
      <c r="Z24" s="1028"/>
    </row>
    <row r="25" spans="1:26" ht="18.600000000000001" customHeight="1" x14ac:dyDescent="0.3">
      <c r="A25" s="1061" t="s">
        <v>1126</v>
      </c>
      <c r="B25" s="1028" t="s">
        <v>1127</v>
      </c>
      <c r="C25" s="1028"/>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row>
    <row r="26" spans="1:26" ht="18.600000000000001" customHeight="1" x14ac:dyDescent="0.3">
      <c r="B26" s="1029" t="s">
        <v>1128</v>
      </c>
    </row>
  </sheetData>
  <sheetProtection formatCells="0" formatColumns="0" formatRows="0" insertRows="0" deleteRows="0" selectLockedCells="1"/>
  <mergeCells count="16">
    <mergeCell ref="A7:A9"/>
    <mergeCell ref="B7:B9"/>
    <mergeCell ref="C7:D7"/>
    <mergeCell ref="E7:G7"/>
    <mergeCell ref="H7:J7"/>
    <mergeCell ref="O1:Q1"/>
    <mergeCell ref="O2:Q2"/>
    <mergeCell ref="D3:I3"/>
    <mergeCell ref="A4:Q4"/>
    <mergeCell ref="D6:N6"/>
    <mergeCell ref="N7:N9"/>
    <mergeCell ref="O7:O9"/>
    <mergeCell ref="P7:P9"/>
    <mergeCell ref="Q7:Q9"/>
    <mergeCell ref="C8:C9"/>
    <mergeCell ref="D8:D9"/>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41" customWidth="1"/>
    <col min="2" max="2" width="21.109375" style="741" customWidth="1"/>
    <col min="3" max="3" width="26.21875" style="741" customWidth="1"/>
    <col min="4" max="4" width="24.5546875" style="741" customWidth="1"/>
    <col min="5" max="5" width="25.77734375" style="741" customWidth="1"/>
    <col min="6" max="6" width="24" style="741" customWidth="1"/>
    <col min="7" max="7" width="23.33203125" style="741" customWidth="1"/>
    <col min="8" max="8" width="29.33203125" style="741" customWidth="1"/>
    <col min="9" max="9" width="2.21875" style="741" hidden="1" customWidth="1"/>
    <col min="10" max="10" width="17.77734375" style="741" customWidth="1"/>
    <col min="11" max="11" width="15.5546875" style="741" customWidth="1"/>
    <col min="12" max="1023" width="22.88671875" style="741" customWidth="1"/>
    <col min="1024" max="1025" width="14.44140625" style="741" customWidth="1"/>
    <col min="1026" max="16384" width="11.5546875" style="743"/>
  </cols>
  <sheetData>
    <row r="1" spans="1:10" ht="16.5" customHeight="1" x14ac:dyDescent="0.3">
      <c r="A1" s="740" t="s">
        <v>97</v>
      </c>
      <c r="G1" s="789" t="s">
        <v>592</v>
      </c>
      <c r="H1" s="790" t="s">
        <v>878</v>
      </c>
      <c r="I1" s="791"/>
      <c r="J1" s="109" t="s">
        <v>100</v>
      </c>
    </row>
    <row r="2" spans="1:10" ht="18" customHeight="1" thickBot="1" x14ac:dyDescent="0.35">
      <c r="A2" s="770" t="s">
        <v>857</v>
      </c>
      <c r="B2" s="745" t="s">
        <v>858</v>
      </c>
      <c r="C2" s="746"/>
      <c r="D2" s="746"/>
      <c r="E2" s="746"/>
      <c r="F2" s="746"/>
      <c r="G2" s="792" t="s">
        <v>859</v>
      </c>
      <c r="H2" s="793" t="s">
        <v>893</v>
      </c>
      <c r="I2" s="794"/>
    </row>
    <row r="4" spans="1:10" ht="18.75" customHeight="1" x14ac:dyDescent="0.3">
      <c r="A4" s="2164" t="s">
        <v>894</v>
      </c>
      <c r="B4" s="2164"/>
      <c r="C4" s="2164"/>
      <c r="D4" s="2164"/>
      <c r="E4" s="2164"/>
      <c r="F4" s="2164"/>
      <c r="G4" s="2164"/>
      <c r="H4" s="2164"/>
      <c r="I4" s="2164"/>
    </row>
    <row r="5" spans="1:10" x14ac:dyDescent="0.3">
      <c r="H5" s="741" t="s">
        <v>895</v>
      </c>
    </row>
    <row r="6" spans="1:10" ht="17.25" customHeight="1" thickBot="1" x14ac:dyDescent="0.35">
      <c r="A6" s="746"/>
      <c r="B6" s="1927" t="s">
        <v>896</v>
      </c>
      <c r="C6" s="1927"/>
      <c r="D6" s="1927"/>
      <c r="E6" s="1927"/>
      <c r="F6" s="1927"/>
      <c r="G6" s="1927"/>
      <c r="H6" s="781" t="s">
        <v>897</v>
      </c>
      <c r="I6" s="745"/>
    </row>
    <row r="7" spans="1:10" ht="24" customHeight="1" x14ac:dyDescent="0.3">
      <c r="A7" s="748" t="s">
        <v>864</v>
      </c>
      <c r="B7" s="749" t="s">
        <v>865</v>
      </c>
      <c r="C7" s="1928" t="s">
        <v>898</v>
      </c>
      <c r="D7" s="1928"/>
      <c r="E7" s="1931" t="s">
        <v>866</v>
      </c>
      <c r="F7" s="1931"/>
      <c r="G7" s="1931"/>
      <c r="H7" s="1931"/>
      <c r="I7" s="795"/>
    </row>
    <row r="8" spans="1:10" ht="29.25" customHeight="1" thickBot="1" x14ac:dyDescent="0.35">
      <c r="A8" s="796"/>
      <c r="B8" s="771" t="s">
        <v>868</v>
      </c>
      <c r="C8" s="772" t="s">
        <v>899</v>
      </c>
      <c r="D8" s="751" t="s">
        <v>900</v>
      </c>
      <c r="E8" s="797" t="s">
        <v>689</v>
      </c>
      <c r="F8" s="797" t="s">
        <v>870</v>
      </c>
      <c r="G8" s="797" t="s">
        <v>901</v>
      </c>
      <c r="H8" s="798" t="s">
        <v>872</v>
      </c>
    </row>
    <row r="9" spans="1:10" ht="21" customHeight="1" x14ac:dyDescent="0.3">
      <c r="A9" s="752" t="s">
        <v>876</v>
      </c>
      <c r="B9" s="753"/>
      <c r="C9" s="754"/>
      <c r="D9" s="756"/>
      <c r="E9" s="775"/>
      <c r="F9" s="775"/>
      <c r="G9" s="775"/>
      <c r="H9" s="775"/>
    </row>
    <row r="10" spans="1:10" ht="46.5" customHeight="1" x14ac:dyDescent="0.3">
      <c r="A10" s="752" t="s">
        <v>877</v>
      </c>
      <c r="B10" s="799"/>
      <c r="C10" s="759"/>
      <c r="D10" s="760"/>
      <c r="E10" s="776"/>
      <c r="F10" s="776"/>
      <c r="G10" s="776"/>
      <c r="H10" s="776"/>
    </row>
    <row r="11" spans="1:10" ht="15" customHeight="1" x14ac:dyDescent="0.3">
      <c r="A11" s="761"/>
      <c r="B11" s="753"/>
      <c r="C11" s="762"/>
      <c r="E11" s="777"/>
      <c r="F11" s="777"/>
      <c r="G11" s="777"/>
      <c r="H11" s="800"/>
    </row>
    <row r="12" spans="1:10" ht="48" customHeight="1" x14ac:dyDescent="0.3">
      <c r="A12" s="752"/>
      <c r="B12" s="801"/>
      <c r="C12" s="765"/>
      <c r="D12" s="766"/>
      <c r="E12" s="777"/>
      <c r="F12" s="777"/>
      <c r="G12" s="777"/>
      <c r="H12" s="800"/>
    </row>
    <row r="13" spans="1:10" ht="18" customHeight="1" x14ac:dyDescent="0.3">
      <c r="A13" s="752"/>
      <c r="B13" s="801"/>
      <c r="C13" s="765"/>
      <c r="D13" s="766"/>
      <c r="E13" s="777"/>
      <c r="F13" s="777"/>
      <c r="G13" s="777"/>
      <c r="H13" s="800"/>
    </row>
    <row r="14" spans="1:10" ht="28.5" customHeight="1" x14ac:dyDescent="0.3">
      <c r="A14" s="752"/>
      <c r="B14" s="801"/>
      <c r="C14" s="765"/>
      <c r="D14" s="766"/>
      <c r="E14" s="777"/>
      <c r="F14" s="777"/>
      <c r="G14" s="777"/>
      <c r="H14" s="800"/>
    </row>
    <row r="15" spans="1:10" ht="18" customHeight="1" x14ac:dyDescent="0.3">
      <c r="A15" s="752"/>
      <c r="B15" s="801"/>
      <c r="C15" s="765"/>
      <c r="D15" s="766"/>
      <c r="E15" s="777"/>
      <c r="F15" s="777"/>
      <c r="G15" s="777"/>
      <c r="H15" s="800"/>
    </row>
    <row r="16" spans="1:10" ht="18" customHeight="1" x14ac:dyDescent="0.3">
      <c r="A16" s="752"/>
      <c r="B16" s="801"/>
      <c r="C16" s="765"/>
      <c r="D16" s="766"/>
      <c r="E16" s="777"/>
      <c r="F16" s="777"/>
      <c r="G16" s="777"/>
      <c r="H16" s="800"/>
    </row>
    <row r="17" spans="1:8" ht="9" customHeight="1" x14ac:dyDescent="0.3">
      <c r="A17" s="761"/>
      <c r="B17" s="801"/>
      <c r="C17" s="765"/>
      <c r="D17" s="766"/>
      <c r="E17" s="777"/>
      <c r="F17" s="777"/>
      <c r="G17" s="777"/>
      <c r="H17" s="800"/>
    </row>
    <row r="18" spans="1:8" ht="18" customHeight="1" x14ac:dyDescent="0.3">
      <c r="A18" s="752"/>
      <c r="B18" s="801"/>
      <c r="C18" s="765"/>
      <c r="D18" s="766"/>
      <c r="E18" s="777"/>
      <c r="F18" s="777"/>
      <c r="G18" s="777"/>
      <c r="H18" s="800"/>
    </row>
    <row r="19" spans="1:8" ht="27" customHeight="1" x14ac:dyDescent="0.3">
      <c r="A19" s="752"/>
      <c r="B19" s="801"/>
      <c r="C19" s="765"/>
      <c r="D19" s="766"/>
      <c r="E19" s="777"/>
      <c r="F19" s="777"/>
      <c r="G19" s="777"/>
      <c r="H19" s="800"/>
    </row>
    <row r="20" spans="1:8" ht="18" customHeight="1" x14ac:dyDescent="0.3">
      <c r="A20" s="752"/>
      <c r="B20" s="801"/>
      <c r="C20" s="765"/>
      <c r="D20" s="766"/>
      <c r="E20" s="777"/>
      <c r="F20" s="777"/>
      <c r="G20" s="777"/>
      <c r="H20" s="800"/>
    </row>
    <row r="21" spans="1:8" ht="18" customHeight="1" x14ac:dyDescent="0.3">
      <c r="A21" s="752"/>
      <c r="B21" s="801"/>
      <c r="C21" s="765"/>
      <c r="D21" s="766"/>
      <c r="E21" s="777"/>
      <c r="F21" s="777"/>
      <c r="G21" s="777"/>
      <c r="H21" s="800"/>
    </row>
    <row r="22" spans="1:8" ht="18" customHeight="1" x14ac:dyDescent="0.3">
      <c r="A22" s="752"/>
      <c r="B22" s="801"/>
      <c r="C22" s="765"/>
      <c r="D22" s="766"/>
      <c r="E22" s="777"/>
      <c r="F22" s="777"/>
      <c r="G22" s="777"/>
      <c r="H22" s="800"/>
    </row>
    <row r="23" spans="1:8" ht="9" customHeight="1" x14ac:dyDescent="0.3">
      <c r="A23" s="761"/>
      <c r="B23" s="801"/>
      <c r="C23" s="765"/>
      <c r="D23" s="766"/>
      <c r="E23" s="777"/>
      <c r="F23" s="777"/>
      <c r="G23" s="777"/>
      <c r="H23" s="800"/>
    </row>
    <row r="24" spans="1:8" ht="18" customHeight="1" x14ac:dyDescent="0.3">
      <c r="A24" s="752"/>
      <c r="B24" s="801"/>
      <c r="C24" s="765"/>
      <c r="D24" s="766"/>
      <c r="E24" s="777"/>
      <c r="F24" s="777"/>
      <c r="G24" s="777"/>
      <c r="H24" s="800"/>
    </row>
    <row r="25" spans="1:8" ht="18" customHeight="1" x14ac:dyDescent="0.3">
      <c r="A25" s="752"/>
      <c r="B25" s="801"/>
      <c r="C25" s="765"/>
      <c r="D25" s="766"/>
      <c r="E25" s="777"/>
      <c r="F25" s="777"/>
      <c r="G25" s="777"/>
      <c r="H25" s="800"/>
    </row>
    <row r="26" spans="1:8" ht="18" customHeight="1" x14ac:dyDescent="0.3">
      <c r="A26" s="752"/>
      <c r="B26" s="801"/>
      <c r="C26" s="765"/>
      <c r="D26" s="766"/>
      <c r="E26" s="777"/>
      <c r="F26" s="777"/>
      <c r="G26" s="777"/>
      <c r="H26" s="800"/>
    </row>
    <row r="27" spans="1:8" ht="25.5" customHeight="1" x14ac:dyDescent="0.3">
      <c r="A27" s="752"/>
      <c r="B27" s="801"/>
      <c r="C27" s="765"/>
      <c r="D27" s="766"/>
      <c r="E27" s="777"/>
      <c r="F27" s="777"/>
      <c r="G27" s="777"/>
      <c r="H27" s="800"/>
    </row>
    <row r="28" spans="1:8" ht="18" customHeight="1" x14ac:dyDescent="0.3">
      <c r="A28" s="752"/>
      <c r="B28" s="801"/>
      <c r="C28" s="765"/>
      <c r="D28" s="766"/>
      <c r="E28" s="777"/>
      <c r="F28" s="777"/>
      <c r="G28" s="777"/>
      <c r="H28" s="800"/>
    </row>
    <row r="29" spans="1:8" ht="9" customHeight="1" x14ac:dyDescent="0.3">
      <c r="A29" s="761"/>
      <c r="B29" s="801"/>
      <c r="C29" s="765"/>
      <c r="D29" s="766"/>
      <c r="E29" s="777"/>
      <c r="F29" s="777"/>
      <c r="G29" s="777"/>
      <c r="H29" s="800"/>
    </row>
    <row r="30" spans="1:8" ht="18" customHeight="1" x14ac:dyDescent="0.3">
      <c r="A30" s="752"/>
      <c r="B30" s="801"/>
      <c r="C30" s="765"/>
      <c r="D30" s="766"/>
      <c r="E30" s="777"/>
      <c r="F30" s="777"/>
      <c r="G30" s="777"/>
      <c r="H30" s="800"/>
    </row>
    <row r="31" spans="1:8" ht="18" customHeight="1" x14ac:dyDescent="0.3">
      <c r="A31" s="752"/>
      <c r="B31" s="801"/>
      <c r="C31" s="765"/>
      <c r="D31" s="766"/>
      <c r="E31" s="777"/>
      <c r="F31" s="777"/>
      <c r="G31" s="777"/>
      <c r="H31" s="800"/>
    </row>
    <row r="32" spans="1:8" ht="18" customHeight="1" x14ac:dyDescent="0.3">
      <c r="A32" s="752"/>
      <c r="B32" s="801"/>
      <c r="C32" s="765"/>
      <c r="D32" s="766"/>
      <c r="E32" s="777"/>
      <c r="F32" s="777"/>
      <c r="G32" s="777"/>
      <c r="H32" s="800"/>
    </row>
    <row r="33" spans="1:11" ht="18" customHeight="1" x14ac:dyDescent="0.3">
      <c r="A33" s="752"/>
      <c r="B33" s="801"/>
      <c r="C33" s="765"/>
      <c r="D33" s="766"/>
      <c r="E33" s="777"/>
      <c r="F33" s="777"/>
      <c r="G33" s="777"/>
      <c r="H33" s="800"/>
    </row>
    <row r="34" spans="1:11" ht="18" customHeight="1" x14ac:dyDescent="0.3">
      <c r="A34" s="752"/>
      <c r="B34" s="801"/>
      <c r="C34" s="765"/>
      <c r="D34" s="766"/>
      <c r="E34" s="777"/>
      <c r="F34" s="777"/>
      <c r="G34" s="777"/>
      <c r="H34" s="800"/>
    </row>
    <row r="35" spans="1:11" ht="8.25" customHeight="1" thickBot="1" x14ac:dyDescent="0.35">
      <c r="A35" s="778"/>
      <c r="B35" s="779"/>
      <c r="C35" s="780"/>
      <c r="D35" s="745"/>
      <c r="E35" s="746"/>
      <c r="F35" s="746"/>
      <c r="G35" s="746"/>
      <c r="H35" s="746"/>
      <c r="I35" s="746"/>
    </row>
    <row r="36" spans="1:11" ht="24.75" customHeight="1" x14ac:dyDescent="0.3">
      <c r="A36" s="802" t="s">
        <v>666</v>
      </c>
      <c r="B36" s="803"/>
      <c r="C36" s="803" t="s">
        <v>316</v>
      </c>
      <c r="D36" s="803"/>
      <c r="E36" s="802" t="s">
        <v>633</v>
      </c>
      <c r="F36" s="804"/>
      <c r="G36" s="805" t="s">
        <v>902</v>
      </c>
      <c r="I36" s="806"/>
    </row>
    <row r="37" spans="1:11" ht="21" customHeight="1" x14ac:dyDescent="0.3">
      <c r="A37" s="807"/>
      <c r="B37" s="807"/>
      <c r="C37" s="802"/>
      <c r="D37" s="803"/>
      <c r="E37" s="802" t="s">
        <v>319</v>
      </c>
      <c r="F37" s="808"/>
      <c r="G37" s="808"/>
      <c r="H37" s="809"/>
      <c r="I37" s="806"/>
    </row>
    <row r="38" spans="1:11" ht="15.9" customHeight="1" x14ac:dyDescent="0.3">
      <c r="A38" s="810"/>
      <c r="B38" s="810"/>
      <c r="C38" s="810"/>
      <c r="D38" s="810"/>
      <c r="E38" s="811"/>
      <c r="F38" s="811"/>
      <c r="G38" s="2165" t="s">
        <v>903</v>
      </c>
      <c r="H38" s="2165"/>
      <c r="I38" s="806"/>
    </row>
    <row r="39" spans="1:11" ht="15.9" customHeight="1" x14ac:dyDescent="0.3">
      <c r="A39" s="812" t="s">
        <v>904</v>
      </c>
      <c r="B39" s="812"/>
      <c r="C39" s="810"/>
      <c r="D39" s="810"/>
      <c r="E39" s="811"/>
      <c r="F39" s="811"/>
      <c r="G39" s="812"/>
      <c r="H39" s="813"/>
      <c r="I39" s="806"/>
    </row>
    <row r="40" spans="1:11" ht="15.9" customHeight="1" x14ac:dyDescent="0.3">
      <c r="A40" s="812" t="s">
        <v>892</v>
      </c>
      <c r="B40" s="810"/>
      <c r="C40" s="810"/>
      <c r="D40" s="810"/>
      <c r="E40" s="810"/>
      <c r="F40" s="810"/>
      <c r="G40" s="810"/>
      <c r="H40" s="814"/>
      <c r="I40" s="788"/>
      <c r="J40" s="788"/>
      <c r="K40" s="788"/>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3" customWidth="1"/>
    <col min="2" max="14" width="6.33203125" style="473" customWidth="1"/>
    <col min="15" max="15" width="8" style="473" customWidth="1"/>
    <col min="16" max="16" width="5.44140625" style="473" customWidth="1"/>
    <col min="17" max="17" width="8.33203125" style="473" customWidth="1"/>
    <col min="18" max="18" width="5.77734375" style="473" customWidth="1"/>
    <col min="19" max="19" width="7.88671875" style="473" customWidth="1"/>
    <col min="20" max="20" width="5" style="473" customWidth="1"/>
    <col min="21" max="21" width="6.6640625" style="473" customWidth="1"/>
    <col min="22" max="22" width="5.6640625" style="473" customWidth="1"/>
    <col min="23" max="23" width="7.88671875" style="473" customWidth="1"/>
    <col min="24" max="24" width="5.77734375" style="473" customWidth="1"/>
    <col min="25" max="25" width="6.6640625" style="473" customWidth="1"/>
    <col min="26" max="26" width="5.77734375" style="473" customWidth="1"/>
    <col min="27" max="27" width="9.109375" style="473" customWidth="1"/>
    <col min="28" max="256" width="9" style="473"/>
    <col min="257" max="257" width="15.21875" style="473" customWidth="1"/>
    <col min="258" max="270" width="6.33203125" style="473" customWidth="1"/>
    <col min="271" max="271" width="8" style="473" customWidth="1"/>
    <col min="272" max="272" width="5.44140625" style="473" customWidth="1"/>
    <col min="273" max="273" width="8.33203125" style="473" customWidth="1"/>
    <col min="274" max="274" width="5.77734375" style="473" customWidth="1"/>
    <col min="275" max="275" width="7.88671875" style="473" customWidth="1"/>
    <col min="276" max="276" width="5" style="473" customWidth="1"/>
    <col min="277" max="277" width="6.6640625" style="473" customWidth="1"/>
    <col min="278" max="278" width="5.6640625" style="473" customWidth="1"/>
    <col min="279" max="279" width="7.88671875" style="473" customWidth="1"/>
    <col min="280" max="280" width="5.77734375" style="473" customWidth="1"/>
    <col min="281" max="281" width="6.6640625" style="473" customWidth="1"/>
    <col min="282" max="282" width="5.77734375" style="473" customWidth="1"/>
    <col min="283" max="283" width="9.109375" style="473" customWidth="1"/>
    <col min="284" max="512" width="9" style="473"/>
    <col min="513" max="513" width="15.21875" style="473" customWidth="1"/>
    <col min="514" max="526" width="6.33203125" style="473" customWidth="1"/>
    <col min="527" max="527" width="8" style="473" customWidth="1"/>
    <col min="528" max="528" width="5.44140625" style="473" customWidth="1"/>
    <col min="529" max="529" width="8.33203125" style="473" customWidth="1"/>
    <col min="530" max="530" width="5.77734375" style="473" customWidth="1"/>
    <col min="531" max="531" width="7.88671875" style="473" customWidth="1"/>
    <col min="532" max="532" width="5" style="473" customWidth="1"/>
    <col min="533" max="533" width="6.6640625" style="473" customWidth="1"/>
    <col min="534" max="534" width="5.6640625" style="473" customWidth="1"/>
    <col min="535" max="535" width="7.88671875" style="473" customWidth="1"/>
    <col min="536" max="536" width="5.77734375" style="473" customWidth="1"/>
    <col min="537" max="537" width="6.6640625" style="473" customWidth="1"/>
    <col min="538" max="538" width="5.77734375" style="473" customWidth="1"/>
    <col min="539" max="539" width="9.109375" style="473" customWidth="1"/>
    <col min="540" max="768" width="9" style="473"/>
    <col min="769" max="769" width="15.21875" style="473" customWidth="1"/>
    <col min="770" max="782" width="6.33203125" style="473" customWidth="1"/>
    <col min="783" max="783" width="8" style="473" customWidth="1"/>
    <col min="784" max="784" width="5.44140625" style="473" customWidth="1"/>
    <col min="785" max="785" width="8.33203125" style="473" customWidth="1"/>
    <col min="786" max="786" width="5.77734375" style="473" customWidth="1"/>
    <col min="787" max="787" width="7.88671875" style="473" customWidth="1"/>
    <col min="788" max="788" width="5" style="473" customWidth="1"/>
    <col min="789" max="789" width="6.6640625" style="473" customWidth="1"/>
    <col min="790" max="790" width="5.6640625" style="473" customWidth="1"/>
    <col min="791" max="791" width="7.88671875" style="473" customWidth="1"/>
    <col min="792" max="792" width="5.77734375" style="473" customWidth="1"/>
    <col min="793" max="793" width="6.6640625" style="473" customWidth="1"/>
    <col min="794" max="794" width="5.77734375" style="473" customWidth="1"/>
    <col min="795" max="795" width="9.109375" style="473" customWidth="1"/>
    <col min="796" max="1024" width="9" style="473"/>
    <col min="1025" max="1025" width="15.21875" style="473" customWidth="1"/>
    <col min="1026" max="1038" width="6.33203125" style="473" customWidth="1"/>
    <col min="1039" max="1039" width="8" style="473" customWidth="1"/>
    <col min="1040" max="1040" width="5.44140625" style="473" customWidth="1"/>
    <col min="1041" max="1041" width="8.33203125" style="473" customWidth="1"/>
    <col min="1042" max="1042" width="5.77734375" style="473" customWidth="1"/>
    <col min="1043" max="1043" width="7.88671875" style="473" customWidth="1"/>
    <col min="1044" max="1044" width="5" style="473" customWidth="1"/>
    <col min="1045" max="1045" width="6.6640625" style="473" customWidth="1"/>
    <col min="1046" max="1046" width="5.6640625" style="473" customWidth="1"/>
    <col min="1047" max="1047" width="7.88671875" style="473" customWidth="1"/>
    <col min="1048" max="1048" width="5.77734375" style="473" customWidth="1"/>
    <col min="1049" max="1049" width="6.6640625" style="473" customWidth="1"/>
    <col min="1050" max="1050" width="5.77734375" style="473" customWidth="1"/>
    <col min="1051" max="1051" width="9.109375" style="473" customWidth="1"/>
    <col min="1052" max="1280" width="9" style="473"/>
    <col min="1281" max="1281" width="15.21875" style="473" customWidth="1"/>
    <col min="1282" max="1294" width="6.33203125" style="473" customWidth="1"/>
    <col min="1295" max="1295" width="8" style="473" customWidth="1"/>
    <col min="1296" max="1296" width="5.44140625" style="473" customWidth="1"/>
    <col min="1297" max="1297" width="8.33203125" style="473" customWidth="1"/>
    <col min="1298" max="1298" width="5.77734375" style="473" customWidth="1"/>
    <col min="1299" max="1299" width="7.88671875" style="473" customWidth="1"/>
    <col min="1300" max="1300" width="5" style="473" customWidth="1"/>
    <col min="1301" max="1301" width="6.6640625" style="473" customWidth="1"/>
    <col min="1302" max="1302" width="5.6640625" style="473" customWidth="1"/>
    <col min="1303" max="1303" width="7.88671875" style="473" customWidth="1"/>
    <col min="1304" max="1304" width="5.77734375" style="473" customWidth="1"/>
    <col min="1305" max="1305" width="6.6640625" style="473" customWidth="1"/>
    <col min="1306" max="1306" width="5.77734375" style="473" customWidth="1"/>
    <col min="1307" max="1307" width="9.109375" style="473" customWidth="1"/>
    <col min="1308" max="1536" width="9" style="473"/>
    <col min="1537" max="1537" width="15.21875" style="473" customWidth="1"/>
    <col min="1538" max="1550" width="6.33203125" style="473" customWidth="1"/>
    <col min="1551" max="1551" width="8" style="473" customWidth="1"/>
    <col min="1552" max="1552" width="5.44140625" style="473" customWidth="1"/>
    <col min="1553" max="1553" width="8.33203125" style="473" customWidth="1"/>
    <col min="1554" max="1554" width="5.77734375" style="473" customWidth="1"/>
    <col min="1555" max="1555" width="7.88671875" style="473" customWidth="1"/>
    <col min="1556" max="1556" width="5" style="473" customWidth="1"/>
    <col min="1557" max="1557" width="6.6640625" style="473" customWidth="1"/>
    <col min="1558" max="1558" width="5.6640625" style="473" customWidth="1"/>
    <col min="1559" max="1559" width="7.88671875" style="473" customWidth="1"/>
    <col min="1560" max="1560" width="5.77734375" style="473" customWidth="1"/>
    <col min="1561" max="1561" width="6.6640625" style="473" customWidth="1"/>
    <col min="1562" max="1562" width="5.77734375" style="473" customWidth="1"/>
    <col min="1563" max="1563" width="9.109375" style="473" customWidth="1"/>
    <col min="1564" max="1792" width="9" style="473"/>
    <col min="1793" max="1793" width="15.21875" style="473" customWidth="1"/>
    <col min="1794" max="1806" width="6.33203125" style="473" customWidth="1"/>
    <col min="1807" max="1807" width="8" style="473" customWidth="1"/>
    <col min="1808" max="1808" width="5.44140625" style="473" customWidth="1"/>
    <col min="1809" max="1809" width="8.33203125" style="473" customWidth="1"/>
    <col min="1810" max="1810" width="5.77734375" style="473" customWidth="1"/>
    <col min="1811" max="1811" width="7.88671875" style="473" customWidth="1"/>
    <col min="1812" max="1812" width="5" style="473" customWidth="1"/>
    <col min="1813" max="1813" width="6.6640625" style="473" customWidth="1"/>
    <col min="1814" max="1814" width="5.6640625" style="473" customWidth="1"/>
    <col min="1815" max="1815" width="7.88671875" style="473" customWidth="1"/>
    <col min="1816" max="1816" width="5.77734375" style="473" customWidth="1"/>
    <col min="1817" max="1817" width="6.6640625" style="473" customWidth="1"/>
    <col min="1818" max="1818" width="5.77734375" style="473" customWidth="1"/>
    <col min="1819" max="1819" width="9.109375" style="473" customWidth="1"/>
    <col min="1820" max="2048" width="9" style="473"/>
    <col min="2049" max="2049" width="15.21875" style="473" customWidth="1"/>
    <col min="2050" max="2062" width="6.33203125" style="473" customWidth="1"/>
    <col min="2063" max="2063" width="8" style="473" customWidth="1"/>
    <col min="2064" max="2064" width="5.44140625" style="473" customWidth="1"/>
    <col min="2065" max="2065" width="8.33203125" style="473" customWidth="1"/>
    <col min="2066" max="2066" width="5.77734375" style="473" customWidth="1"/>
    <col min="2067" max="2067" width="7.88671875" style="473" customWidth="1"/>
    <col min="2068" max="2068" width="5" style="473" customWidth="1"/>
    <col min="2069" max="2069" width="6.6640625" style="473" customWidth="1"/>
    <col min="2070" max="2070" width="5.6640625" style="473" customWidth="1"/>
    <col min="2071" max="2071" width="7.88671875" style="473" customWidth="1"/>
    <col min="2072" max="2072" width="5.77734375" style="473" customWidth="1"/>
    <col min="2073" max="2073" width="6.6640625" style="473" customWidth="1"/>
    <col min="2074" max="2074" width="5.77734375" style="473" customWidth="1"/>
    <col min="2075" max="2075" width="9.109375" style="473" customWidth="1"/>
    <col min="2076" max="2304" width="9" style="473"/>
    <col min="2305" max="2305" width="15.21875" style="473" customWidth="1"/>
    <col min="2306" max="2318" width="6.33203125" style="473" customWidth="1"/>
    <col min="2319" max="2319" width="8" style="473" customWidth="1"/>
    <col min="2320" max="2320" width="5.44140625" style="473" customWidth="1"/>
    <col min="2321" max="2321" width="8.33203125" style="473" customWidth="1"/>
    <col min="2322" max="2322" width="5.77734375" style="473" customWidth="1"/>
    <col min="2323" max="2323" width="7.88671875" style="473" customWidth="1"/>
    <col min="2324" max="2324" width="5" style="473" customWidth="1"/>
    <col min="2325" max="2325" width="6.6640625" style="473" customWidth="1"/>
    <col min="2326" max="2326" width="5.6640625" style="473" customWidth="1"/>
    <col min="2327" max="2327" width="7.88671875" style="473" customWidth="1"/>
    <col min="2328" max="2328" width="5.77734375" style="473" customWidth="1"/>
    <col min="2329" max="2329" width="6.6640625" style="473" customWidth="1"/>
    <col min="2330" max="2330" width="5.77734375" style="473" customWidth="1"/>
    <col min="2331" max="2331" width="9.109375" style="473" customWidth="1"/>
    <col min="2332" max="2560" width="9" style="473"/>
    <col min="2561" max="2561" width="15.21875" style="473" customWidth="1"/>
    <col min="2562" max="2574" width="6.33203125" style="473" customWidth="1"/>
    <col min="2575" max="2575" width="8" style="473" customWidth="1"/>
    <col min="2576" max="2576" width="5.44140625" style="473" customWidth="1"/>
    <col min="2577" max="2577" width="8.33203125" style="473" customWidth="1"/>
    <col min="2578" max="2578" width="5.77734375" style="473" customWidth="1"/>
    <col min="2579" max="2579" width="7.88671875" style="473" customWidth="1"/>
    <col min="2580" max="2580" width="5" style="473" customWidth="1"/>
    <col min="2581" max="2581" width="6.6640625" style="473" customWidth="1"/>
    <col min="2582" max="2582" width="5.6640625" style="473" customWidth="1"/>
    <col min="2583" max="2583" width="7.88671875" style="473" customWidth="1"/>
    <col min="2584" max="2584" width="5.77734375" style="473" customWidth="1"/>
    <col min="2585" max="2585" width="6.6640625" style="473" customWidth="1"/>
    <col min="2586" max="2586" width="5.77734375" style="473" customWidth="1"/>
    <col min="2587" max="2587" width="9.109375" style="473" customWidth="1"/>
    <col min="2588" max="2816" width="9" style="473"/>
    <col min="2817" max="2817" width="15.21875" style="473" customWidth="1"/>
    <col min="2818" max="2830" width="6.33203125" style="473" customWidth="1"/>
    <col min="2831" max="2831" width="8" style="473" customWidth="1"/>
    <col min="2832" max="2832" width="5.44140625" style="473" customWidth="1"/>
    <col min="2833" max="2833" width="8.33203125" style="473" customWidth="1"/>
    <col min="2834" max="2834" width="5.77734375" style="473" customWidth="1"/>
    <col min="2835" max="2835" width="7.88671875" style="473" customWidth="1"/>
    <col min="2836" max="2836" width="5" style="473" customWidth="1"/>
    <col min="2837" max="2837" width="6.6640625" style="473" customWidth="1"/>
    <col min="2838" max="2838" width="5.6640625" style="473" customWidth="1"/>
    <col min="2839" max="2839" width="7.88671875" style="473" customWidth="1"/>
    <col min="2840" max="2840" width="5.77734375" style="473" customWidth="1"/>
    <col min="2841" max="2841" width="6.6640625" style="473" customWidth="1"/>
    <col min="2842" max="2842" width="5.77734375" style="473" customWidth="1"/>
    <col min="2843" max="2843" width="9.109375" style="473" customWidth="1"/>
    <col min="2844" max="3072" width="9" style="473"/>
    <col min="3073" max="3073" width="15.21875" style="473" customWidth="1"/>
    <col min="3074" max="3086" width="6.33203125" style="473" customWidth="1"/>
    <col min="3087" max="3087" width="8" style="473" customWidth="1"/>
    <col min="3088" max="3088" width="5.44140625" style="473" customWidth="1"/>
    <col min="3089" max="3089" width="8.33203125" style="473" customWidth="1"/>
    <col min="3090" max="3090" width="5.77734375" style="473" customWidth="1"/>
    <col min="3091" max="3091" width="7.88671875" style="473" customWidth="1"/>
    <col min="3092" max="3092" width="5" style="473" customWidth="1"/>
    <col min="3093" max="3093" width="6.6640625" style="473" customWidth="1"/>
    <col min="3094" max="3094" width="5.6640625" style="473" customWidth="1"/>
    <col min="3095" max="3095" width="7.88671875" style="473" customWidth="1"/>
    <col min="3096" max="3096" width="5.77734375" style="473" customWidth="1"/>
    <col min="3097" max="3097" width="6.6640625" style="473" customWidth="1"/>
    <col min="3098" max="3098" width="5.77734375" style="473" customWidth="1"/>
    <col min="3099" max="3099" width="9.109375" style="473" customWidth="1"/>
    <col min="3100" max="3328" width="9" style="473"/>
    <col min="3329" max="3329" width="15.21875" style="473" customWidth="1"/>
    <col min="3330" max="3342" width="6.33203125" style="473" customWidth="1"/>
    <col min="3343" max="3343" width="8" style="473" customWidth="1"/>
    <col min="3344" max="3344" width="5.44140625" style="473" customWidth="1"/>
    <col min="3345" max="3345" width="8.33203125" style="473" customWidth="1"/>
    <col min="3346" max="3346" width="5.77734375" style="473" customWidth="1"/>
    <col min="3347" max="3347" width="7.88671875" style="473" customWidth="1"/>
    <col min="3348" max="3348" width="5" style="473" customWidth="1"/>
    <col min="3349" max="3349" width="6.6640625" style="473" customWidth="1"/>
    <col min="3350" max="3350" width="5.6640625" style="473" customWidth="1"/>
    <col min="3351" max="3351" width="7.88671875" style="473" customWidth="1"/>
    <col min="3352" max="3352" width="5.77734375" style="473" customWidth="1"/>
    <col min="3353" max="3353" width="6.6640625" style="473" customWidth="1"/>
    <col min="3354" max="3354" width="5.77734375" style="473" customWidth="1"/>
    <col min="3355" max="3355" width="9.109375" style="473" customWidth="1"/>
    <col min="3356" max="3584" width="9" style="473"/>
    <col min="3585" max="3585" width="15.21875" style="473" customWidth="1"/>
    <col min="3586" max="3598" width="6.33203125" style="473" customWidth="1"/>
    <col min="3599" max="3599" width="8" style="473" customWidth="1"/>
    <col min="3600" max="3600" width="5.44140625" style="473" customWidth="1"/>
    <col min="3601" max="3601" width="8.33203125" style="473" customWidth="1"/>
    <col min="3602" max="3602" width="5.77734375" style="473" customWidth="1"/>
    <col min="3603" max="3603" width="7.88671875" style="473" customWidth="1"/>
    <col min="3604" max="3604" width="5" style="473" customWidth="1"/>
    <col min="3605" max="3605" width="6.6640625" style="473" customWidth="1"/>
    <col min="3606" max="3606" width="5.6640625" style="473" customWidth="1"/>
    <col min="3607" max="3607" width="7.88671875" style="473" customWidth="1"/>
    <col min="3608" max="3608" width="5.77734375" style="473" customWidth="1"/>
    <col min="3609" max="3609" width="6.6640625" style="473" customWidth="1"/>
    <col min="3610" max="3610" width="5.77734375" style="473" customWidth="1"/>
    <col min="3611" max="3611" width="9.109375" style="473" customWidth="1"/>
    <col min="3612" max="3840" width="9" style="473"/>
    <col min="3841" max="3841" width="15.21875" style="473" customWidth="1"/>
    <col min="3842" max="3854" width="6.33203125" style="473" customWidth="1"/>
    <col min="3855" max="3855" width="8" style="473" customWidth="1"/>
    <col min="3856" max="3856" width="5.44140625" style="473" customWidth="1"/>
    <col min="3857" max="3857" width="8.33203125" style="473" customWidth="1"/>
    <col min="3858" max="3858" width="5.77734375" style="473" customWidth="1"/>
    <col min="3859" max="3859" width="7.88671875" style="473" customWidth="1"/>
    <col min="3860" max="3860" width="5" style="473" customWidth="1"/>
    <col min="3861" max="3861" width="6.6640625" style="473" customWidth="1"/>
    <col min="3862" max="3862" width="5.6640625" style="473" customWidth="1"/>
    <col min="3863" max="3863" width="7.88671875" style="473" customWidth="1"/>
    <col min="3864" max="3864" width="5.77734375" style="473" customWidth="1"/>
    <col min="3865" max="3865" width="6.6640625" style="473" customWidth="1"/>
    <col min="3866" max="3866" width="5.77734375" style="473" customWidth="1"/>
    <col min="3867" max="3867" width="9.109375" style="473" customWidth="1"/>
    <col min="3868" max="4096" width="9" style="473"/>
    <col min="4097" max="4097" width="15.21875" style="473" customWidth="1"/>
    <col min="4098" max="4110" width="6.33203125" style="473" customWidth="1"/>
    <col min="4111" max="4111" width="8" style="473" customWidth="1"/>
    <col min="4112" max="4112" width="5.44140625" style="473" customWidth="1"/>
    <col min="4113" max="4113" width="8.33203125" style="473" customWidth="1"/>
    <col min="4114" max="4114" width="5.77734375" style="473" customWidth="1"/>
    <col min="4115" max="4115" width="7.88671875" style="473" customWidth="1"/>
    <col min="4116" max="4116" width="5" style="473" customWidth="1"/>
    <col min="4117" max="4117" width="6.6640625" style="473" customWidth="1"/>
    <col min="4118" max="4118" width="5.6640625" style="473" customWidth="1"/>
    <col min="4119" max="4119" width="7.88671875" style="473" customWidth="1"/>
    <col min="4120" max="4120" width="5.77734375" style="473" customWidth="1"/>
    <col min="4121" max="4121" width="6.6640625" style="473" customWidth="1"/>
    <col min="4122" max="4122" width="5.77734375" style="473" customWidth="1"/>
    <col min="4123" max="4123" width="9.109375" style="473" customWidth="1"/>
    <col min="4124" max="4352" width="9" style="473"/>
    <col min="4353" max="4353" width="15.21875" style="473" customWidth="1"/>
    <col min="4354" max="4366" width="6.33203125" style="473" customWidth="1"/>
    <col min="4367" max="4367" width="8" style="473" customWidth="1"/>
    <col min="4368" max="4368" width="5.44140625" style="473" customWidth="1"/>
    <col min="4369" max="4369" width="8.33203125" style="473" customWidth="1"/>
    <col min="4370" max="4370" width="5.77734375" style="473" customWidth="1"/>
    <col min="4371" max="4371" width="7.88671875" style="473" customWidth="1"/>
    <col min="4372" max="4372" width="5" style="473" customWidth="1"/>
    <col min="4373" max="4373" width="6.6640625" style="473" customWidth="1"/>
    <col min="4374" max="4374" width="5.6640625" style="473" customWidth="1"/>
    <col min="4375" max="4375" width="7.88671875" style="473" customWidth="1"/>
    <col min="4376" max="4376" width="5.77734375" style="473" customWidth="1"/>
    <col min="4377" max="4377" width="6.6640625" style="473" customWidth="1"/>
    <col min="4378" max="4378" width="5.77734375" style="473" customWidth="1"/>
    <col min="4379" max="4379" width="9.109375" style="473" customWidth="1"/>
    <col min="4380" max="4608" width="9" style="473"/>
    <col min="4609" max="4609" width="15.21875" style="473" customWidth="1"/>
    <col min="4610" max="4622" width="6.33203125" style="473" customWidth="1"/>
    <col min="4623" max="4623" width="8" style="473" customWidth="1"/>
    <col min="4624" max="4624" width="5.44140625" style="473" customWidth="1"/>
    <col min="4625" max="4625" width="8.33203125" style="473" customWidth="1"/>
    <col min="4626" max="4626" width="5.77734375" style="473" customWidth="1"/>
    <col min="4627" max="4627" width="7.88671875" style="473" customWidth="1"/>
    <col min="4628" max="4628" width="5" style="473" customWidth="1"/>
    <col min="4629" max="4629" width="6.6640625" style="473" customWidth="1"/>
    <col min="4630" max="4630" width="5.6640625" style="473" customWidth="1"/>
    <col min="4631" max="4631" width="7.88671875" style="473" customWidth="1"/>
    <col min="4632" max="4632" width="5.77734375" style="473" customWidth="1"/>
    <col min="4633" max="4633" width="6.6640625" style="473" customWidth="1"/>
    <col min="4634" max="4634" width="5.77734375" style="473" customWidth="1"/>
    <col min="4635" max="4635" width="9.109375" style="473" customWidth="1"/>
    <col min="4636" max="4864" width="9" style="473"/>
    <col min="4865" max="4865" width="15.21875" style="473" customWidth="1"/>
    <col min="4866" max="4878" width="6.33203125" style="473" customWidth="1"/>
    <col min="4879" max="4879" width="8" style="473" customWidth="1"/>
    <col min="4880" max="4880" width="5.44140625" style="473" customWidth="1"/>
    <col min="4881" max="4881" width="8.33203125" style="473" customWidth="1"/>
    <col min="4882" max="4882" width="5.77734375" style="473" customWidth="1"/>
    <col min="4883" max="4883" width="7.88671875" style="473" customWidth="1"/>
    <col min="4884" max="4884" width="5" style="473" customWidth="1"/>
    <col min="4885" max="4885" width="6.6640625" style="473" customWidth="1"/>
    <col min="4886" max="4886" width="5.6640625" style="473" customWidth="1"/>
    <col min="4887" max="4887" width="7.88671875" style="473" customWidth="1"/>
    <col min="4888" max="4888" width="5.77734375" style="473" customWidth="1"/>
    <col min="4889" max="4889" width="6.6640625" style="473" customWidth="1"/>
    <col min="4890" max="4890" width="5.77734375" style="473" customWidth="1"/>
    <col min="4891" max="4891" width="9.109375" style="473" customWidth="1"/>
    <col min="4892" max="5120" width="9" style="473"/>
    <col min="5121" max="5121" width="15.21875" style="473" customWidth="1"/>
    <col min="5122" max="5134" width="6.33203125" style="473" customWidth="1"/>
    <col min="5135" max="5135" width="8" style="473" customWidth="1"/>
    <col min="5136" max="5136" width="5.44140625" style="473" customWidth="1"/>
    <col min="5137" max="5137" width="8.33203125" style="473" customWidth="1"/>
    <col min="5138" max="5138" width="5.77734375" style="473" customWidth="1"/>
    <col min="5139" max="5139" width="7.88671875" style="473" customWidth="1"/>
    <col min="5140" max="5140" width="5" style="473" customWidth="1"/>
    <col min="5141" max="5141" width="6.6640625" style="473" customWidth="1"/>
    <col min="5142" max="5142" width="5.6640625" style="473" customWidth="1"/>
    <col min="5143" max="5143" width="7.88671875" style="473" customWidth="1"/>
    <col min="5144" max="5144" width="5.77734375" style="473" customWidth="1"/>
    <col min="5145" max="5145" width="6.6640625" style="473" customWidth="1"/>
    <col min="5146" max="5146" width="5.77734375" style="473" customWidth="1"/>
    <col min="5147" max="5147" width="9.109375" style="473" customWidth="1"/>
    <col min="5148" max="5376" width="9" style="473"/>
    <col min="5377" max="5377" width="15.21875" style="473" customWidth="1"/>
    <col min="5378" max="5390" width="6.33203125" style="473" customWidth="1"/>
    <col min="5391" max="5391" width="8" style="473" customWidth="1"/>
    <col min="5392" max="5392" width="5.44140625" style="473" customWidth="1"/>
    <col min="5393" max="5393" width="8.33203125" style="473" customWidth="1"/>
    <col min="5394" max="5394" width="5.77734375" style="473" customWidth="1"/>
    <col min="5395" max="5395" width="7.88671875" style="473" customWidth="1"/>
    <col min="5396" max="5396" width="5" style="473" customWidth="1"/>
    <col min="5397" max="5397" width="6.6640625" style="473" customWidth="1"/>
    <col min="5398" max="5398" width="5.6640625" style="473" customWidth="1"/>
    <col min="5399" max="5399" width="7.88671875" style="473" customWidth="1"/>
    <col min="5400" max="5400" width="5.77734375" style="473" customWidth="1"/>
    <col min="5401" max="5401" width="6.6640625" style="473" customWidth="1"/>
    <col min="5402" max="5402" width="5.77734375" style="473" customWidth="1"/>
    <col min="5403" max="5403" width="9.109375" style="473" customWidth="1"/>
    <col min="5404" max="5632" width="9" style="473"/>
    <col min="5633" max="5633" width="15.21875" style="473" customWidth="1"/>
    <col min="5634" max="5646" width="6.33203125" style="473" customWidth="1"/>
    <col min="5647" max="5647" width="8" style="473" customWidth="1"/>
    <col min="5648" max="5648" width="5.44140625" style="473" customWidth="1"/>
    <col min="5649" max="5649" width="8.33203125" style="473" customWidth="1"/>
    <col min="5650" max="5650" width="5.77734375" style="473" customWidth="1"/>
    <col min="5651" max="5651" width="7.88671875" style="473" customWidth="1"/>
    <col min="5652" max="5652" width="5" style="473" customWidth="1"/>
    <col min="5653" max="5653" width="6.6640625" style="473" customWidth="1"/>
    <col min="5654" max="5654" width="5.6640625" style="473" customWidth="1"/>
    <col min="5655" max="5655" width="7.88671875" style="473" customWidth="1"/>
    <col min="5656" max="5656" width="5.77734375" style="473" customWidth="1"/>
    <col min="5657" max="5657" width="6.6640625" style="473" customWidth="1"/>
    <col min="5658" max="5658" width="5.77734375" style="473" customWidth="1"/>
    <col min="5659" max="5659" width="9.109375" style="473" customWidth="1"/>
    <col min="5660" max="5888" width="9" style="473"/>
    <col min="5889" max="5889" width="15.21875" style="473" customWidth="1"/>
    <col min="5890" max="5902" width="6.33203125" style="473" customWidth="1"/>
    <col min="5903" max="5903" width="8" style="473" customWidth="1"/>
    <col min="5904" max="5904" width="5.44140625" style="473" customWidth="1"/>
    <col min="5905" max="5905" width="8.33203125" style="473" customWidth="1"/>
    <col min="5906" max="5906" width="5.77734375" style="473" customWidth="1"/>
    <col min="5907" max="5907" width="7.88671875" style="473" customWidth="1"/>
    <col min="5908" max="5908" width="5" style="473" customWidth="1"/>
    <col min="5909" max="5909" width="6.6640625" style="473" customWidth="1"/>
    <col min="5910" max="5910" width="5.6640625" style="473" customWidth="1"/>
    <col min="5911" max="5911" width="7.88671875" style="473" customWidth="1"/>
    <col min="5912" max="5912" width="5.77734375" style="473" customWidth="1"/>
    <col min="5913" max="5913" width="6.6640625" style="473" customWidth="1"/>
    <col min="5914" max="5914" width="5.77734375" style="473" customWidth="1"/>
    <col min="5915" max="5915" width="9.109375" style="473" customWidth="1"/>
    <col min="5916" max="6144" width="9" style="473"/>
    <col min="6145" max="6145" width="15.21875" style="473" customWidth="1"/>
    <col min="6146" max="6158" width="6.33203125" style="473" customWidth="1"/>
    <col min="6159" max="6159" width="8" style="473" customWidth="1"/>
    <col min="6160" max="6160" width="5.44140625" style="473" customWidth="1"/>
    <col min="6161" max="6161" width="8.33203125" style="473" customWidth="1"/>
    <col min="6162" max="6162" width="5.77734375" style="473" customWidth="1"/>
    <col min="6163" max="6163" width="7.88671875" style="473" customWidth="1"/>
    <col min="6164" max="6164" width="5" style="473" customWidth="1"/>
    <col min="6165" max="6165" width="6.6640625" style="473" customWidth="1"/>
    <col min="6166" max="6166" width="5.6640625" style="473" customWidth="1"/>
    <col min="6167" max="6167" width="7.88671875" style="473" customWidth="1"/>
    <col min="6168" max="6168" width="5.77734375" style="473" customWidth="1"/>
    <col min="6169" max="6169" width="6.6640625" style="473" customWidth="1"/>
    <col min="6170" max="6170" width="5.77734375" style="473" customWidth="1"/>
    <col min="6171" max="6171" width="9.109375" style="473" customWidth="1"/>
    <col min="6172" max="6400" width="9" style="473"/>
    <col min="6401" max="6401" width="15.21875" style="473" customWidth="1"/>
    <col min="6402" max="6414" width="6.33203125" style="473" customWidth="1"/>
    <col min="6415" max="6415" width="8" style="473" customWidth="1"/>
    <col min="6416" max="6416" width="5.44140625" style="473" customWidth="1"/>
    <col min="6417" max="6417" width="8.33203125" style="473" customWidth="1"/>
    <col min="6418" max="6418" width="5.77734375" style="473" customWidth="1"/>
    <col min="6419" max="6419" width="7.88671875" style="473" customWidth="1"/>
    <col min="6420" max="6420" width="5" style="473" customWidth="1"/>
    <col min="6421" max="6421" width="6.6640625" style="473" customWidth="1"/>
    <col min="6422" max="6422" width="5.6640625" style="473" customWidth="1"/>
    <col min="6423" max="6423" width="7.88671875" style="473" customWidth="1"/>
    <col min="6424" max="6424" width="5.77734375" style="473" customWidth="1"/>
    <col min="6425" max="6425" width="6.6640625" style="473" customWidth="1"/>
    <col min="6426" max="6426" width="5.77734375" style="473" customWidth="1"/>
    <col min="6427" max="6427" width="9.109375" style="473" customWidth="1"/>
    <col min="6428" max="6656" width="9" style="473"/>
    <col min="6657" max="6657" width="15.21875" style="473" customWidth="1"/>
    <col min="6658" max="6670" width="6.33203125" style="473" customWidth="1"/>
    <col min="6671" max="6671" width="8" style="473" customWidth="1"/>
    <col min="6672" max="6672" width="5.44140625" style="473" customWidth="1"/>
    <col min="6673" max="6673" width="8.33203125" style="473" customWidth="1"/>
    <col min="6674" max="6674" width="5.77734375" style="473" customWidth="1"/>
    <col min="6675" max="6675" width="7.88671875" style="473" customWidth="1"/>
    <col min="6676" max="6676" width="5" style="473" customWidth="1"/>
    <col min="6677" max="6677" width="6.6640625" style="473" customWidth="1"/>
    <col min="6678" max="6678" width="5.6640625" style="473" customWidth="1"/>
    <col min="6679" max="6679" width="7.88671875" style="473" customWidth="1"/>
    <col min="6680" max="6680" width="5.77734375" style="473" customWidth="1"/>
    <col min="6681" max="6681" width="6.6640625" style="473" customWidth="1"/>
    <col min="6682" max="6682" width="5.77734375" style="473" customWidth="1"/>
    <col min="6683" max="6683" width="9.109375" style="473" customWidth="1"/>
    <col min="6684" max="6912" width="9" style="473"/>
    <col min="6913" max="6913" width="15.21875" style="473" customWidth="1"/>
    <col min="6914" max="6926" width="6.33203125" style="473" customWidth="1"/>
    <col min="6927" max="6927" width="8" style="473" customWidth="1"/>
    <col min="6928" max="6928" width="5.44140625" style="473" customWidth="1"/>
    <col min="6929" max="6929" width="8.33203125" style="473" customWidth="1"/>
    <col min="6930" max="6930" width="5.77734375" style="473" customWidth="1"/>
    <col min="6931" max="6931" width="7.88671875" style="473" customWidth="1"/>
    <col min="6932" max="6932" width="5" style="473" customWidth="1"/>
    <col min="6933" max="6933" width="6.6640625" style="473" customWidth="1"/>
    <col min="6934" max="6934" width="5.6640625" style="473" customWidth="1"/>
    <col min="6935" max="6935" width="7.88671875" style="473" customWidth="1"/>
    <col min="6936" max="6936" width="5.77734375" style="473" customWidth="1"/>
    <col min="6937" max="6937" width="6.6640625" style="473" customWidth="1"/>
    <col min="6938" max="6938" width="5.77734375" style="473" customWidth="1"/>
    <col min="6939" max="6939" width="9.109375" style="473" customWidth="1"/>
    <col min="6940" max="7168" width="9" style="473"/>
    <col min="7169" max="7169" width="15.21875" style="473" customWidth="1"/>
    <col min="7170" max="7182" width="6.33203125" style="473" customWidth="1"/>
    <col min="7183" max="7183" width="8" style="473" customWidth="1"/>
    <col min="7184" max="7184" width="5.44140625" style="473" customWidth="1"/>
    <col min="7185" max="7185" width="8.33203125" style="473" customWidth="1"/>
    <col min="7186" max="7186" width="5.77734375" style="473" customWidth="1"/>
    <col min="7187" max="7187" width="7.88671875" style="473" customWidth="1"/>
    <col min="7188" max="7188" width="5" style="473" customWidth="1"/>
    <col min="7189" max="7189" width="6.6640625" style="473" customWidth="1"/>
    <col min="7190" max="7190" width="5.6640625" style="473" customWidth="1"/>
    <col min="7191" max="7191" width="7.88671875" style="473" customWidth="1"/>
    <col min="7192" max="7192" width="5.77734375" style="473" customWidth="1"/>
    <col min="7193" max="7193" width="6.6640625" style="473" customWidth="1"/>
    <col min="7194" max="7194" width="5.77734375" style="473" customWidth="1"/>
    <col min="7195" max="7195" width="9.109375" style="473" customWidth="1"/>
    <col min="7196" max="7424" width="9" style="473"/>
    <col min="7425" max="7425" width="15.21875" style="473" customWidth="1"/>
    <col min="7426" max="7438" width="6.33203125" style="473" customWidth="1"/>
    <col min="7439" max="7439" width="8" style="473" customWidth="1"/>
    <col min="7440" max="7440" width="5.44140625" style="473" customWidth="1"/>
    <col min="7441" max="7441" width="8.33203125" style="473" customWidth="1"/>
    <col min="7442" max="7442" width="5.77734375" style="473" customWidth="1"/>
    <col min="7443" max="7443" width="7.88671875" style="473" customWidth="1"/>
    <col min="7444" max="7444" width="5" style="473" customWidth="1"/>
    <col min="7445" max="7445" width="6.6640625" style="473" customWidth="1"/>
    <col min="7446" max="7446" width="5.6640625" style="473" customWidth="1"/>
    <col min="7447" max="7447" width="7.88671875" style="473" customWidth="1"/>
    <col min="7448" max="7448" width="5.77734375" style="473" customWidth="1"/>
    <col min="7449" max="7449" width="6.6640625" style="473" customWidth="1"/>
    <col min="7450" max="7450" width="5.77734375" style="473" customWidth="1"/>
    <col min="7451" max="7451" width="9.109375" style="473" customWidth="1"/>
    <col min="7452" max="7680" width="9" style="473"/>
    <col min="7681" max="7681" width="15.21875" style="473" customWidth="1"/>
    <col min="7682" max="7694" width="6.33203125" style="473" customWidth="1"/>
    <col min="7695" max="7695" width="8" style="473" customWidth="1"/>
    <col min="7696" max="7696" width="5.44140625" style="473" customWidth="1"/>
    <col min="7697" max="7697" width="8.33203125" style="473" customWidth="1"/>
    <col min="7698" max="7698" width="5.77734375" style="473" customWidth="1"/>
    <col min="7699" max="7699" width="7.88671875" style="473" customWidth="1"/>
    <col min="7700" max="7700" width="5" style="473" customWidth="1"/>
    <col min="7701" max="7701" width="6.6640625" style="473" customWidth="1"/>
    <col min="7702" max="7702" width="5.6640625" style="473" customWidth="1"/>
    <col min="7703" max="7703" width="7.88671875" style="473" customWidth="1"/>
    <col min="7704" max="7704" width="5.77734375" style="473" customWidth="1"/>
    <col min="7705" max="7705" width="6.6640625" style="473" customWidth="1"/>
    <col min="7706" max="7706" width="5.77734375" style="473" customWidth="1"/>
    <col min="7707" max="7707" width="9.109375" style="473" customWidth="1"/>
    <col min="7708" max="7936" width="9" style="473"/>
    <col min="7937" max="7937" width="15.21875" style="473" customWidth="1"/>
    <col min="7938" max="7950" width="6.33203125" style="473" customWidth="1"/>
    <col min="7951" max="7951" width="8" style="473" customWidth="1"/>
    <col min="7952" max="7952" width="5.44140625" style="473" customWidth="1"/>
    <col min="7953" max="7953" width="8.33203125" style="473" customWidth="1"/>
    <col min="7954" max="7954" width="5.77734375" style="473" customWidth="1"/>
    <col min="7955" max="7955" width="7.88671875" style="473" customWidth="1"/>
    <col min="7956" max="7956" width="5" style="473" customWidth="1"/>
    <col min="7957" max="7957" width="6.6640625" style="473" customWidth="1"/>
    <col min="7958" max="7958" width="5.6640625" style="473" customWidth="1"/>
    <col min="7959" max="7959" width="7.88671875" style="473" customWidth="1"/>
    <col min="7960" max="7960" width="5.77734375" style="473" customWidth="1"/>
    <col min="7961" max="7961" width="6.6640625" style="473" customWidth="1"/>
    <col min="7962" max="7962" width="5.77734375" style="473" customWidth="1"/>
    <col min="7963" max="7963" width="9.109375" style="473" customWidth="1"/>
    <col min="7964" max="8192" width="9" style="473"/>
    <col min="8193" max="8193" width="15.21875" style="473" customWidth="1"/>
    <col min="8194" max="8206" width="6.33203125" style="473" customWidth="1"/>
    <col min="8207" max="8207" width="8" style="473" customWidth="1"/>
    <col min="8208" max="8208" width="5.44140625" style="473" customWidth="1"/>
    <col min="8209" max="8209" width="8.33203125" style="473" customWidth="1"/>
    <col min="8210" max="8210" width="5.77734375" style="473" customWidth="1"/>
    <col min="8211" max="8211" width="7.88671875" style="473" customWidth="1"/>
    <col min="8212" max="8212" width="5" style="473" customWidth="1"/>
    <col min="8213" max="8213" width="6.6640625" style="473" customWidth="1"/>
    <col min="8214" max="8214" width="5.6640625" style="473" customWidth="1"/>
    <col min="8215" max="8215" width="7.88671875" style="473" customWidth="1"/>
    <col min="8216" max="8216" width="5.77734375" style="473" customWidth="1"/>
    <col min="8217" max="8217" width="6.6640625" style="473" customWidth="1"/>
    <col min="8218" max="8218" width="5.77734375" style="473" customWidth="1"/>
    <col min="8219" max="8219" width="9.109375" style="473" customWidth="1"/>
    <col min="8220" max="8448" width="9" style="473"/>
    <col min="8449" max="8449" width="15.21875" style="473" customWidth="1"/>
    <col min="8450" max="8462" width="6.33203125" style="473" customWidth="1"/>
    <col min="8463" max="8463" width="8" style="473" customWidth="1"/>
    <col min="8464" max="8464" width="5.44140625" style="473" customWidth="1"/>
    <col min="8465" max="8465" width="8.33203125" style="473" customWidth="1"/>
    <col min="8466" max="8466" width="5.77734375" style="473" customWidth="1"/>
    <col min="8467" max="8467" width="7.88671875" style="473" customWidth="1"/>
    <col min="8468" max="8468" width="5" style="473" customWidth="1"/>
    <col min="8469" max="8469" width="6.6640625" style="473" customWidth="1"/>
    <col min="8470" max="8470" width="5.6640625" style="473" customWidth="1"/>
    <col min="8471" max="8471" width="7.88671875" style="473" customWidth="1"/>
    <col min="8472" max="8472" width="5.77734375" style="473" customWidth="1"/>
    <col min="8473" max="8473" width="6.6640625" style="473" customWidth="1"/>
    <col min="8474" max="8474" width="5.77734375" style="473" customWidth="1"/>
    <col min="8475" max="8475" width="9.109375" style="473" customWidth="1"/>
    <col min="8476" max="8704" width="9" style="473"/>
    <col min="8705" max="8705" width="15.21875" style="473" customWidth="1"/>
    <col min="8706" max="8718" width="6.33203125" style="473" customWidth="1"/>
    <col min="8719" max="8719" width="8" style="473" customWidth="1"/>
    <col min="8720" max="8720" width="5.44140625" style="473" customWidth="1"/>
    <col min="8721" max="8721" width="8.33203125" style="473" customWidth="1"/>
    <col min="8722" max="8722" width="5.77734375" style="473" customWidth="1"/>
    <col min="8723" max="8723" width="7.88671875" style="473" customWidth="1"/>
    <col min="8724" max="8724" width="5" style="473" customWidth="1"/>
    <col min="8725" max="8725" width="6.6640625" style="473" customWidth="1"/>
    <col min="8726" max="8726" width="5.6640625" style="473" customWidth="1"/>
    <col min="8727" max="8727" width="7.88671875" style="473" customWidth="1"/>
    <col min="8728" max="8728" width="5.77734375" style="473" customWidth="1"/>
    <col min="8729" max="8729" width="6.6640625" style="473" customWidth="1"/>
    <col min="8730" max="8730" width="5.77734375" style="473" customWidth="1"/>
    <col min="8731" max="8731" width="9.109375" style="473" customWidth="1"/>
    <col min="8732" max="8960" width="9" style="473"/>
    <col min="8961" max="8961" width="15.21875" style="473" customWidth="1"/>
    <col min="8962" max="8974" width="6.33203125" style="473" customWidth="1"/>
    <col min="8975" max="8975" width="8" style="473" customWidth="1"/>
    <col min="8976" max="8976" width="5.44140625" style="473" customWidth="1"/>
    <col min="8977" max="8977" width="8.33203125" style="473" customWidth="1"/>
    <col min="8978" max="8978" width="5.77734375" style="473" customWidth="1"/>
    <col min="8979" max="8979" width="7.88671875" style="473" customWidth="1"/>
    <col min="8980" max="8980" width="5" style="473" customWidth="1"/>
    <col min="8981" max="8981" width="6.6640625" style="473" customWidth="1"/>
    <col min="8982" max="8982" width="5.6640625" style="473" customWidth="1"/>
    <col min="8983" max="8983" width="7.88671875" style="473" customWidth="1"/>
    <col min="8984" max="8984" width="5.77734375" style="473" customWidth="1"/>
    <col min="8985" max="8985" width="6.6640625" style="473" customWidth="1"/>
    <col min="8986" max="8986" width="5.77734375" style="473" customWidth="1"/>
    <col min="8987" max="8987" width="9.109375" style="473" customWidth="1"/>
    <col min="8988" max="9216" width="9" style="473"/>
    <col min="9217" max="9217" width="15.21875" style="473" customWidth="1"/>
    <col min="9218" max="9230" width="6.33203125" style="473" customWidth="1"/>
    <col min="9231" max="9231" width="8" style="473" customWidth="1"/>
    <col min="9232" max="9232" width="5.44140625" style="473" customWidth="1"/>
    <col min="9233" max="9233" width="8.33203125" style="473" customWidth="1"/>
    <col min="9234" max="9234" width="5.77734375" style="473" customWidth="1"/>
    <col min="9235" max="9235" width="7.88671875" style="473" customWidth="1"/>
    <col min="9236" max="9236" width="5" style="473" customWidth="1"/>
    <col min="9237" max="9237" width="6.6640625" style="473" customWidth="1"/>
    <col min="9238" max="9238" width="5.6640625" style="473" customWidth="1"/>
    <col min="9239" max="9239" width="7.88671875" style="473" customWidth="1"/>
    <col min="9240" max="9240" width="5.77734375" style="473" customWidth="1"/>
    <col min="9241" max="9241" width="6.6640625" style="473" customWidth="1"/>
    <col min="9242" max="9242" width="5.77734375" style="473" customWidth="1"/>
    <col min="9243" max="9243" width="9.109375" style="473" customWidth="1"/>
    <col min="9244" max="9472" width="9" style="473"/>
    <col min="9473" max="9473" width="15.21875" style="473" customWidth="1"/>
    <col min="9474" max="9486" width="6.33203125" style="473" customWidth="1"/>
    <col min="9487" max="9487" width="8" style="473" customWidth="1"/>
    <col min="9488" max="9488" width="5.44140625" style="473" customWidth="1"/>
    <col min="9489" max="9489" width="8.33203125" style="473" customWidth="1"/>
    <col min="9490" max="9490" width="5.77734375" style="473" customWidth="1"/>
    <col min="9491" max="9491" width="7.88671875" style="473" customWidth="1"/>
    <col min="9492" max="9492" width="5" style="473" customWidth="1"/>
    <col min="9493" max="9493" width="6.6640625" style="473" customWidth="1"/>
    <col min="9494" max="9494" width="5.6640625" style="473" customWidth="1"/>
    <col min="9495" max="9495" width="7.88671875" style="473" customWidth="1"/>
    <col min="9496" max="9496" width="5.77734375" style="473" customWidth="1"/>
    <col min="9497" max="9497" width="6.6640625" style="473" customWidth="1"/>
    <col min="9498" max="9498" width="5.77734375" style="473" customWidth="1"/>
    <col min="9499" max="9499" width="9.109375" style="473" customWidth="1"/>
    <col min="9500" max="9728" width="9" style="473"/>
    <col min="9729" max="9729" width="15.21875" style="473" customWidth="1"/>
    <col min="9730" max="9742" width="6.33203125" style="473" customWidth="1"/>
    <col min="9743" max="9743" width="8" style="473" customWidth="1"/>
    <col min="9744" max="9744" width="5.44140625" style="473" customWidth="1"/>
    <col min="9745" max="9745" width="8.33203125" style="473" customWidth="1"/>
    <col min="9746" max="9746" width="5.77734375" style="473" customWidth="1"/>
    <col min="9747" max="9747" width="7.88671875" style="473" customWidth="1"/>
    <col min="9748" max="9748" width="5" style="473" customWidth="1"/>
    <col min="9749" max="9749" width="6.6640625" style="473" customWidth="1"/>
    <col min="9750" max="9750" width="5.6640625" style="473" customWidth="1"/>
    <col min="9751" max="9751" width="7.88671875" style="473" customWidth="1"/>
    <col min="9752" max="9752" width="5.77734375" style="473" customWidth="1"/>
    <col min="9753" max="9753" width="6.6640625" style="473" customWidth="1"/>
    <col min="9754" max="9754" width="5.77734375" style="473" customWidth="1"/>
    <col min="9755" max="9755" width="9.109375" style="473" customWidth="1"/>
    <col min="9756" max="9984" width="9" style="473"/>
    <col min="9985" max="9985" width="15.21875" style="473" customWidth="1"/>
    <col min="9986" max="9998" width="6.33203125" style="473" customWidth="1"/>
    <col min="9999" max="9999" width="8" style="473" customWidth="1"/>
    <col min="10000" max="10000" width="5.44140625" style="473" customWidth="1"/>
    <col min="10001" max="10001" width="8.33203125" style="473" customWidth="1"/>
    <col min="10002" max="10002" width="5.77734375" style="473" customWidth="1"/>
    <col min="10003" max="10003" width="7.88671875" style="473" customWidth="1"/>
    <col min="10004" max="10004" width="5" style="473" customWidth="1"/>
    <col min="10005" max="10005" width="6.6640625" style="473" customWidth="1"/>
    <col min="10006" max="10006" width="5.6640625" style="473" customWidth="1"/>
    <col min="10007" max="10007" width="7.88671875" style="473" customWidth="1"/>
    <col min="10008" max="10008" width="5.77734375" style="473" customWidth="1"/>
    <col min="10009" max="10009" width="6.6640625" style="473" customWidth="1"/>
    <col min="10010" max="10010" width="5.77734375" style="473" customWidth="1"/>
    <col min="10011" max="10011" width="9.109375" style="473" customWidth="1"/>
    <col min="10012" max="10240" width="9" style="473"/>
    <col min="10241" max="10241" width="15.21875" style="473" customWidth="1"/>
    <col min="10242" max="10254" width="6.33203125" style="473" customWidth="1"/>
    <col min="10255" max="10255" width="8" style="473" customWidth="1"/>
    <col min="10256" max="10256" width="5.44140625" style="473" customWidth="1"/>
    <col min="10257" max="10257" width="8.33203125" style="473" customWidth="1"/>
    <col min="10258" max="10258" width="5.77734375" style="473" customWidth="1"/>
    <col min="10259" max="10259" width="7.88671875" style="473" customWidth="1"/>
    <col min="10260" max="10260" width="5" style="473" customWidth="1"/>
    <col min="10261" max="10261" width="6.6640625" style="473" customWidth="1"/>
    <col min="10262" max="10262" width="5.6640625" style="473" customWidth="1"/>
    <col min="10263" max="10263" width="7.88671875" style="473" customWidth="1"/>
    <col min="10264" max="10264" width="5.77734375" style="473" customWidth="1"/>
    <col min="10265" max="10265" width="6.6640625" style="473" customWidth="1"/>
    <col min="10266" max="10266" width="5.77734375" style="473" customWidth="1"/>
    <col min="10267" max="10267" width="9.109375" style="473" customWidth="1"/>
    <col min="10268" max="10496" width="9" style="473"/>
    <col min="10497" max="10497" width="15.21875" style="473" customWidth="1"/>
    <col min="10498" max="10510" width="6.33203125" style="473" customWidth="1"/>
    <col min="10511" max="10511" width="8" style="473" customWidth="1"/>
    <col min="10512" max="10512" width="5.44140625" style="473" customWidth="1"/>
    <col min="10513" max="10513" width="8.33203125" style="473" customWidth="1"/>
    <col min="10514" max="10514" width="5.77734375" style="473" customWidth="1"/>
    <col min="10515" max="10515" width="7.88671875" style="473" customWidth="1"/>
    <col min="10516" max="10516" width="5" style="473" customWidth="1"/>
    <col min="10517" max="10517" width="6.6640625" style="473" customWidth="1"/>
    <col min="10518" max="10518" width="5.6640625" style="473" customWidth="1"/>
    <col min="10519" max="10519" width="7.88671875" style="473" customWidth="1"/>
    <col min="10520" max="10520" width="5.77734375" style="473" customWidth="1"/>
    <col min="10521" max="10521" width="6.6640625" style="473" customWidth="1"/>
    <col min="10522" max="10522" width="5.77734375" style="473" customWidth="1"/>
    <col min="10523" max="10523" width="9.109375" style="473" customWidth="1"/>
    <col min="10524" max="10752" width="9" style="473"/>
    <col min="10753" max="10753" width="15.21875" style="473" customWidth="1"/>
    <col min="10754" max="10766" width="6.33203125" style="473" customWidth="1"/>
    <col min="10767" max="10767" width="8" style="473" customWidth="1"/>
    <col min="10768" max="10768" width="5.44140625" style="473" customWidth="1"/>
    <col min="10769" max="10769" width="8.33203125" style="473" customWidth="1"/>
    <col min="10770" max="10770" width="5.77734375" style="473" customWidth="1"/>
    <col min="10771" max="10771" width="7.88671875" style="473" customWidth="1"/>
    <col min="10772" max="10772" width="5" style="473" customWidth="1"/>
    <col min="10773" max="10773" width="6.6640625" style="473" customWidth="1"/>
    <col min="10774" max="10774" width="5.6640625" style="473" customWidth="1"/>
    <col min="10775" max="10775" width="7.88671875" style="473" customWidth="1"/>
    <col min="10776" max="10776" width="5.77734375" style="473" customWidth="1"/>
    <col min="10777" max="10777" width="6.6640625" style="473" customWidth="1"/>
    <col min="10778" max="10778" width="5.77734375" style="473" customWidth="1"/>
    <col min="10779" max="10779" width="9.109375" style="473" customWidth="1"/>
    <col min="10780" max="11008" width="9" style="473"/>
    <col min="11009" max="11009" width="15.21875" style="473" customWidth="1"/>
    <col min="11010" max="11022" width="6.33203125" style="473" customWidth="1"/>
    <col min="11023" max="11023" width="8" style="473" customWidth="1"/>
    <col min="11024" max="11024" width="5.44140625" style="473" customWidth="1"/>
    <col min="11025" max="11025" width="8.33203125" style="473" customWidth="1"/>
    <col min="11026" max="11026" width="5.77734375" style="473" customWidth="1"/>
    <col min="11027" max="11027" width="7.88671875" style="473" customWidth="1"/>
    <col min="11028" max="11028" width="5" style="473" customWidth="1"/>
    <col min="11029" max="11029" width="6.6640625" style="473" customWidth="1"/>
    <col min="11030" max="11030" width="5.6640625" style="473" customWidth="1"/>
    <col min="11031" max="11031" width="7.88671875" style="473" customWidth="1"/>
    <col min="11032" max="11032" width="5.77734375" style="473" customWidth="1"/>
    <col min="11033" max="11033" width="6.6640625" style="473" customWidth="1"/>
    <col min="11034" max="11034" width="5.77734375" style="473" customWidth="1"/>
    <col min="11035" max="11035" width="9.109375" style="473" customWidth="1"/>
    <col min="11036" max="11264" width="9" style="473"/>
    <col min="11265" max="11265" width="15.21875" style="473" customWidth="1"/>
    <col min="11266" max="11278" width="6.33203125" style="473" customWidth="1"/>
    <col min="11279" max="11279" width="8" style="473" customWidth="1"/>
    <col min="11280" max="11280" width="5.44140625" style="473" customWidth="1"/>
    <col min="11281" max="11281" width="8.33203125" style="473" customWidth="1"/>
    <col min="11282" max="11282" width="5.77734375" style="473" customWidth="1"/>
    <col min="11283" max="11283" width="7.88671875" style="473" customWidth="1"/>
    <col min="11284" max="11284" width="5" style="473" customWidth="1"/>
    <col min="11285" max="11285" width="6.6640625" style="473" customWidth="1"/>
    <col min="11286" max="11286" width="5.6640625" style="473" customWidth="1"/>
    <col min="11287" max="11287" width="7.88671875" style="473" customWidth="1"/>
    <col min="11288" max="11288" width="5.77734375" style="473" customWidth="1"/>
    <col min="11289" max="11289" width="6.6640625" style="473" customWidth="1"/>
    <col min="11290" max="11290" width="5.77734375" style="473" customWidth="1"/>
    <col min="11291" max="11291" width="9.109375" style="473" customWidth="1"/>
    <col min="11292" max="11520" width="9" style="473"/>
    <col min="11521" max="11521" width="15.21875" style="473" customWidth="1"/>
    <col min="11522" max="11534" width="6.33203125" style="473" customWidth="1"/>
    <col min="11535" max="11535" width="8" style="473" customWidth="1"/>
    <col min="11536" max="11536" width="5.44140625" style="473" customWidth="1"/>
    <col min="11537" max="11537" width="8.33203125" style="473" customWidth="1"/>
    <col min="11538" max="11538" width="5.77734375" style="473" customWidth="1"/>
    <col min="11539" max="11539" width="7.88671875" style="473" customWidth="1"/>
    <col min="11540" max="11540" width="5" style="473" customWidth="1"/>
    <col min="11541" max="11541" width="6.6640625" style="473" customWidth="1"/>
    <col min="11542" max="11542" width="5.6640625" style="473" customWidth="1"/>
    <col min="11543" max="11543" width="7.88671875" style="473" customWidth="1"/>
    <col min="11544" max="11544" width="5.77734375" style="473" customWidth="1"/>
    <col min="11545" max="11545" width="6.6640625" style="473" customWidth="1"/>
    <col min="11546" max="11546" width="5.77734375" style="473" customWidth="1"/>
    <col min="11547" max="11547" width="9.109375" style="473" customWidth="1"/>
    <col min="11548" max="11776" width="9" style="473"/>
    <col min="11777" max="11777" width="15.21875" style="473" customWidth="1"/>
    <col min="11778" max="11790" width="6.33203125" style="473" customWidth="1"/>
    <col min="11791" max="11791" width="8" style="473" customWidth="1"/>
    <col min="11792" max="11792" width="5.44140625" style="473" customWidth="1"/>
    <col min="11793" max="11793" width="8.33203125" style="473" customWidth="1"/>
    <col min="11794" max="11794" width="5.77734375" style="473" customWidth="1"/>
    <col min="11795" max="11795" width="7.88671875" style="473" customWidth="1"/>
    <col min="11796" max="11796" width="5" style="473" customWidth="1"/>
    <col min="11797" max="11797" width="6.6640625" style="473" customWidth="1"/>
    <col min="11798" max="11798" width="5.6640625" style="473" customWidth="1"/>
    <col min="11799" max="11799" width="7.88671875" style="473" customWidth="1"/>
    <col min="11800" max="11800" width="5.77734375" style="473" customWidth="1"/>
    <col min="11801" max="11801" width="6.6640625" style="473" customWidth="1"/>
    <col min="11802" max="11802" width="5.77734375" style="473" customWidth="1"/>
    <col min="11803" max="11803" width="9.109375" style="473" customWidth="1"/>
    <col min="11804" max="12032" width="9" style="473"/>
    <col min="12033" max="12033" width="15.21875" style="473" customWidth="1"/>
    <col min="12034" max="12046" width="6.33203125" style="473" customWidth="1"/>
    <col min="12047" max="12047" width="8" style="473" customWidth="1"/>
    <col min="12048" max="12048" width="5.44140625" style="473" customWidth="1"/>
    <col min="12049" max="12049" width="8.33203125" style="473" customWidth="1"/>
    <col min="12050" max="12050" width="5.77734375" style="473" customWidth="1"/>
    <col min="12051" max="12051" width="7.88671875" style="473" customWidth="1"/>
    <col min="12052" max="12052" width="5" style="473" customWidth="1"/>
    <col min="12053" max="12053" width="6.6640625" style="473" customWidth="1"/>
    <col min="12054" max="12054" width="5.6640625" style="473" customWidth="1"/>
    <col min="12055" max="12055" width="7.88671875" style="473" customWidth="1"/>
    <col min="12056" max="12056" width="5.77734375" style="473" customWidth="1"/>
    <col min="12057" max="12057" width="6.6640625" style="473" customWidth="1"/>
    <col min="12058" max="12058" width="5.77734375" style="473" customWidth="1"/>
    <col min="12059" max="12059" width="9.109375" style="473" customWidth="1"/>
    <col min="12060" max="12288" width="9" style="473"/>
    <col min="12289" max="12289" width="15.21875" style="473" customWidth="1"/>
    <col min="12290" max="12302" width="6.33203125" style="473" customWidth="1"/>
    <col min="12303" max="12303" width="8" style="473" customWidth="1"/>
    <col min="12304" max="12304" width="5.44140625" style="473" customWidth="1"/>
    <col min="12305" max="12305" width="8.33203125" style="473" customWidth="1"/>
    <col min="12306" max="12306" width="5.77734375" style="473" customWidth="1"/>
    <col min="12307" max="12307" width="7.88671875" style="473" customWidth="1"/>
    <col min="12308" max="12308" width="5" style="473" customWidth="1"/>
    <col min="12309" max="12309" width="6.6640625" style="473" customWidth="1"/>
    <col min="12310" max="12310" width="5.6640625" style="473" customWidth="1"/>
    <col min="12311" max="12311" width="7.88671875" style="473" customWidth="1"/>
    <col min="12312" max="12312" width="5.77734375" style="473" customWidth="1"/>
    <col min="12313" max="12313" width="6.6640625" style="473" customWidth="1"/>
    <col min="12314" max="12314" width="5.77734375" style="473" customWidth="1"/>
    <col min="12315" max="12315" width="9.109375" style="473" customWidth="1"/>
    <col min="12316" max="12544" width="9" style="473"/>
    <col min="12545" max="12545" width="15.21875" style="473" customWidth="1"/>
    <col min="12546" max="12558" width="6.33203125" style="473" customWidth="1"/>
    <col min="12559" max="12559" width="8" style="473" customWidth="1"/>
    <col min="12560" max="12560" width="5.44140625" style="473" customWidth="1"/>
    <col min="12561" max="12561" width="8.33203125" style="473" customWidth="1"/>
    <col min="12562" max="12562" width="5.77734375" style="473" customWidth="1"/>
    <col min="12563" max="12563" width="7.88671875" style="473" customWidth="1"/>
    <col min="12564" max="12564" width="5" style="473" customWidth="1"/>
    <col min="12565" max="12565" width="6.6640625" style="473" customWidth="1"/>
    <col min="12566" max="12566" width="5.6640625" style="473" customWidth="1"/>
    <col min="12567" max="12567" width="7.88671875" style="473" customWidth="1"/>
    <col min="12568" max="12568" width="5.77734375" style="473" customWidth="1"/>
    <col min="12569" max="12569" width="6.6640625" style="473" customWidth="1"/>
    <col min="12570" max="12570" width="5.77734375" style="473" customWidth="1"/>
    <col min="12571" max="12571" width="9.109375" style="473" customWidth="1"/>
    <col min="12572" max="12800" width="9" style="473"/>
    <col min="12801" max="12801" width="15.21875" style="473" customWidth="1"/>
    <col min="12802" max="12814" width="6.33203125" style="473" customWidth="1"/>
    <col min="12815" max="12815" width="8" style="473" customWidth="1"/>
    <col min="12816" max="12816" width="5.44140625" style="473" customWidth="1"/>
    <col min="12817" max="12817" width="8.33203125" style="473" customWidth="1"/>
    <col min="12818" max="12818" width="5.77734375" style="473" customWidth="1"/>
    <col min="12819" max="12819" width="7.88671875" style="473" customWidth="1"/>
    <col min="12820" max="12820" width="5" style="473" customWidth="1"/>
    <col min="12821" max="12821" width="6.6640625" style="473" customWidth="1"/>
    <col min="12822" max="12822" width="5.6640625" style="473" customWidth="1"/>
    <col min="12823" max="12823" width="7.88671875" style="473" customWidth="1"/>
    <col min="12824" max="12824" width="5.77734375" style="473" customWidth="1"/>
    <col min="12825" max="12825" width="6.6640625" style="473" customWidth="1"/>
    <col min="12826" max="12826" width="5.77734375" style="473" customWidth="1"/>
    <col min="12827" max="12827" width="9.109375" style="473" customWidth="1"/>
    <col min="12828" max="13056" width="9" style="473"/>
    <col min="13057" max="13057" width="15.21875" style="473" customWidth="1"/>
    <col min="13058" max="13070" width="6.33203125" style="473" customWidth="1"/>
    <col min="13071" max="13071" width="8" style="473" customWidth="1"/>
    <col min="13072" max="13072" width="5.44140625" style="473" customWidth="1"/>
    <col min="13073" max="13073" width="8.33203125" style="473" customWidth="1"/>
    <col min="13074" max="13074" width="5.77734375" style="473" customWidth="1"/>
    <col min="13075" max="13075" width="7.88671875" style="473" customWidth="1"/>
    <col min="13076" max="13076" width="5" style="473" customWidth="1"/>
    <col min="13077" max="13077" width="6.6640625" style="473" customWidth="1"/>
    <col min="13078" max="13078" width="5.6640625" style="473" customWidth="1"/>
    <col min="13079" max="13079" width="7.88671875" style="473" customWidth="1"/>
    <col min="13080" max="13080" width="5.77734375" style="473" customWidth="1"/>
    <col min="13081" max="13081" width="6.6640625" style="473" customWidth="1"/>
    <col min="13082" max="13082" width="5.77734375" style="473" customWidth="1"/>
    <col min="13083" max="13083" width="9.109375" style="473" customWidth="1"/>
    <col min="13084" max="13312" width="9" style="473"/>
    <col min="13313" max="13313" width="15.21875" style="473" customWidth="1"/>
    <col min="13314" max="13326" width="6.33203125" style="473" customWidth="1"/>
    <col min="13327" max="13327" width="8" style="473" customWidth="1"/>
    <col min="13328" max="13328" width="5.44140625" style="473" customWidth="1"/>
    <col min="13329" max="13329" width="8.33203125" style="473" customWidth="1"/>
    <col min="13330" max="13330" width="5.77734375" style="473" customWidth="1"/>
    <col min="13331" max="13331" width="7.88671875" style="473" customWidth="1"/>
    <col min="13332" max="13332" width="5" style="473" customWidth="1"/>
    <col min="13333" max="13333" width="6.6640625" style="473" customWidth="1"/>
    <col min="13334" max="13334" width="5.6640625" style="473" customWidth="1"/>
    <col min="13335" max="13335" width="7.88671875" style="473" customWidth="1"/>
    <col min="13336" max="13336" width="5.77734375" style="473" customWidth="1"/>
    <col min="13337" max="13337" width="6.6640625" style="473" customWidth="1"/>
    <col min="13338" max="13338" width="5.77734375" style="473" customWidth="1"/>
    <col min="13339" max="13339" width="9.109375" style="473" customWidth="1"/>
    <col min="13340" max="13568" width="9" style="473"/>
    <col min="13569" max="13569" width="15.21875" style="473" customWidth="1"/>
    <col min="13570" max="13582" width="6.33203125" style="473" customWidth="1"/>
    <col min="13583" max="13583" width="8" style="473" customWidth="1"/>
    <col min="13584" max="13584" width="5.44140625" style="473" customWidth="1"/>
    <col min="13585" max="13585" width="8.33203125" style="473" customWidth="1"/>
    <col min="13586" max="13586" width="5.77734375" style="473" customWidth="1"/>
    <col min="13587" max="13587" width="7.88671875" style="473" customWidth="1"/>
    <col min="13588" max="13588" width="5" style="473" customWidth="1"/>
    <col min="13589" max="13589" width="6.6640625" style="473" customWidth="1"/>
    <col min="13590" max="13590" width="5.6640625" style="473" customWidth="1"/>
    <col min="13591" max="13591" width="7.88671875" style="473" customWidth="1"/>
    <col min="13592" max="13592" width="5.77734375" style="473" customWidth="1"/>
    <col min="13593" max="13593" width="6.6640625" style="473" customWidth="1"/>
    <col min="13594" max="13594" width="5.77734375" style="473" customWidth="1"/>
    <col min="13595" max="13595" width="9.109375" style="473" customWidth="1"/>
    <col min="13596" max="13824" width="9" style="473"/>
    <col min="13825" max="13825" width="15.21875" style="473" customWidth="1"/>
    <col min="13826" max="13838" width="6.33203125" style="473" customWidth="1"/>
    <col min="13839" max="13839" width="8" style="473" customWidth="1"/>
    <col min="13840" max="13840" width="5.44140625" style="473" customWidth="1"/>
    <col min="13841" max="13841" width="8.33203125" style="473" customWidth="1"/>
    <col min="13842" max="13842" width="5.77734375" style="473" customWidth="1"/>
    <col min="13843" max="13843" width="7.88671875" style="473" customWidth="1"/>
    <col min="13844" max="13844" width="5" style="473" customWidth="1"/>
    <col min="13845" max="13845" width="6.6640625" style="473" customWidth="1"/>
    <col min="13846" max="13846" width="5.6640625" style="473" customWidth="1"/>
    <col min="13847" max="13847" width="7.88671875" style="473" customWidth="1"/>
    <col min="13848" max="13848" width="5.77734375" style="473" customWidth="1"/>
    <col min="13849" max="13849" width="6.6640625" style="473" customWidth="1"/>
    <col min="13850" max="13850" width="5.77734375" style="473" customWidth="1"/>
    <col min="13851" max="13851" width="9.109375" style="473" customWidth="1"/>
    <col min="13852" max="14080" width="9" style="473"/>
    <col min="14081" max="14081" width="15.21875" style="473" customWidth="1"/>
    <col min="14082" max="14094" width="6.33203125" style="473" customWidth="1"/>
    <col min="14095" max="14095" width="8" style="473" customWidth="1"/>
    <col min="14096" max="14096" width="5.44140625" style="473" customWidth="1"/>
    <col min="14097" max="14097" width="8.33203125" style="473" customWidth="1"/>
    <col min="14098" max="14098" width="5.77734375" style="473" customWidth="1"/>
    <col min="14099" max="14099" width="7.88671875" style="473" customWidth="1"/>
    <col min="14100" max="14100" width="5" style="473" customWidth="1"/>
    <col min="14101" max="14101" width="6.6640625" style="473" customWidth="1"/>
    <col min="14102" max="14102" width="5.6640625" style="473" customWidth="1"/>
    <col min="14103" max="14103" width="7.88671875" style="473" customWidth="1"/>
    <col min="14104" max="14104" width="5.77734375" style="473" customWidth="1"/>
    <col min="14105" max="14105" width="6.6640625" style="473" customWidth="1"/>
    <col min="14106" max="14106" width="5.77734375" style="473" customWidth="1"/>
    <col min="14107" max="14107" width="9.109375" style="473" customWidth="1"/>
    <col min="14108" max="14336" width="9" style="473"/>
    <col min="14337" max="14337" width="15.21875" style="473" customWidth="1"/>
    <col min="14338" max="14350" width="6.33203125" style="473" customWidth="1"/>
    <col min="14351" max="14351" width="8" style="473" customWidth="1"/>
    <col min="14352" max="14352" width="5.44140625" style="473" customWidth="1"/>
    <col min="14353" max="14353" width="8.33203125" style="473" customWidth="1"/>
    <col min="14354" max="14354" width="5.77734375" style="473" customWidth="1"/>
    <col min="14355" max="14355" width="7.88671875" style="473" customWidth="1"/>
    <col min="14356" max="14356" width="5" style="473" customWidth="1"/>
    <col min="14357" max="14357" width="6.6640625" style="473" customWidth="1"/>
    <col min="14358" max="14358" width="5.6640625" style="473" customWidth="1"/>
    <col min="14359" max="14359" width="7.88671875" style="473" customWidth="1"/>
    <col min="14360" max="14360" width="5.77734375" style="473" customWidth="1"/>
    <col min="14361" max="14361" width="6.6640625" style="473" customWidth="1"/>
    <col min="14362" max="14362" width="5.77734375" style="473" customWidth="1"/>
    <col min="14363" max="14363" width="9.109375" style="473" customWidth="1"/>
    <col min="14364" max="14592" width="9" style="473"/>
    <col min="14593" max="14593" width="15.21875" style="473" customWidth="1"/>
    <col min="14594" max="14606" width="6.33203125" style="473" customWidth="1"/>
    <col min="14607" max="14607" width="8" style="473" customWidth="1"/>
    <col min="14608" max="14608" width="5.44140625" style="473" customWidth="1"/>
    <col min="14609" max="14609" width="8.33203125" style="473" customWidth="1"/>
    <col min="14610" max="14610" width="5.77734375" style="473" customWidth="1"/>
    <col min="14611" max="14611" width="7.88671875" style="473" customWidth="1"/>
    <col min="14612" max="14612" width="5" style="473" customWidth="1"/>
    <col min="14613" max="14613" width="6.6640625" style="473" customWidth="1"/>
    <col min="14614" max="14614" width="5.6640625" style="473" customWidth="1"/>
    <col min="14615" max="14615" width="7.88671875" style="473" customWidth="1"/>
    <col min="14616" max="14616" width="5.77734375" style="473" customWidth="1"/>
    <col min="14617" max="14617" width="6.6640625" style="473" customWidth="1"/>
    <col min="14618" max="14618" width="5.77734375" style="473" customWidth="1"/>
    <col min="14619" max="14619" width="9.109375" style="473" customWidth="1"/>
    <col min="14620" max="14848" width="9" style="473"/>
    <col min="14849" max="14849" width="15.21875" style="473" customWidth="1"/>
    <col min="14850" max="14862" width="6.33203125" style="473" customWidth="1"/>
    <col min="14863" max="14863" width="8" style="473" customWidth="1"/>
    <col min="14864" max="14864" width="5.44140625" style="473" customWidth="1"/>
    <col min="14865" max="14865" width="8.33203125" style="473" customWidth="1"/>
    <col min="14866" max="14866" width="5.77734375" style="473" customWidth="1"/>
    <col min="14867" max="14867" width="7.88671875" style="473" customWidth="1"/>
    <col min="14868" max="14868" width="5" style="473" customWidth="1"/>
    <col min="14869" max="14869" width="6.6640625" style="473" customWidth="1"/>
    <col min="14870" max="14870" width="5.6640625" style="473" customWidth="1"/>
    <col min="14871" max="14871" width="7.88671875" style="473" customWidth="1"/>
    <col min="14872" max="14872" width="5.77734375" style="473" customWidth="1"/>
    <col min="14873" max="14873" width="6.6640625" style="473" customWidth="1"/>
    <col min="14874" max="14874" width="5.77734375" style="473" customWidth="1"/>
    <col min="14875" max="14875" width="9.109375" style="473" customWidth="1"/>
    <col min="14876" max="15104" width="9" style="473"/>
    <col min="15105" max="15105" width="15.21875" style="473" customWidth="1"/>
    <col min="15106" max="15118" width="6.33203125" style="473" customWidth="1"/>
    <col min="15119" max="15119" width="8" style="473" customWidth="1"/>
    <col min="15120" max="15120" width="5.44140625" style="473" customWidth="1"/>
    <col min="15121" max="15121" width="8.33203125" style="473" customWidth="1"/>
    <col min="15122" max="15122" width="5.77734375" style="473" customWidth="1"/>
    <col min="15123" max="15123" width="7.88671875" style="473" customWidth="1"/>
    <col min="15124" max="15124" width="5" style="473" customWidth="1"/>
    <col min="15125" max="15125" width="6.6640625" style="473" customWidth="1"/>
    <col min="15126" max="15126" width="5.6640625" style="473" customWidth="1"/>
    <col min="15127" max="15127" width="7.88671875" style="473" customWidth="1"/>
    <col min="15128" max="15128" width="5.77734375" style="473" customWidth="1"/>
    <col min="15129" max="15129" width="6.6640625" style="473" customWidth="1"/>
    <col min="15130" max="15130" width="5.77734375" style="473" customWidth="1"/>
    <col min="15131" max="15131" width="9.109375" style="473" customWidth="1"/>
    <col min="15132" max="15360" width="9" style="473"/>
    <col min="15361" max="15361" width="15.21875" style="473" customWidth="1"/>
    <col min="15362" max="15374" width="6.33203125" style="473" customWidth="1"/>
    <col min="15375" max="15375" width="8" style="473" customWidth="1"/>
    <col min="15376" max="15376" width="5.44140625" style="473" customWidth="1"/>
    <col min="15377" max="15377" width="8.33203125" style="473" customWidth="1"/>
    <col min="15378" max="15378" width="5.77734375" style="473" customWidth="1"/>
    <col min="15379" max="15379" width="7.88671875" style="473" customWidth="1"/>
    <col min="15380" max="15380" width="5" style="473" customWidth="1"/>
    <col min="15381" max="15381" width="6.6640625" style="473" customWidth="1"/>
    <col min="15382" max="15382" width="5.6640625" style="473" customWidth="1"/>
    <col min="15383" max="15383" width="7.88671875" style="473" customWidth="1"/>
    <col min="15384" max="15384" width="5.77734375" style="473" customWidth="1"/>
    <col min="15385" max="15385" width="6.6640625" style="473" customWidth="1"/>
    <col min="15386" max="15386" width="5.77734375" style="473" customWidth="1"/>
    <col min="15387" max="15387" width="9.109375" style="473" customWidth="1"/>
    <col min="15388" max="15616" width="9" style="473"/>
    <col min="15617" max="15617" width="15.21875" style="473" customWidth="1"/>
    <col min="15618" max="15630" width="6.33203125" style="473" customWidth="1"/>
    <col min="15631" max="15631" width="8" style="473" customWidth="1"/>
    <col min="15632" max="15632" width="5.44140625" style="473" customWidth="1"/>
    <col min="15633" max="15633" width="8.33203125" style="473" customWidth="1"/>
    <col min="15634" max="15634" width="5.77734375" style="473" customWidth="1"/>
    <col min="15635" max="15635" width="7.88671875" style="473" customWidth="1"/>
    <col min="15636" max="15636" width="5" style="473" customWidth="1"/>
    <col min="15637" max="15637" width="6.6640625" style="473" customWidth="1"/>
    <col min="15638" max="15638" width="5.6640625" style="473" customWidth="1"/>
    <col min="15639" max="15639" width="7.88671875" style="473" customWidth="1"/>
    <col min="15640" max="15640" width="5.77734375" style="473" customWidth="1"/>
    <col min="15641" max="15641" width="6.6640625" style="473" customWidth="1"/>
    <col min="15642" max="15642" width="5.77734375" style="473" customWidth="1"/>
    <col min="15643" max="15643" width="9.109375" style="473" customWidth="1"/>
    <col min="15644" max="15872" width="9" style="473"/>
    <col min="15873" max="15873" width="15.21875" style="473" customWidth="1"/>
    <col min="15874" max="15886" width="6.33203125" style="473" customWidth="1"/>
    <col min="15887" max="15887" width="8" style="473" customWidth="1"/>
    <col min="15888" max="15888" width="5.44140625" style="473" customWidth="1"/>
    <col min="15889" max="15889" width="8.33203125" style="473" customWidth="1"/>
    <col min="15890" max="15890" width="5.77734375" style="473" customWidth="1"/>
    <col min="15891" max="15891" width="7.88671875" style="473" customWidth="1"/>
    <col min="15892" max="15892" width="5" style="473" customWidth="1"/>
    <col min="15893" max="15893" width="6.6640625" style="473" customWidth="1"/>
    <col min="15894" max="15894" width="5.6640625" style="473" customWidth="1"/>
    <col min="15895" max="15895" width="7.88671875" style="473" customWidth="1"/>
    <col min="15896" max="15896" width="5.77734375" style="473" customWidth="1"/>
    <col min="15897" max="15897" width="6.6640625" style="473" customWidth="1"/>
    <col min="15898" max="15898" width="5.77734375" style="473" customWidth="1"/>
    <col min="15899" max="15899" width="9.109375" style="473" customWidth="1"/>
    <col min="15900" max="16128" width="9" style="473"/>
    <col min="16129" max="16129" width="15.21875" style="473" customWidth="1"/>
    <col min="16130" max="16142" width="6.33203125" style="473" customWidth="1"/>
    <col min="16143" max="16143" width="8" style="473" customWidth="1"/>
    <col min="16144" max="16144" width="5.44140625" style="473" customWidth="1"/>
    <col min="16145" max="16145" width="8.33203125" style="473" customWidth="1"/>
    <col min="16146" max="16146" width="5.77734375" style="473" customWidth="1"/>
    <col min="16147" max="16147" width="7.88671875" style="473" customWidth="1"/>
    <col min="16148" max="16148" width="5" style="473" customWidth="1"/>
    <col min="16149" max="16149" width="6.6640625" style="473" customWidth="1"/>
    <col min="16150" max="16150" width="5.6640625" style="473" customWidth="1"/>
    <col min="16151" max="16151" width="7.88671875" style="473" customWidth="1"/>
    <col min="16152" max="16152" width="5.77734375" style="473" customWidth="1"/>
    <col min="16153" max="16153" width="6.6640625" style="473" customWidth="1"/>
    <col min="16154" max="16154" width="5.77734375" style="473" customWidth="1"/>
    <col min="16155" max="16155" width="9.109375" style="473" customWidth="1"/>
    <col min="16156" max="16384" width="9" style="473"/>
  </cols>
  <sheetData>
    <row r="1" spans="1:28" ht="16.8" thickBot="1" x14ac:dyDescent="0.35">
      <c r="A1" s="472" t="s">
        <v>591</v>
      </c>
      <c r="B1" s="146"/>
      <c r="C1" s="146"/>
      <c r="D1" s="146"/>
      <c r="E1" s="146"/>
      <c r="F1" s="146"/>
      <c r="G1" s="146"/>
      <c r="H1" s="146"/>
      <c r="I1" s="146"/>
      <c r="J1" s="146"/>
      <c r="K1" s="146"/>
      <c r="L1" s="146"/>
      <c r="M1" s="146"/>
      <c r="N1" s="146"/>
      <c r="O1" s="146"/>
      <c r="P1" s="146"/>
      <c r="Q1" s="146"/>
      <c r="R1" s="146"/>
      <c r="S1" s="146"/>
      <c r="T1" s="146"/>
      <c r="U1" s="146"/>
      <c r="V1" s="2177" t="s">
        <v>592</v>
      </c>
      <c r="W1" s="2177"/>
      <c r="X1" s="2178" t="s">
        <v>593</v>
      </c>
      <c r="Y1" s="2179"/>
      <c r="Z1" s="2179"/>
      <c r="AA1" s="2179"/>
      <c r="AB1" s="109" t="s">
        <v>100</v>
      </c>
    </row>
    <row r="2" spans="1:28" ht="16.8" thickBot="1" x14ac:dyDescent="0.35">
      <c r="A2" s="472" t="s">
        <v>594</v>
      </c>
      <c r="B2" s="474" t="s">
        <v>595</v>
      </c>
      <c r="C2" s="475"/>
      <c r="D2" s="475"/>
      <c r="E2" s="475"/>
      <c r="F2" s="475"/>
      <c r="G2" s="475"/>
      <c r="H2" s="475"/>
      <c r="I2" s="475"/>
      <c r="J2" s="476"/>
      <c r="K2" s="475"/>
      <c r="L2" s="475"/>
      <c r="M2" s="475"/>
      <c r="N2" s="475"/>
      <c r="O2" s="475"/>
      <c r="P2" s="475"/>
      <c r="Q2" s="475"/>
      <c r="R2" s="475"/>
      <c r="S2" s="475"/>
      <c r="T2" s="475"/>
      <c r="U2" s="477"/>
      <c r="V2" s="2177" t="s">
        <v>596</v>
      </c>
      <c r="W2" s="2177"/>
      <c r="X2" s="2179" t="s">
        <v>597</v>
      </c>
      <c r="Y2" s="2179"/>
      <c r="Z2" s="2179"/>
      <c r="AA2" s="2179"/>
    </row>
    <row r="4" spans="1:28" ht="30.6" customHeight="1" x14ac:dyDescent="0.55000000000000004">
      <c r="A4" s="2180" t="s">
        <v>598</v>
      </c>
      <c r="B4" s="2180"/>
      <c r="C4" s="2180"/>
      <c r="D4" s="2180"/>
      <c r="E4" s="2180"/>
      <c r="F4" s="2180"/>
      <c r="G4" s="2180"/>
      <c r="H4" s="2180"/>
      <c r="I4" s="2180"/>
      <c r="J4" s="2180"/>
      <c r="K4" s="2180"/>
      <c r="L4" s="2180"/>
      <c r="M4" s="2180"/>
      <c r="N4" s="2180"/>
      <c r="O4" s="2180"/>
      <c r="P4" s="2180"/>
      <c r="Q4" s="2180"/>
      <c r="R4" s="2180"/>
      <c r="S4" s="2180"/>
      <c r="T4" s="2180"/>
      <c r="U4" s="2180"/>
      <c r="V4" s="2180"/>
      <c r="W4" s="2180"/>
      <c r="X4" s="2180"/>
      <c r="Y4" s="2180"/>
      <c r="Z4" s="2180"/>
      <c r="AA4" s="2180"/>
    </row>
    <row r="6" spans="1:28" ht="24" customHeight="1" thickBot="1" x14ac:dyDescent="0.35">
      <c r="I6" s="2176" t="s">
        <v>712</v>
      </c>
      <c r="J6" s="2176"/>
      <c r="K6" s="2176"/>
      <c r="L6" s="2176"/>
      <c r="M6" s="2176"/>
      <c r="N6" s="2176"/>
      <c r="O6" s="2176"/>
      <c r="P6" s="2176"/>
      <c r="Q6" s="2176"/>
      <c r="R6" s="2176"/>
    </row>
    <row r="7" spans="1:28" ht="25.95" customHeight="1" x14ac:dyDescent="0.3">
      <c r="A7" s="554"/>
      <c r="B7" s="478"/>
      <c r="C7" s="479"/>
      <c r="D7" s="479" t="s">
        <v>599</v>
      </c>
      <c r="E7" s="479" t="s">
        <v>600</v>
      </c>
      <c r="F7" s="479" t="s">
        <v>601</v>
      </c>
      <c r="G7" s="479" t="s">
        <v>602</v>
      </c>
      <c r="H7" s="479" t="s">
        <v>603</v>
      </c>
      <c r="I7" s="479" t="s">
        <v>604</v>
      </c>
      <c r="J7" s="479" t="s">
        <v>605</v>
      </c>
      <c r="K7" s="479"/>
      <c r="L7" s="479"/>
      <c r="M7" s="479"/>
      <c r="N7" s="2173" t="s">
        <v>606</v>
      </c>
      <c r="O7" s="2173"/>
      <c r="P7" s="2173"/>
      <c r="Q7" s="2173"/>
      <c r="R7" s="2173" t="s">
        <v>607</v>
      </c>
      <c r="S7" s="2173"/>
      <c r="T7" s="2173"/>
      <c r="U7" s="2173"/>
      <c r="V7" s="2173"/>
      <c r="W7" s="2173"/>
      <c r="X7" s="2173"/>
      <c r="Y7" s="2173"/>
      <c r="Z7" s="2174" t="s">
        <v>608</v>
      </c>
      <c r="AA7" s="2174"/>
    </row>
    <row r="8" spans="1:28" ht="25.95" customHeight="1" x14ac:dyDescent="0.3">
      <c r="A8" s="555"/>
      <c r="B8" s="2175" t="s">
        <v>609</v>
      </c>
      <c r="C8" s="2175"/>
      <c r="D8" s="2175"/>
      <c r="E8" s="2175" t="s">
        <v>610</v>
      </c>
      <c r="F8" s="2175"/>
      <c r="G8" s="2175"/>
      <c r="H8" s="2175" t="s">
        <v>611</v>
      </c>
      <c r="I8" s="2175"/>
      <c r="J8" s="2175"/>
      <c r="K8" s="2175" t="s">
        <v>612</v>
      </c>
      <c r="L8" s="2175"/>
      <c r="M8" s="2175"/>
      <c r="N8" s="2175" t="s">
        <v>613</v>
      </c>
      <c r="O8" s="2175"/>
      <c r="P8" s="2175" t="s">
        <v>614</v>
      </c>
      <c r="Q8" s="2175"/>
      <c r="R8" s="2167" t="s">
        <v>615</v>
      </c>
      <c r="S8" s="2168"/>
      <c r="T8" s="2168"/>
      <c r="U8" s="2169"/>
      <c r="V8" s="2167" t="s">
        <v>616</v>
      </c>
      <c r="W8" s="2168"/>
      <c r="X8" s="2168"/>
      <c r="Y8" s="2169"/>
      <c r="Z8" s="480"/>
      <c r="AA8" s="556"/>
    </row>
    <row r="9" spans="1:28" ht="49.5" customHeight="1" x14ac:dyDescent="0.3">
      <c r="A9" s="557" t="s">
        <v>617</v>
      </c>
      <c r="B9" s="481" t="s">
        <v>618</v>
      </c>
      <c r="C9" s="482" t="s">
        <v>619</v>
      </c>
      <c r="D9" s="482" t="s">
        <v>620</v>
      </c>
      <c r="E9" s="482" t="s">
        <v>618</v>
      </c>
      <c r="F9" s="482" t="s">
        <v>619</v>
      </c>
      <c r="G9" s="483" t="s">
        <v>620</v>
      </c>
      <c r="H9" s="483" t="s">
        <v>618</v>
      </c>
      <c r="I9" s="483" t="s">
        <v>619</v>
      </c>
      <c r="J9" s="483" t="s">
        <v>620</v>
      </c>
      <c r="K9" s="483" t="s">
        <v>618</v>
      </c>
      <c r="L9" s="483" t="s">
        <v>619</v>
      </c>
      <c r="M9" s="483" t="s">
        <v>620</v>
      </c>
      <c r="N9" s="483" t="s">
        <v>621</v>
      </c>
      <c r="O9" s="483" t="s">
        <v>622</v>
      </c>
      <c r="P9" s="483" t="s">
        <v>621</v>
      </c>
      <c r="Q9" s="482" t="s">
        <v>622</v>
      </c>
      <c r="R9" s="2170" t="s">
        <v>623</v>
      </c>
      <c r="S9" s="2170"/>
      <c r="T9" s="2171" t="s">
        <v>624</v>
      </c>
      <c r="U9" s="2171"/>
      <c r="V9" s="2170" t="s">
        <v>625</v>
      </c>
      <c r="W9" s="2170"/>
      <c r="X9" s="2171" t="s">
        <v>626</v>
      </c>
      <c r="Y9" s="2171"/>
      <c r="Z9" s="482" t="s">
        <v>627</v>
      </c>
      <c r="AA9" s="482" t="s">
        <v>622</v>
      </c>
    </row>
    <row r="10" spans="1:28" ht="51" x14ac:dyDescent="0.3">
      <c r="A10" s="146"/>
      <c r="B10" s="484"/>
      <c r="C10" s="484"/>
      <c r="D10" s="484"/>
      <c r="E10" s="484"/>
      <c r="F10" s="484"/>
      <c r="G10" s="485"/>
      <c r="H10" s="485"/>
      <c r="I10" s="485"/>
      <c r="J10" s="485"/>
      <c r="K10" s="485"/>
      <c r="L10" s="485"/>
      <c r="M10" s="485"/>
      <c r="N10" s="485"/>
      <c r="O10" s="486" t="s">
        <v>628</v>
      </c>
      <c r="P10" s="485"/>
      <c r="Q10" s="487" t="s">
        <v>628</v>
      </c>
      <c r="R10" s="488" t="s">
        <v>621</v>
      </c>
      <c r="S10" s="489" t="s">
        <v>629</v>
      </c>
      <c r="T10" s="2172" t="s">
        <v>630</v>
      </c>
      <c r="U10" s="2172"/>
      <c r="V10" s="488" t="s">
        <v>621</v>
      </c>
      <c r="W10" s="490" t="s">
        <v>631</v>
      </c>
      <c r="X10" s="2172" t="s">
        <v>630</v>
      </c>
      <c r="Y10" s="2172"/>
      <c r="Z10" s="484"/>
      <c r="AA10" s="487" t="s">
        <v>628</v>
      </c>
    </row>
    <row r="11" spans="1:28" s="492" customFormat="1" ht="25.95" customHeight="1" x14ac:dyDescent="0.3">
      <c r="A11" s="558" t="s">
        <v>303</v>
      </c>
      <c r="B11" s="491">
        <v>0</v>
      </c>
      <c r="C11" s="491">
        <v>0</v>
      </c>
      <c r="D11" s="491">
        <v>0</v>
      </c>
      <c r="E11" s="491">
        <v>0</v>
      </c>
      <c r="F11" s="491">
        <v>0</v>
      </c>
      <c r="G11" s="491">
        <v>0</v>
      </c>
      <c r="H11" s="491">
        <v>0</v>
      </c>
      <c r="I11" s="491">
        <v>0</v>
      </c>
      <c r="J11" s="491">
        <v>0</v>
      </c>
      <c r="K11" s="491">
        <v>0</v>
      </c>
      <c r="L11" s="491">
        <v>0</v>
      </c>
      <c r="M11" s="491">
        <v>0</v>
      </c>
      <c r="N11" s="491">
        <v>0</v>
      </c>
      <c r="O11" s="491">
        <v>0</v>
      </c>
      <c r="P11" s="491">
        <v>0</v>
      </c>
      <c r="Q11" s="491">
        <v>0</v>
      </c>
      <c r="R11" s="491">
        <v>0</v>
      </c>
      <c r="S11" s="491">
        <v>0</v>
      </c>
      <c r="T11" s="2166">
        <v>0</v>
      </c>
      <c r="U11" s="2166"/>
      <c r="V11" s="491">
        <v>0</v>
      </c>
      <c r="W11" s="491">
        <v>0</v>
      </c>
      <c r="X11" s="2166">
        <v>0</v>
      </c>
      <c r="Y11" s="2166"/>
      <c r="Z11" s="491">
        <v>0</v>
      </c>
      <c r="AA11" s="559">
        <v>0</v>
      </c>
    </row>
    <row r="12" spans="1:28" ht="23.4" customHeight="1" x14ac:dyDescent="0.3">
      <c r="A12" s="560"/>
      <c r="B12" s="493"/>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row>
    <row r="13" spans="1:28" ht="30.6" customHeight="1" x14ac:dyDescent="0.3">
      <c r="A13" s="562"/>
      <c r="B13" s="493"/>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row>
    <row r="14" spans="1:28" ht="22.95" customHeight="1" x14ac:dyDescent="0.3">
      <c r="A14" s="562"/>
      <c r="B14" s="493"/>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row>
    <row r="15" spans="1:28" ht="23.4" customHeight="1" x14ac:dyDescent="0.3">
      <c r="A15" s="562"/>
      <c r="B15" s="493"/>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row>
    <row r="16" spans="1:28" ht="24" customHeight="1" x14ac:dyDescent="0.3">
      <c r="A16" s="562"/>
      <c r="B16" s="493"/>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row>
    <row r="17" spans="1:27" x14ac:dyDescent="0.3">
      <c r="A17" s="562"/>
      <c r="B17" s="493"/>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row>
    <row r="18" spans="1:27" x14ac:dyDescent="0.3">
      <c r="A18" s="562"/>
      <c r="B18" s="493"/>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row>
    <row r="19" spans="1:27" x14ac:dyDescent="0.3">
      <c r="A19" s="562"/>
      <c r="B19" s="493"/>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row>
    <row r="20" spans="1:27" x14ac:dyDescent="0.3">
      <c r="A20" s="562"/>
      <c r="B20" s="493"/>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row>
    <row r="21" spans="1:27" x14ac:dyDescent="0.3">
      <c r="A21" s="563"/>
      <c r="B21" s="493"/>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row>
    <row r="22" spans="1:27" x14ac:dyDescent="0.3">
      <c r="A22" s="560"/>
      <c r="B22" s="493"/>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row>
    <row r="23" spans="1:27" ht="16.8" thickBot="1" x14ac:dyDescent="0.35">
      <c r="A23" s="564"/>
      <c r="B23" s="494"/>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row>
    <row r="24" spans="1:27" x14ac:dyDescent="0.3">
      <c r="A24" s="146" t="s">
        <v>315</v>
      </c>
      <c r="B24" s="146" t="s">
        <v>632</v>
      </c>
      <c r="C24" s="146"/>
      <c r="D24" s="146"/>
      <c r="E24" s="146"/>
      <c r="F24" s="146"/>
      <c r="G24" s="146" t="s">
        <v>316</v>
      </c>
      <c r="H24" s="146"/>
      <c r="I24" s="146"/>
      <c r="J24" s="146"/>
      <c r="K24" s="146"/>
      <c r="L24" s="146"/>
      <c r="M24" s="146"/>
      <c r="N24" s="146" t="s">
        <v>633</v>
      </c>
      <c r="O24" s="146"/>
      <c r="P24" s="146"/>
      <c r="Q24" s="146"/>
      <c r="R24" s="146"/>
      <c r="S24" s="146"/>
      <c r="T24" s="146" t="s">
        <v>634</v>
      </c>
      <c r="U24" s="146"/>
      <c r="V24" s="146"/>
      <c r="W24" s="146"/>
      <c r="X24" s="146"/>
      <c r="Y24" s="146"/>
      <c r="Z24" s="146"/>
      <c r="AA24" s="146"/>
    </row>
    <row r="25" spans="1:27" ht="21" customHeight="1" x14ac:dyDescent="0.3">
      <c r="A25" s="146" t="s">
        <v>632</v>
      </c>
      <c r="B25" s="146" t="s">
        <v>632</v>
      </c>
      <c r="C25" s="146"/>
      <c r="D25" s="146"/>
      <c r="E25" s="146"/>
      <c r="F25" s="146"/>
      <c r="G25" s="146"/>
      <c r="H25" s="146"/>
      <c r="I25" s="146"/>
      <c r="J25" s="146"/>
      <c r="K25" s="146"/>
      <c r="L25" s="146"/>
      <c r="M25" s="146"/>
      <c r="N25" s="146" t="s">
        <v>319</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6" t="s">
        <v>713</v>
      </c>
    </row>
    <row r="27" spans="1:27" x14ac:dyDescent="0.3">
      <c r="A27" s="146" t="s">
        <v>635</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636</v>
      </c>
    </row>
  </sheetData>
  <sheetProtection formatCells="0" formatColumns="0" formatRows="0" insertRows="0" deleteRows="0" selectLockedCells="1"/>
  <mergeCells count="25">
    <mergeCell ref="I6:R6"/>
    <mergeCell ref="V1:W1"/>
    <mergeCell ref="X1:AA1"/>
    <mergeCell ref="V2:W2"/>
    <mergeCell ref="X2:AA2"/>
    <mergeCell ref="A4:AA4"/>
    <mergeCell ref="N7:Q7"/>
    <mergeCell ref="R7:Y7"/>
    <mergeCell ref="Z7:AA7"/>
    <mergeCell ref="B8:D8"/>
    <mergeCell ref="E8:G8"/>
    <mergeCell ref="H8:J8"/>
    <mergeCell ref="K8:M8"/>
    <mergeCell ref="N8:O8"/>
    <mergeCell ref="P8:Q8"/>
    <mergeCell ref="R8:U8"/>
    <mergeCell ref="T11:U11"/>
    <mergeCell ref="X11:Y11"/>
    <mergeCell ref="V8:Y8"/>
    <mergeCell ref="R9:S9"/>
    <mergeCell ref="T9:U9"/>
    <mergeCell ref="V9:W9"/>
    <mergeCell ref="X9:Y9"/>
    <mergeCell ref="T10:U10"/>
    <mergeCell ref="X10:Y10"/>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8" customWidth="1"/>
    <col min="2" max="12" width="13.5546875" style="498" customWidth="1"/>
    <col min="13" max="13" width="16.6640625" style="498" customWidth="1"/>
    <col min="14" max="255" width="9" style="498"/>
    <col min="256" max="256" width="16.33203125" style="498" customWidth="1"/>
    <col min="257" max="268" width="13.5546875" style="498" customWidth="1"/>
    <col min="269" max="269" width="10.44140625" style="498" customWidth="1"/>
    <col min="270" max="511" width="9" style="498"/>
    <col min="512" max="512" width="16.33203125" style="498" customWidth="1"/>
    <col min="513" max="524" width="13.5546875" style="498" customWidth="1"/>
    <col min="525" max="525" width="10.44140625" style="498" customWidth="1"/>
    <col min="526" max="767" width="9" style="498"/>
    <col min="768" max="768" width="16.33203125" style="498" customWidth="1"/>
    <col min="769" max="780" width="13.5546875" style="498" customWidth="1"/>
    <col min="781" max="781" width="10.44140625" style="498" customWidth="1"/>
    <col min="782" max="1023" width="9" style="498"/>
    <col min="1024" max="1024" width="16.33203125" style="498" customWidth="1"/>
    <col min="1025" max="1036" width="13.5546875" style="498" customWidth="1"/>
    <col min="1037" max="1037" width="10.44140625" style="498" customWidth="1"/>
    <col min="1038" max="1279" width="9" style="498"/>
    <col min="1280" max="1280" width="16.33203125" style="498" customWidth="1"/>
    <col min="1281" max="1292" width="13.5546875" style="498" customWidth="1"/>
    <col min="1293" max="1293" width="10.44140625" style="498" customWidth="1"/>
    <col min="1294" max="1535" width="9" style="498"/>
    <col min="1536" max="1536" width="16.33203125" style="498" customWidth="1"/>
    <col min="1537" max="1548" width="13.5546875" style="498" customWidth="1"/>
    <col min="1549" max="1549" width="10.44140625" style="498" customWidth="1"/>
    <col min="1550" max="1791" width="9" style="498"/>
    <col min="1792" max="1792" width="16.33203125" style="498" customWidth="1"/>
    <col min="1793" max="1804" width="13.5546875" style="498" customWidth="1"/>
    <col min="1805" max="1805" width="10.44140625" style="498" customWidth="1"/>
    <col min="1806" max="2047" width="9" style="498"/>
    <col min="2048" max="2048" width="16.33203125" style="498" customWidth="1"/>
    <col min="2049" max="2060" width="13.5546875" style="498" customWidth="1"/>
    <col min="2061" max="2061" width="10.44140625" style="498" customWidth="1"/>
    <col min="2062" max="2303" width="9" style="498"/>
    <col min="2304" max="2304" width="16.33203125" style="498" customWidth="1"/>
    <col min="2305" max="2316" width="13.5546875" style="498" customWidth="1"/>
    <col min="2317" max="2317" width="10.44140625" style="498" customWidth="1"/>
    <col min="2318" max="2559" width="9" style="498"/>
    <col min="2560" max="2560" width="16.33203125" style="498" customWidth="1"/>
    <col min="2561" max="2572" width="13.5546875" style="498" customWidth="1"/>
    <col min="2573" max="2573" width="10.44140625" style="498" customWidth="1"/>
    <col min="2574" max="2815" width="9" style="498"/>
    <col min="2816" max="2816" width="16.33203125" style="498" customWidth="1"/>
    <col min="2817" max="2828" width="13.5546875" style="498" customWidth="1"/>
    <col min="2829" max="2829" width="10.44140625" style="498" customWidth="1"/>
    <col min="2830" max="3071" width="9" style="498"/>
    <col min="3072" max="3072" width="16.33203125" style="498" customWidth="1"/>
    <col min="3073" max="3084" width="13.5546875" style="498" customWidth="1"/>
    <col min="3085" max="3085" width="10.44140625" style="498" customWidth="1"/>
    <col min="3086" max="3327" width="9" style="498"/>
    <col min="3328" max="3328" width="16.33203125" style="498" customWidth="1"/>
    <col min="3329" max="3340" width="13.5546875" style="498" customWidth="1"/>
    <col min="3341" max="3341" width="10.44140625" style="498" customWidth="1"/>
    <col min="3342" max="3583" width="9" style="498"/>
    <col min="3584" max="3584" width="16.33203125" style="498" customWidth="1"/>
    <col min="3585" max="3596" width="13.5546875" style="498" customWidth="1"/>
    <col min="3597" max="3597" width="10.44140625" style="498" customWidth="1"/>
    <col min="3598" max="3839" width="9" style="498"/>
    <col min="3840" max="3840" width="16.33203125" style="498" customWidth="1"/>
    <col min="3841" max="3852" width="13.5546875" style="498" customWidth="1"/>
    <col min="3853" max="3853" width="10.44140625" style="498" customWidth="1"/>
    <col min="3854" max="4095" width="9" style="498"/>
    <col min="4096" max="4096" width="16.33203125" style="498" customWidth="1"/>
    <col min="4097" max="4108" width="13.5546875" style="498" customWidth="1"/>
    <col min="4109" max="4109" width="10.44140625" style="498" customWidth="1"/>
    <col min="4110" max="4351" width="9" style="498"/>
    <col min="4352" max="4352" width="16.33203125" style="498" customWidth="1"/>
    <col min="4353" max="4364" width="13.5546875" style="498" customWidth="1"/>
    <col min="4365" max="4365" width="10.44140625" style="498" customWidth="1"/>
    <col min="4366" max="4607" width="9" style="498"/>
    <col min="4608" max="4608" width="16.33203125" style="498" customWidth="1"/>
    <col min="4609" max="4620" width="13.5546875" style="498" customWidth="1"/>
    <col min="4621" max="4621" width="10.44140625" style="498" customWidth="1"/>
    <col min="4622" max="4863" width="9" style="498"/>
    <col min="4864" max="4864" width="16.33203125" style="498" customWidth="1"/>
    <col min="4865" max="4876" width="13.5546875" style="498" customWidth="1"/>
    <col min="4877" max="4877" width="10.44140625" style="498" customWidth="1"/>
    <col min="4878" max="5119" width="9" style="498"/>
    <col min="5120" max="5120" width="16.33203125" style="498" customWidth="1"/>
    <col min="5121" max="5132" width="13.5546875" style="498" customWidth="1"/>
    <col min="5133" max="5133" width="10.44140625" style="498" customWidth="1"/>
    <col min="5134" max="5375" width="9" style="498"/>
    <col min="5376" max="5376" width="16.33203125" style="498" customWidth="1"/>
    <col min="5377" max="5388" width="13.5546875" style="498" customWidth="1"/>
    <col min="5389" max="5389" width="10.44140625" style="498" customWidth="1"/>
    <col min="5390" max="5631" width="9" style="498"/>
    <col min="5632" max="5632" width="16.33203125" style="498" customWidth="1"/>
    <col min="5633" max="5644" width="13.5546875" style="498" customWidth="1"/>
    <col min="5645" max="5645" width="10.44140625" style="498" customWidth="1"/>
    <col min="5646" max="5887" width="9" style="498"/>
    <col min="5888" max="5888" width="16.33203125" style="498" customWidth="1"/>
    <col min="5889" max="5900" width="13.5546875" style="498" customWidth="1"/>
    <col min="5901" max="5901" width="10.44140625" style="498" customWidth="1"/>
    <col min="5902" max="6143" width="9" style="498"/>
    <col min="6144" max="6144" width="16.33203125" style="498" customWidth="1"/>
    <col min="6145" max="6156" width="13.5546875" style="498" customWidth="1"/>
    <col min="6157" max="6157" width="10.44140625" style="498" customWidth="1"/>
    <col min="6158" max="6399" width="9" style="498"/>
    <col min="6400" max="6400" width="16.33203125" style="498" customWidth="1"/>
    <col min="6401" max="6412" width="13.5546875" style="498" customWidth="1"/>
    <col min="6413" max="6413" width="10.44140625" style="498" customWidth="1"/>
    <col min="6414" max="6655" width="9" style="498"/>
    <col min="6656" max="6656" width="16.33203125" style="498" customWidth="1"/>
    <col min="6657" max="6668" width="13.5546875" style="498" customWidth="1"/>
    <col min="6669" max="6669" width="10.44140625" style="498" customWidth="1"/>
    <col min="6670" max="6911" width="9" style="498"/>
    <col min="6912" max="6912" width="16.33203125" style="498" customWidth="1"/>
    <col min="6913" max="6924" width="13.5546875" style="498" customWidth="1"/>
    <col min="6925" max="6925" width="10.44140625" style="498" customWidth="1"/>
    <col min="6926" max="7167" width="9" style="498"/>
    <col min="7168" max="7168" width="16.33203125" style="498" customWidth="1"/>
    <col min="7169" max="7180" width="13.5546875" style="498" customWidth="1"/>
    <col min="7181" max="7181" width="10.44140625" style="498" customWidth="1"/>
    <col min="7182" max="7423" width="9" style="498"/>
    <col min="7424" max="7424" width="16.33203125" style="498" customWidth="1"/>
    <col min="7425" max="7436" width="13.5546875" style="498" customWidth="1"/>
    <col min="7437" max="7437" width="10.44140625" style="498" customWidth="1"/>
    <col min="7438" max="7679" width="9" style="498"/>
    <col min="7680" max="7680" width="16.33203125" style="498" customWidth="1"/>
    <col min="7681" max="7692" width="13.5546875" style="498" customWidth="1"/>
    <col min="7693" max="7693" width="10.44140625" style="498" customWidth="1"/>
    <col min="7694" max="7935" width="9" style="498"/>
    <col min="7936" max="7936" width="16.33203125" style="498" customWidth="1"/>
    <col min="7937" max="7948" width="13.5546875" style="498" customWidth="1"/>
    <col min="7949" max="7949" width="10.44140625" style="498" customWidth="1"/>
    <col min="7950" max="8191" width="9" style="498"/>
    <col min="8192" max="8192" width="16.33203125" style="498" customWidth="1"/>
    <col min="8193" max="8204" width="13.5546875" style="498" customWidth="1"/>
    <col min="8205" max="8205" width="10.44140625" style="498" customWidth="1"/>
    <col min="8206" max="8447" width="9" style="498"/>
    <col min="8448" max="8448" width="16.33203125" style="498" customWidth="1"/>
    <col min="8449" max="8460" width="13.5546875" style="498" customWidth="1"/>
    <col min="8461" max="8461" width="10.44140625" style="498" customWidth="1"/>
    <col min="8462" max="8703" width="9" style="498"/>
    <col min="8704" max="8704" width="16.33203125" style="498" customWidth="1"/>
    <col min="8705" max="8716" width="13.5546875" style="498" customWidth="1"/>
    <col min="8717" max="8717" width="10.44140625" style="498" customWidth="1"/>
    <col min="8718" max="8959" width="9" style="498"/>
    <col min="8960" max="8960" width="16.33203125" style="498" customWidth="1"/>
    <col min="8961" max="8972" width="13.5546875" style="498" customWidth="1"/>
    <col min="8973" max="8973" width="10.44140625" style="498" customWidth="1"/>
    <col min="8974" max="9215" width="9" style="498"/>
    <col min="9216" max="9216" width="16.33203125" style="498" customWidth="1"/>
    <col min="9217" max="9228" width="13.5546875" style="498" customWidth="1"/>
    <col min="9229" max="9229" width="10.44140625" style="498" customWidth="1"/>
    <col min="9230" max="9471" width="9" style="498"/>
    <col min="9472" max="9472" width="16.33203125" style="498" customWidth="1"/>
    <col min="9473" max="9484" width="13.5546875" style="498" customWidth="1"/>
    <col min="9485" max="9485" width="10.44140625" style="498" customWidth="1"/>
    <col min="9486" max="9727" width="9" style="498"/>
    <col min="9728" max="9728" width="16.33203125" style="498" customWidth="1"/>
    <col min="9729" max="9740" width="13.5546875" style="498" customWidth="1"/>
    <col min="9741" max="9741" width="10.44140625" style="498" customWidth="1"/>
    <col min="9742" max="9983" width="9" style="498"/>
    <col min="9984" max="9984" width="16.33203125" style="498" customWidth="1"/>
    <col min="9985" max="9996" width="13.5546875" style="498" customWidth="1"/>
    <col min="9997" max="9997" width="10.44140625" style="498" customWidth="1"/>
    <col min="9998" max="10239" width="9" style="498"/>
    <col min="10240" max="10240" width="16.33203125" style="498" customWidth="1"/>
    <col min="10241" max="10252" width="13.5546875" style="498" customWidth="1"/>
    <col min="10253" max="10253" width="10.44140625" style="498" customWidth="1"/>
    <col min="10254" max="10495" width="9" style="498"/>
    <col min="10496" max="10496" width="16.33203125" style="498" customWidth="1"/>
    <col min="10497" max="10508" width="13.5546875" style="498" customWidth="1"/>
    <col min="10509" max="10509" width="10.44140625" style="498" customWidth="1"/>
    <col min="10510" max="10751" width="9" style="498"/>
    <col min="10752" max="10752" width="16.33203125" style="498" customWidth="1"/>
    <col min="10753" max="10764" width="13.5546875" style="498" customWidth="1"/>
    <col min="10765" max="10765" width="10.44140625" style="498" customWidth="1"/>
    <col min="10766" max="11007" width="9" style="498"/>
    <col min="11008" max="11008" width="16.33203125" style="498" customWidth="1"/>
    <col min="11009" max="11020" width="13.5546875" style="498" customWidth="1"/>
    <col min="11021" max="11021" width="10.44140625" style="498" customWidth="1"/>
    <col min="11022" max="11263" width="9" style="498"/>
    <col min="11264" max="11264" width="16.33203125" style="498" customWidth="1"/>
    <col min="11265" max="11276" width="13.5546875" style="498" customWidth="1"/>
    <col min="11277" max="11277" width="10.44140625" style="498" customWidth="1"/>
    <col min="11278" max="11519" width="9" style="498"/>
    <col min="11520" max="11520" width="16.33203125" style="498" customWidth="1"/>
    <col min="11521" max="11532" width="13.5546875" style="498" customWidth="1"/>
    <col min="11533" max="11533" width="10.44140625" style="498" customWidth="1"/>
    <col min="11534" max="11775" width="9" style="498"/>
    <col min="11776" max="11776" width="16.33203125" style="498" customWidth="1"/>
    <col min="11777" max="11788" width="13.5546875" style="498" customWidth="1"/>
    <col min="11789" max="11789" width="10.44140625" style="498" customWidth="1"/>
    <col min="11790" max="12031" width="9" style="498"/>
    <col min="12032" max="12032" width="16.33203125" style="498" customWidth="1"/>
    <col min="12033" max="12044" width="13.5546875" style="498" customWidth="1"/>
    <col min="12045" max="12045" width="10.44140625" style="498" customWidth="1"/>
    <col min="12046" max="12287" width="9" style="498"/>
    <col min="12288" max="12288" width="16.33203125" style="498" customWidth="1"/>
    <col min="12289" max="12300" width="13.5546875" style="498" customWidth="1"/>
    <col min="12301" max="12301" width="10.44140625" style="498" customWidth="1"/>
    <col min="12302" max="12543" width="9" style="498"/>
    <col min="12544" max="12544" width="16.33203125" style="498" customWidth="1"/>
    <col min="12545" max="12556" width="13.5546875" style="498" customWidth="1"/>
    <col min="12557" max="12557" width="10.44140625" style="498" customWidth="1"/>
    <col min="12558" max="12799" width="9" style="498"/>
    <col min="12800" max="12800" width="16.33203125" style="498" customWidth="1"/>
    <col min="12801" max="12812" width="13.5546875" style="498" customWidth="1"/>
    <col min="12813" max="12813" width="10.44140625" style="498" customWidth="1"/>
    <col min="12814" max="13055" width="9" style="498"/>
    <col min="13056" max="13056" width="16.33203125" style="498" customWidth="1"/>
    <col min="13057" max="13068" width="13.5546875" style="498" customWidth="1"/>
    <col min="13069" max="13069" width="10.44140625" style="498" customWidth="1"/>
    <col min="13070" max="13311" width="9" style="498"/>
    <col min="13312" max="13312" width="16.33203125" style="498" customWidth="1"/>
    <col min="13313" max="13324" width="13.5546875" style="498" customWidth="1"/>
    <col min="13325" max="13325" width="10.44140625" style="498" customWidth="1"/>
    <col min="13326" max="13567" width="9" style="498"/>
    <col min="13568" max="13568" width="16.33203125" style="498" customWidth="1"/>
    <col min="13569" max="13580" width="13.5546875" style="498" customWidth="1"/>
    <col min="13581" max="13581" width="10.44140625" style="498" customWidth="1"/>
    <col min="13582" max="13823" width="9" style="498"/>
    <col min="13824" max="13824" width="16.33203125" style="498" customWidth="1"/>
    <col min="13825" max="13836" width="13.5546875" style="498" customWidth="1"/>
    <col min="13837" max="13837" width="10.44140625" style="498" customWidth="1"/>
    <col min="13838" max="14079" width="9" style="498"/>
    <col min="14080" max="14080" width="16.33203125" style="498" customWidth="1"/>
    <col min="14081" max="14092" width="13.5546875" style="498" customWidth="1"/>
    <col min="14093" max="14093" width="10.44140625" style="498" customWidth="1"/>
    <col min="14094" max="14335" width="9" style="498"/>
    <col min="14336" max="14336" width="16.33203125" style="498" customWidth="1"/>
    <col min="14337" max="14348" width="13.5546875" style="498" customWidth="1"/>
    <col min="14349" max="14349" width="10.44140625" style="498" customWidth="1"/>
    <col min="14350" max="14591" width="9" style="498"/>
    <col min="14592" max="14592" width="16.33203125" style="498" customWidth="1"/>
    <col min="14593" max="14604" width="13.5546875" style="498" customWidth="1"/>
    <col min="14605" max="14605" width="10.44140625" style="498" customWidth="1"/>
    <col min="14606" max="14847" width="9" style="498"/>
    <col min="14848" max="14848" width="16.33203125" style="498" customWidth="1"/>
    <col min="14849" max="14860" width="13.5546875" style="498" customWidth="1"/>
    <col min="14861" max="14861" width="10.44140625" style="498" customWidth="1"/>
    <col min="14862" max="15103" width="9" style="498"/>
    <col min="15104" max="15104" width="16.33203125" style="498" customWidth="1"/>
    <col min="15105" max="15116" width="13.5546875" style="498" customWidth="1"/>
    <col min="15117" max="15117" width="10.44140625" style="498" customWidth="1"/>
    <col min="15118" max="15359" width="9" style="498"/>
    <col min="15360" max="15360" width="16.33203125" style="498" customWidth="1"/>
    <col min="15361" max="15372" width="13.5546875" style="498" customWidth="1"/>
    <col min="15373" max="15373" width="10.44140625" style="498" customWidth="1"/>
    <col min="15374" max="15615" width="9" style="498"/>
    <col min="15616" max="15616" width="16.33203125" style="498" customWidth="1"/>
    <col min="15617" max="15628" width="13.5546875" style="498" customWidth="1"/>
    <col min="15629" max="15629" width="10.44140625" style="498" customWidth="1"/>
    <col min="15630" max="15871" width="9" style="498"/>
    <col min="15872" max="15872" width="16.33203125" style="498" customWidth="1"/>
    <col min="15873" max="15884" width="13.5546875" style="498" customWidth="1"/>
    <col min="15885" max="15885" width="10.44140625" style="498" customWidth="1"/>
    <col min="15886" max="16127" width="9" style="498"/>
    <col min="16128" max="16128" width="16.33203125" style="498" customWidth="1"/>
    <col min="16129" max="16140" width="13.5546875" style="498" customWidth="1"/>
    <col min="16141" max="16141" width="10.44140625" style="498" customWidth="1"/>
    <col min="16142" max="16384" width="9" style="498"/>
  </cols>
  <sheetData>
    <row r="1" spans="1:14" ht="19.95" customHeight="1" thickBot="1" x14ac:dyDescent="0.35">
      <c r="A1" s="497" t="s">
        <v>637</v>
      </c>
      <c r="K1" s="499" t="s">
        <v>592</v>
      </c>
      <c r="L1" s="2181" t="s">
        <v>593</v>
      </c>
      <c r="M1" s="2181"/>
      <c r="N1" s="109" t="s">
        <v>100</v>
      </c>
    </row>
    <row r="2" spans="1:14" ht="19.95" customHeight="1" thickBot="1" x14ac:dyDescent="0.35">
      <c r="A2" s="497" t="s">
        <v>638</v>
      </c>
      <c r="B2" s="500" t="s">
        <v>595</v>
      </c>
      <c r="C2" s="501"/>
      <c r="D2" s="501"/>
      <c r="E2" s="501"/>
      <c r="F2" s="501"/>
      <c r="G2" s="501"/>
      <c r="H2" s="501"/>
      <c r="I2" s="501"/>
      <c r="J2" s="477"/>
      <c r="K2" s="499" t="s">
        <v>596</v>
      </c>
      <c r="L2" s="2181" t="s">
        <v>639</v>
      </c>
      <c r="M2" s="2181"/>
    </row>
    <row r="3" spans="1:14" ht="60" customHeight="1" x14ac:dyDescent="0.3">
      <c r="B3" s="2182" t="s">
        <v>640</v>
      </c>
      <c r="C3" s="2182"/>
      <c r="D3" s="2182"/>
      <c r="E3" s="2182"/>
      <c r="F3" s="2182"/>
      <c r="G3" s="2182"/>
      <c r="H3" s="2182"/>
      <c r="I3" s="2182"/>
      <c r="J3" s="2182"/>
      <c r="K3" s="2182"/>
    </row>
    <row r="4" spans="1:14" ht="19.2" customHeight="1" thickBot="1" x14ac:dyDescent="0.35">
      <c r="A4" s="502"/>
      <c r="B4" s="502"/>
      <c r="C4" s="502"/>
      <c r="D4" s="2183" t="s">
        <v>788</v>
      </c>
      <c r="E4" s="2183"/>
      <c r="F4" s="2183"/>
      <c r="G4" s="2183"/>
      <c r="H4" s="2183"/>
      <c r="I4" s="2183"/>
      <c r="J4" s="502"/>
      <c r="K4" s="502"/>
      <c r="L4" s="502"/>
      <c r="M4" s="503" t="s">
        <v>641</v>
      </c>
    </row>
    <row r="5" spans="1:14" s="505" customFormat="1" ht="57.6" customHeight="1" x14ac:dyDescent="0.3">
      <c r="A5" s="504" t="s">
        <v>617</v>
      </c>
      <c r="B5" s="504" t="s">
        <v>642</v>
      </c>
      <c r="C5" s="508" t="s">
        <v>643</v>
      </c>
      <c r="D5" s="508" t="s">
        <v>644</v>
      </c>
      <c r="E5" s="508" t="s">
        <v>645</v>
      </c>
      <c r="F5" s="508" t="s">
        <v>646</v>
      </c>
      <c r="G5" s="508" t="s">
        <v>647</v>
      </c>
      <c r="H5" s="508" t="s">
        <v>648</v>
      </c>
      <c r="I5" s="508" t="s">
        <v>649</v>
      </c>
      <c r="J5" s="508" t="s">
        <v>650</v>
      </c>
      <c r="K5" s="508" t="s">
        <v>651</v>
      </c>
      <c r="L5" s="508" t="s">
        <v>652</v>
      </c>
      <c r="M5" s="621" t="s">
        <v>653</v>
      </c>
    </row>
    <row r="6" spans="1:14" ht="22.2" customHeight="1" x14ac:dyDescent="0.3">
      <c r="A6" s="622" t="s">
        <v>654</v>
      </c>
      <c r="B6" s="506">
        <f>SUM(C6:M6,B13:M13)</f>
        <v>574.04</v>
      </c>
      <c r="C6" s="506">
        <v>0</v>
      </c>
      <c r="D6" s="506">
        <v>0</v>
      </c>
      <c r="E6" s="506">
        <v>0</v>
      </c>
      <c r="F6" s="506">
        <v>0</v>
      </c>
      <c r="G6" s="506">
        <v>0</v>
      </c>
      <c r="H6" s="506">
        <v>0</v>
      </c>
      <c r="I6" s="506">
        <v>574.04</v>
      </c>
      <c r="J6" s="506">
        <v>0</v>
      </c>
      <c r="K6" s="506">
        <v>0</v>
      </c>
      <c r="L6" s="506">
        <v>0</v>
      </c>
      <c r="M6" s="506">
        <v>0</v>
      </c>
    </row>
    <row r="7" spans="1:14" ht="22.2" customHeight="1" x14ac:dyDescent="0.3">
      <c r="A7" s="622"/>
      <c r="B7" s="506"/>
      <c r="C7" s="506"/>
      <c r="D7" s="506"/>
      <c r="E7" s="506"/>
      <c r="F7" s="506"/>
      <c r="G7" s="506"/>
      <c r="H7" s="506"/>
      <c r="I7" s="506"/>
      <c r="J7" s="506"/>
      <c r="K7" s="506"/>
      <c r="L7" s="506"/>
      <c r="M7" s="506"/>
    </row>
    <row r="8" spans="1:14" ht="22.2" customHeight="1" x14ac:dyDescent="0.3">
      <c r="A8" s="622"/>
      <c r="B8" s="506"/>
      <c r="C8" s="506"/>
      <c r="D8" s="506"/>
      <c r="E8" s="506"/>
      <c r="F8" s="506"/>
      <c r="G8" s="506"/>
      <c r="H8" s="506"/>
      <c r="I8" s="506"/>
      <c r="J8" s="506"/>
      <c r="K8" s="506"/>
      <c r="L8" s="506"/>
      <c r="M8" s="506"/>
    </row>
    <row r="9" spans="1:14" ht="22.2" customHeight="1" thickBot="1" x14ac:dyDescent="0.35">
      <c r="A9" s="623"/>
      <c r="B9" s="507"/>
      <c r="C9" s="507"/>
      <c r="D9" s="507"/>
      <c r="E9" s="507"/>
      <c r="F9" s="507"/>
      <c r="G9" s="507"/>
      <c r="H9" s="507"/>
      <c r="I9" s="507"/>
      <c r="J9" s="507"/>
      <c r="K9" s="507"/>
      <c r="L9" s="507"/>
      <c r="M9" s="507"/>
    </row>
    <row r="10" spans="1:14" ht="15" x14ac:dyDescent="0.3">
      <c r="A10" s="502"/>
      <c r="B10" s="502"/>
      <c r="C10" s="502"/>
      <c r="D10" s="502"/>
      <c r="E10" s="502"/>
      <c r="F10" s="502"/>
      <c r="G10" s="502"/>
      <c r="H10" s="502"/>
      <c r="I10" s="502"/>
      <c r="J10" s="502"/>
      <c r="K10" s="502"/>
      <c r="L10" s="502"/>
      <c r="M10" s="502"/>
    </row>
    <row r="11" spans="1:14" ht="15.6" thickBot="1" x14ac:dyDescent="0.35">
      <c r="A11" s="502"/>
      <c r="B11" s="502"/>
      <c r="C11" s="502"/>
      <c r="D11" s="502"/>
      <c r="E11" s="502"/>
      <c r="F11" s="502"/>
      <c r="G11" s="502"/>
      <c r="H11" s="502"/>
      <c r="I11" s="502"/>
      <c r="J11" s="502"/>
      <c r="K11" s="502"/>
      <c r="L11" s="502"/>
      <c r="M11" s="502"/>
    </row>
    <row r="12" spans="1:14" ht="57.6" customHeight="1" x14ac:dyDescent="0.3">
      <c r="A12" s="504" t="s">
        <v>617</v>
      </c>
      <c r="B12" s="508" t="s">
        <v>655</v>
      </c>
      <c r="C12" s="508" t="s">
        <v>656</v>
      </c>
      <c r="D12" s="508" t="s">
        <v>657</v>
      </c>
      <c r="E12" s="508" t="s">
        <v>658</v>
      </c>
      <c r="F12" s="508" t="s">
        <v>659</v>
      </c>
      <c r="G12" s="508" t="s">
        <v>660</v>
      </c>
      <c r="H12" s="508" t="s">
        <v>661</v>
      </c>
      <c r="I12" s="508" t="s">
        <v>662</v>
      </c>
      <c r="J12" s="2184" t="s">
        <v>663</v>
      </c>
      <c r="K12" s="2184"/>
      <c r="L12" s="508" t="s">
        <v>664</v>
      </c>
      <c r="M12" s="621" t="s">
        <v>665</v>
      </c>
    </row>
    <row r="13" spans="1:14" ht="22.2" customHeight="1" x14ac:dyDescent="0.3">
      <c r="A13" s="622" t="s">
        <v>654</v>
      </c>
      <c r="B13" s="506">
        <v>0</v>
      </c>
      <c r="C13" s="506">
        <v>0</v>
      </c>
      <c r="D13" s="506">
        <v>0</v>
      </c>
      <c r="E13" s="506">
        <v>0</v>
      </c>
      <c r="F13" s="506">
        <v>0</v>
      </c>
      <c r="G13" s="506">
        <v>0</v>
      </c>
      <c r="H13" s="506">
        <v>0</v>
      </c>
      <c r="I13" s="506">
        <v>0</v>
      </c>
      <c r="J13" s="506">
        <v>0</v>
      </c>
      <c r="K13" s="506">
        <v>0</v>
      </c>
      <c r="L13" s="506">
        <v>0</v>
      </c>
      <c r="M13" s="506">
        <v>0</v>
      </c>
    </row>
    <row r="14" spans="1:14" ht="22.2" customHeight="1" x14ac:dyDescent="0.3">
      <c r="A14" s="622"/>
      <c r="B14" s="506"/>
      <c r="C14" s="506"/>
      <c r="D14" s="506"/>
      <c r="E14" s="506"/>
      <c r="F14" s="506"/>
      <c r="G14" s="506"/>
      <c r="H14" s="506"/>
      <c r="I14" s="506"/>
      <c r="J14" s="506"/>
      <c r="K14" s="506"/>
      <c r="L14" s="506"/>
      <c r="M14" s="506"/>
    </row>
    <row r="15" spans="1:14" ht="22.2" customHeight="1" x14ac:dyDescent="0.3">
      <c r="A15" s="622"/>
      <c r="B15" s="506"/>
      <c r="C15" s="506"/>
      <c r="D15" s="506"/>
      <c r="E15" s="506"/>
      <c r="F15" s="506"/>
      <c r="G15" s="506"/>
      <c r="H15" s="506"/>
      <c r="I15" s="506"/>
      <c r="J15" s="506"/>
      <c r="K15" s="506"/>
      <c r="L15" s="506"/>
      <c r="M15" s="506"/>
    </row>
    <row r="16" spans="1:14" ht="22.2" customHeight="1" thickBot="1" x14ac:dyDescent="0.35">
      <c r="A16" s="623"/>
      <c r="B16" s="509"/>
      <c r="C16" s="509"/>
      <c r="D16" s="509"/>
      <c r="E16" s="509"/>
      <c r="F16" s="509"/>
      <c r="G16" s="509"/>
      <c r="H16" s="509"/>
      <c r="I16" s="509"/>
      <c r="J16" s="509"/>
      <c r="K16" s="509"/>
      <c r="L16" s="509"/>
      <c r="M16" s="509"/>
    </row>
    <row r="17" spans="1:13" ht="18" customHeight="1" x14ac:dyDescent="0.3">
      <c r="A17" s="502" t="s">
        <v>666</v>
      </c>
      <c r="B17" s="502"/>
      <c r="C17" s="502"/>
      <c r="D17" s="502" t="s">
        <v>667</v>
      </c>
      <c r="E17" s="502"/>
      <c r="F17" s="502"/>
      <c r="G17" s="502" t="s">
        <v>633</v>
      </c>
      <c r="H17" s="502"/>
      <c r="I17" s="502"/>
      <c r="J17" s="502" t="s">
        <v>668</v>
      </c>
      <c r="L17" s="502"/>
      <c r="M17" s="502"/>
    </row>
    <row r="18" spans="1:13" ht="30" customHeight="1" x14ac:dyDescent="0.3">
      <c r="A18" s="502"/>
      <c r="B18" s="502"/>
      <c r="C18" s="502"/>
      <c r="D18" s="502"/>
      <c r="E18" s="502"/>
      <c r="F18" s="502"/>
      <c r="G18" s="502" t="s">
        <v>319</v>
      </c>
      <c r="H18" s="502"/>
      <c r="I18" s="502"/>
      <c r="J18" s="502"/>
      <c r="K18" s="502"/>
      <c r="L18" s="502"/>
      <c r="M18" s="502"/>
    </row>
    <row r="19" spans="1:13" ht="22.2" customHeight="1" x14ac:dyDescent="0.3">
      <c r="A19" s="510" t="s">
        <v>635</v>
      </c>
      <c r="B19" s="510"/>
      <c r="C19" s="510"/>
      <c r="D19" s="510"/>
      <c r="E19" s="510"/>
      <c r="F19" s="510"/>
      <c r="G19" s="510"/>
      <c r="H19" s="510"/>
      <c r="I19" s="510"/>
      <c r="J19" s="510"/>
      <c r="K19" s="510"/>
      <c r="L19" s="510"/>
      <c r="M19" s="511" t="s">
        <v>789</v>
      </c>
    </row>
    <row r="20" spans="1:13" ht="21" customHeight="1" x14ac:dyDescent="0.3">
      <c r="A20" s="510" t="s">
        <v>669</v>
      </c>
      <c r="B20" s="510"/>
      <c r="C20" s="510"/>
      <c r="D20" s="510"/>
      <c r="E20" s="510"/>
      <c r="F20" s="510"/>
      <c r="G20" s="510"/>
      <c r="H20" s="510"/>
      <c r="I20" s="510"/>
      <c r="J20" s="510"/>
      <c r="K20" s="510"/>
      <c r="L20" s="510"/>
      <c r="M20" s="510"/>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4" customWidth="1"/>
    <col min="2" max="12" width="14.109375" style="514" customWidth="1"/>
    <col min="13" max="13" width="22.21875" style="514" customWidth="1"/>
    <col min="14" max="255" width="16" style="514"/>
    <col min="256" max="256" width="14.6640625" style="514" customWidth="1"/>
    <col min="257" max="268" width="14.109375" style="514" customWidth="1"/>
    <col min="269" max="511" width="16" style="514"/>
    <col min="512" max="512" width="14.6640625" style="514" customWidth="1"/>
    <col min="513" max="524" width="14.109375" style="514" customWidth="1"/>
    <col min="525" max="767" width="16" style="514"/>
    <col min="768" max="768" width="14.6640625" style="514" customWidth="1"/>
    <col min="769" max="780" width="14.109375" style="514" customWidth="1"/>
    <col min="781" max="1023" width="16" style="514"/>
    <col min="1024" max="1024" width="14.6640625" style="514" customWidth="1"/>
    <col min="1025" max="1036" width="14.109375" style="514" customWidth="1"/>
    <col min="1037" max="1279" width="16" style="514"/>
    <col min="1280" max="1280" width="14.6640625" style="514" customWidth="1"/>
    <col min="1281" max="1292" width="14.109375" style="514" customWidth="1"/>
    <col min="1293" max="1535" width="16" style="514"/>
    <col min="1536" max="1536" width="14.6640625" style="514" customWidth="1"/>
    <col min="1537" max="1548" width="14.109375" style="514" customWidth="1"/>
    <col min="1549" max="1791" width="16" style="514"/>
    <col min="1792" max="1792" width="14.6640625" style="514" customWidth="1"/>
    <col min="1793" max="1804" width="14.109375" style="514" customWidth="1"/>
    <col min="1805" max="2047" width="16" style="514"/>
    <col min="2048" max="2048" width="14.6640625" style="514" customWidth="1"/>
    <col min="2049" max="2060" width="14.109375" style="514" customWidth="1"/>
    <col min="2061" max="2303" width="16" style="514"/>
    <col min="2304" max="2304" width="14.6640625" style="514" customWidth="1"/>
    <col min="2305" max="2316" width="14.109375" style="514" customWidth="1"/>
    <col min="2317" max="2559" width="16" style="514"/>
    <col min="2560" max="2560" width="14.6640625" style="514" customWidth="1"/>
    <col min="2561" max="2572" width="14.109375" style="514" customWidth="1"/>
    <col min="2573" max="2815" width="16" style="514"/>
    <col min="2816" max="2816" width="14.6640625" style="514" customWidth="1"/>
    <col min="2817" max="2828" width="14.109375" style="514" customWidth="1"/>
    <col min="2829" max="3071" width="16" style="514"/>
    <col min="3072" max="3072" width="14.6640625" style="514" customWidth="1"/>
    <col min="3073" max="3084" width="14.109375" style="514" customWidth="1"/>
    <col min="3085" max="3327" width="16" style="514"/>
    <col min="3328" max="3328" width="14.6640625" style="514" customWidth="1"/>
    <col min="3329" max="3340" width="14.109375" style="514" customWidth="1"/>
    <col min="3341" max="3583" width="16" style="514"/>
    <col min="3584" max="3584" width="14.6640625" style="514" customWidth="1"/>
    <col min="3585" max="3596" width="14.109375" style="514" customWidth="1"/>
    <col min="3597" max="3839" width="16" style="514"/>
    <col min="3840" max="3840" width="14.6640625" style="514" customWidth="1"/>
    <col min="3841" max="3852" width="14.109375" style="514" customWidth="1"/>
    <col min="3853" max="4095" width="16" style="514"/>
    <col min="4096" max="4096" width="14.6640625" style="514" customWidth="1"/>
    <col min="4097" max="4108" width="14.109375" style="514" customWidth="1"/>
    <col min="4109" max="4351" width="16" style="514"/>
    <col min="4352" max="4352" width="14.6640625" style="514" customWidth="1"/>
    <col min="4353" max="4364" width="14.109375" style="514" customWidth="1"/>
    <col min="4365" max="4607" width="16" style="514"/>
    <col min="4608" max="4608" width="14.6640625" style="514" customWidth="1"/>
    <col min="4609" max="4620" width="14.109375" style="514" customWidth="1"/>
    <col min="4621" max="4863" width="16" style="514"/>
    <col min="4864" max="4864" width="14.6640625" style="514" customWidth="1"/>
    <col min="4865" max="4876" width="14.109375" style="514" customWidth="1"/>
    <col min="4877" max="5119" width="16" style="514"/>
    <col min="5120" max="5120" width="14.6640625" style="514" customWidth="1"/>
    <col min="5121" max="5132" width="14.109375" style="514" customWidth="1"/>
    <col min="5133" max="5375" width="16" style="514"/>
    <col min="5376" max="5376" width="14.6640625" style="514" customWidth="1"/>
    <col min="5377" max="5388" width="14.109375" style="514" customWidth="1"/>
    <col min="5389" max="5631" width="16" style="514"/>
    <col min="5632" max="5632" width="14.6640625" style="514" customWidth="1"/>
    <col min="5633" max="5644" width="14.109375" style="514" customWidth="1"/>
    <col min="5645" max="5887" width="16" style="514"/>
    <col min="5888" max="5888" width="14.6640625" style="514" customWidth="1"/>
    <col min="5889" max="5900" width="14.109375" style="514" customWidth="1"/>
    <col min="5901" max="6143" width="16" style="514"/>
    <col min="6144" max="6144" width="14.6640625" style="514" customWidth="1"/>
    <col min="6145" max="6156" width="14.109375" style="514" customWidth="1"/>
    <col min="6157" max="6399" width="16" style="514"/>
    <col min="6400" max="6400" width="14.6640625" style="514" customWidth="1"/>
    <col min="6401" max="6412" width="14.109375" style="514" customWidth="1"/>
    <col min="6413" max="6655" width="16" style="514"/>
    <col min="6656" max="6656" width="14.6640625" style="514" customWidth="1"/>
    <col min="6657" max="6668" width="14.109375" style="514" customWidth="1"/>
    <col min="6669" max="6911" width="16" style="514"/>
    <col min="6912" max="6912" width="14.6640625" style="514" customWidth="1"/>
    <col min="6913" max="6924" width="14.109375" style="514" customWidth="1"/>
    <col min="6925" max="7167" width="16" style="514"/>
    <col min="7168" max="7168" width="14.6640625" style="514" customWidth="1"/>
    <col min="7169" max="7180" width="14.109375" style="514" customWidth="1"/>
    <col min="7181" max="7423" width="16" style="514"/>
    <col min="7424" max="7424" width="14.6640625" style="514" customWidth="1"/>
    <col min="7425" max="7436" width="14.109375" style="514" customWidth="1"/>
    <col min="7437" max="7679" width="16" style="514"/>
    <col min="7680" max="7680" width="14.6640625" style="514" customWidth="1"/>
    <col min="7681" max="7692" width="14.109375" style="514" customWidth="1"/>
    <col min="7693" max="7935" width="16" style="514"/>
    <col min="7936" max="7936" width="14.6640625" style="514" customWidth="1"/>
    <col min="7937" max="7948" width="14.109375" style="514" customWidth="1"/>
    <col min="7949" max="8191" width="16" style="514"/>
    <col min="8192" max="8192" width="14.6640625" style="514" customWidth="1"/>
    <col min="8193" max="8204" width="14.109375" style="514" customWidth="1"/>
    <col min="8205" max="8447" width="16" style="514"/>
    <col min="8448" max="8448" width="14.6640625" style="514" customWidth="1"/>
    <col min="8449" max="8460" width="14.109375" style="514" customWidth="1"/>
    <col min="8461" max="8703" width="16" style="514"/>
    <col min="8704" max="8704" width="14.6640625" style="514" customWidth="1"/>
    <col min="8705" max="8716" width="14.109375" style="514" customWidth="1"/>
    <col min="8717" max="8959" width="16" style="514"/>
    <col min="8960" max="8960" width="14.6640625" style="514" customWidth="1"/>
    <col min="8961" max="8972" width="14.109375" style="514" customWidth="1"/>
    <col min="8973" max="9215" width="16" style="514"/>
    <col min="9216" max="9216" width="14.6640625" style="514" customWidth="1"/>
    <col min="9217" max="9228" width="14.109375" style="514" customWidth="1"/>
    <col min="9229" max="9471" width="16" style="514"/>
    <col min="9472" max="9472" width="14.6640625" style="514" customWidth="1"/>
    <col min="9473" max="9484" width="14.109375" style="514" customWidth="1"/>
    <col min="9485" max="9727" width="16" style="514"/>
    <col min="9728" max="9728" width="14.6640625" style="514" customWidth="1"/>
    <col min="9729" max="9740" width="14.109375" style="514" customWidth="1"/>
    <col min="9741" max="9983" width="16" style="514"/>
    <col min="9984" max="9984" width="14.6640625" style="514" customWidth="1"/>
    <col min="9985" max="9996" width="14.109375" style="514" customWidth="1"/>
    <col min="9997" max="10239" width="16" style="514"/>
    <col min="10240" max="10240" width="14.6640625" style="514" customWidth="1"/>
    <col min="10241" max="10252" width="14.109375" style="514" customWidth="1"/>
    <col min="10253" max="10495" width="16" style="514"/>
    <col min="10496" max="10496" width="14.6640625" style="514" customWidth="1"/>
    <col min="10497" max="10508" width="14.109375" style="514" customWidth="1"/>
    <col min="10509" max="10751" width="16" style="514"/>
    <col min="10752" max="10752" width="14.6640625" style="514" customWidth="1"/>
    <col min="10753" max="10764" width="14.109375" style="514" customWidth="1"/>
    <col min="10765" max="11007" width="16" style="514"/>
    <col min="11008" max="11008" width="14.6640625" style="514" customWidth="1"/>
    <col min="11009" max="11020" width="14.109375" style="514" customWidth="1"/>
    <col min="11021" max="11263" width="16" style="514"/>
    <col min="11264" max="11264" width="14.6640625" style="514" customWidth="1"/>
    <col min="11265" max="11276" width="14.109375" style="514" customWidth="1"/>
    <col min="11277" max="11519" width="16" style="514"/>
    <col min="11520" max="11520" width="14.6640625" style="514" customWidth="1"/>
    <col min="11521" max="11532" width="14.109375" style="514" customWidth="1"/>
    <col min="11533" max="11775" width="16" style="514"/>
    <col min="11776" max="11776" width="14.6640625" style="514" customWidth="1"/>
    <col min="11777" max="11788" width="14.109375" style="514" customWidth="1"/>
    <col min="11789" max="12031" width="16" style="514"/>
    <col min="12032" max="12032" width="14.6640625" style="514" customWidth="1"/>
    <col min="12033" max="12044" width="14.109375" style="514" customWidth="1"/>
    <col min="12045" max="12287" width="16" style="514"/>
    <col min="12288" max="12288" width="14.6640625" style="514" customWidth="1"/>
    <col min="12289" max="12300" width="14.109375" style="514" customWidth="1"/>
    <col min="12301" max="12543" width="16" style="514"/>
    <col min="12544" max="12544" width="14.6640625" style="514" customWidth="1"/>
    <col min="12545" max="12556" width="14.109375" style="514" customWidth="1"/>
    <col min="12557" max="12799" width="16" style="514"/>
    <col min="12800" max="12800" width="14.6640625" style="514" customWidth="1"/>
    <col min="12801" max="12812" width="14.109375" style="514" customWidth="1"/>
    <col min="12813" max="13055" width="16" style="514"/>
    <col min="13056" max="13056" width="14.6640625" style="514" customWidth="1"/>
    <col min="13057" max="13068" width="14.109375" style="514" customWidth="1"/>
    <col min="13069" max="13311" width="16" style="514"/>
    <col min="13312" max="13312" width="14.6640625" style="514" customWidth="1"/>
    <col min="13313" max="13324" width="14.109375" style="514" customWidth="1"/>
    <col min="13325" max="13567" width="16" style="514"/>
    <col min="13568" max="13568" width="14.6640625" style="514" customWidth="1"/>
    <col min="13569" max="13580" width="14.109375" style="514" customWidth="1"/>
    <col min="13581" max="13823" width="16" style="514"/>
    <col min="13824" max="13824" width="14.6640625" style="514" customWidth="1"/>
    <col min="13825" max="13836" width="14.109375" style="514" customWidth="1"/>
    <col min="13837" max="14079" width="16" style="514"/>
    <col min="14080" max="14080" width="14.6640625" style="514" customWidth="1"/>
    <col min="14081" max="14092" width="14.109375" style="514" customWidth="1"/>
    <col min="14093" max="14335" width="16" style="514"/>
    <col min="14336" max="14336" width="14.6640625" style="514" customWidth="1"/>
    <col min="14337" max="14348" width="14.109375" style="514" customWidth="1"/>
    <col min="14349" max="14591" width="16" style="514"/>
    <col min="14592" max="14592" width="14.6640625" style="514" customWidth="1"/>
    <col min="14593" max="14604" width="14.109375" style="514" customWidth="1"/>
    <col min="14605" max="14847" width="16" style="514"/>
    <col min="14848" max="14848" width="14.6640625" style="514" customWidth="1"/>
    <col min="14849" max="14860" width="14.109375" style="514" customWidth="1"/>
    <col min="14861" max="15103" width="16" style="514"/>
    <col min="15104" max="15104" width="14.6640625" style="514" customWidth="1"/>
    <col min="15105" max="15116" width="14.109375" style="514" customWidth="1"/>
    <col min="15117" max="15359" width="16" style="514"/>
    <col min="15360" max="15360" width="14.6640625" style="514" customWidth="1"/>
    <col min="15361" max="15372" width="14.109375" style="514" customWidth="1"/>
    <col min="15373" max="15615" width="16" style="514"/>
    <col min="15616" max="15616" width="14.6640625" style="514" customWidth="1"/>
    <col min="15617" max="15628" width="14.109375" style="514" customWidth="1"/>
    <col min="15629" max="15871" width="16" style="514"/>
    <col min="15872" max="15872" width="14.6640625" style="514" customWidth="1"/>
    <col min="15873" max="15884" width="14.109375" style="514" customWidth="1"/>
    <col min="15885" max="16127" width="16" style="514"/>
    <col min="16128" max="16128" width="14.6640625" style="514" customWidth="1"/>
    <col min="16129" max="16140" width="14.109375" style="514" customWidth="1"/>
    <col min="16141" max="16384" width="16" style="514"/>
  </cols>
  <sheetData>
    <row r="1" spans="1:14" ht="19.95" customHeight="1" thickBot="1" x14ac:dyDescent="0.35">
      <c r="A1" s="497" t="s">
        <v>637</v>
      </c>
      <c r="B1" s="512"/>
      <c r="C1" s="512"/>
      <c r="D1" s="512"/>
      <c r="E1" s="512"/>
      <c r="F1" s="512"/>
      <c r="G1" s="512"/>
      <c r="H1" s="512"/>
      <c r="I1" s="512"/>
      <c r="J1" s="512"/>
      <c r="K1" s="513" t="s">
        <v>592</v>
      </c>
      <c r="L1" s="2190" t="s">
        <v>593</v>
      </c>
      <c r="M1" s="2190"/>
      <c r="N1" s="109" t="s">
        <v>100</v>
      </c>
    </row>
    <row r="2" spans="1:14" ht="19.95" customHeight="1" thickBot="1" x14ac:dyDescent="0.35">
      <c r="A2" s="497" t="s">
        <v>638</v>
      </c>
      <c r="B2" s="515" t="s">
        <v>595</v>
      </c>
      <c r="C2" s="516"/>
      <c r="D2" s="516"/>
      <c r="E2" s="516"/>
      <c r="F2" s="516"/>
      <c r="G2" s="516"/>
      <c r="H2" s="516"/>
      <c r="I2" s="516"/>
      <c r="J2" s="477"/>
      <c r="K2" s="513" t="s">
        <v>596</v>
      </c>
      <c r="L2" s="2190" t="s">
        <v>670</v>
      </c>
      <c r="M2" s="2190"/>
    </row>
    <row r="3" spans="1:14" ht="60" customHeight="1" x14ac:dyDescent="0.3">
      <c r="A3" s="517"/>
      <c r="B3" s="2191" t="s">
        <v>671</v>
      </c>
      <c r="C3" s="2191"/>
      <c r="D3" s="2191"/>
      <c r="E3" s="2191"/>
      <c r="F3" s="2191"/>
      <c r="G3" s="2191"/>
      <c r="H3" s="2191"/>
      <c r="I3" s="2191"/>
      <c r="J3" s="2191"/>
      <c r="K3" s="2191"/>
      <c r="L3" s="518"/>
      <c r="M3" s="518"/>
    </row>
    <row r="4" spans="1:14" ht="20.399999999999999" customHeight="1" thickBot="1" x14ac:dyDescent="0.35">
      <c r="A4" s="517"/>
      <c r="B4" s="517"/>
      <c r="C4" s="517"/>
      <c r="D4" s="517"/>
      <c r="E4" s="2192" t="s">
        <v>788</v>
      </c>
      <c r="F4" s="2192"/>
      <c r="G4" s="2192"/>
      <c r="H4" s="2192"/>
      <c r="I4" s="517"/>
      <c r="J4" s="517"/>
      <c r="K4" s="517"/>
      <c r="L4" s="517"/>
      <c r="M4" s="519" t="s">
        <v>672</v>
      </c>
    </row>
    <row r="5" spans="1:14" ht="79.95" customHeight="1" x14ac:dyDescent="0.3">
      <c r="A5" s="520" t="s">
        <v>617</v>
      </c>
      <c r="B5" s="520" t="s">
        <v>673</v>
      </c>
      <c r="C5" s="526" t="s">
        <v>674</v>
      </c>
      <c r="D5" s="526" t="s">
        <v>675</v>
      </c>
      <c r="E5" s="526" t="s">
        <v>676</v>
      </c>
      <c r="F5" s="526" t="s">
        <v>646</v>
      </c>
      <c r="G5" s="526" t="s">
        <v>647</v>
      </c>
      <c r="H5" s="526" t="s">
        <v>648</v>
      </c>
      <c r="I5" s="526" t="s">
        <v>677</v>
      </c>
      <c r="J5" s="526" t="s">
        <v>678</v>
      </c>
      <c r="K5" s="526" t="s">
        <v>679</v>
      </c>
      <c r="L5" s="526" t="s">
        <v>680</v>
      </c>
      <c r="M5" s="617" t="s">
        <v>653</v>
      </c>
    </row>
    <row r="6" spans="1:14" ht="29.4" customHeight="1" x14ac:dyDescent="0.3">
      <c r="A6" s="618" t="s">
        <v>681</v>
      </c>
      <c r="B6" s="521">
        <f>SUM(C6:M6,B11:M11)</f>
        <v>0</v>
      </c>
      <c r="C6" s="522">
        <v>0</v>
      </c>
      <c r="D6" s="522">
        <v>0</v>
      </c>
      <c r="E6" s="522">
        <v>0</v>
      </c>
      <c r="F6" s="522">
        <v>0</v>
      </c>
      <c r="G6" s="522">
        <v>0</v>
      </c>
      <c r="H6" s="522">
        <v>0</v>
      </c>
      <c r="I6" s="522">
        <v>0</v>
      </c>
      <c r="J6" s="522">
        <v>0</v>
      </c>
      <c r="K6" s="522">
        <v>0</v>
      </c>
      <c r="L6" s="522">
        <v>0</v>
      </c>
      <c r="M6" s="522">
        <v>0</v>
      </c>
    </row>
    <row r="7" spans="1:14" ht="29.4" customHeight="1" x14ac:dyDescent="0.3">
      <c r="A7" s="619"/>
      <c r="B7" s="523"/>
      <c r="C7" s="527"/>
      <c r="D7" s="527"/>
      <c r="E7" s="527"/>
      <c r="F7" s="527"/>
      <c r="G7" s="527"/>
      <c r="H7" s="527"/>
      <c r="I7" s="527"/>
      <c r="J7" s="527"/>
      <c r="K7" s="527"/>
      <c r="L7" s="527"/>
      <c r="M7" s="527"/>
    </row>
    <row r="8" spans="1:14" ht="29.4" customHeight="1" thickBot="1" x14ac:dyDescent="0.35">
      <c r="A8" s="620"/>
      <c r="B8" s="524"/>
      <c r="C8" s="528"/>
      <c r="D8" s="528"/>
      <c r="E8" s="528"/>
      <c r="F8" s="528"/>
      <c r="G8" s="528"/>
      <c r="H8" s="528"/>
      <c r="I8" s="528"/>
      <c r="J8" s="528"/>
      <c r="K8" s="528"/>
      <c r="L8" s="528"/>
      <c r="M8" s="528"/>
    </row>
    <row r="9" spans="1:14" ht="25.2" customHeight="1" thickBot="1" x14ac:dyDescent="0.35">
      <c r="A9" s="517"/>
      <c r="B9" s="517"/>
      <c r="C9" s="517"/>
      <c r="D9" s="517"/>
      <c r="E9" s="517"/>
      <c r="F9" s="517"/>
      <c r="G9" s="517"/>
      <c r="H9" s="517"/>
      <c r="I9" s="517"/>
      <c r="J9" s="517"/>
      <c r="K9" s="517"/>
      <c r="L9" s="517"/>
      <c r="M9" s="517"/>
    </row>
    <row r="10" spans="1:14" ht="78.599999999999994" customHeight="1" x14ac:dyDescent="0.3">
      <c r="A10" s="520" t="s">
        <v>617</v>
      </c>
      <c r="B10" s="526" t="s">
        <v>655</v>
      </c>
      <c r="C10" s="526" t="s">
        <v>656</v>
      </c>
      <c r="D10" s="526" t="s">
        <v>682</v>
      </c>
      <c r="E10" s="525" t="s">
        <v>683</v>
      </c>
      <c r="F10" s="526" t="s">
        <v>659</v>
      </c>
      <c r="G10" s="526" t="s">
        <v>660</v>
      </c>
      <c r="H10" s="526" t="s">
        <v>661</v>
      </c>
      <c r="I10" s="526" t="s">
        <v>662</v>
      </c>
      <c r="J10" s="2193" t="s">
        <v>684</v>
      </c>
      <c r="K10" s="2193"/>
      <c r="L10" s="526" t="s">
        <v>664</v>
      </c>
      <c r="M10" s="617" t="s">
        <v>665</v>
      </c>
    </row>
    <row r="11" spans="1:14" ht="29.4" customHeight="1" x14ac:dyDescent="0.3">
      <c r="A11" s="618" t="s">
        <v>681</v>
      </c>
      <c r="B11" s="521">
        <v>0</v>
      </c>
      <c r="C11" s="522">
        <v>0</v>
      </c>
      <c r="D11" s="522">
        <v>0</v>
      </c>
      <c r="E11" s="522">
        <v>0</v>
      </c>
      <c r="F11" s="522">
        <v>0</v>
      </c>
      <c r="G11" s="522">
        <v>0</v>
      </c>
      <c r="H11" s="522">
        <v>0</v>
      </c>
      <c r="I11" s="522">
        <v>0</v>
      </c>
      <c r="J11" s="2189">
        <v>0</v>
      </c>
      <c r="K11" s="2189"/>
      <c r="L11" s="522">
        <v>0</v>
      </c>
      <c r="M11" s="522">
        <v>0</v>
      </c>
    </row>
    <row r="12" spans="1:14" ht="29.4" customHeight="1" x14ac:dyDescent="0.3">
      <c r="A12" s="619"/>
      <c r="B12" s="523"/>
      <c r="C12" s="527"/>
      <c r="D12" s="527"/>
      <c r="E12" s="527"/>
      <c r="F12" s="527"/>
      <c r="G12" s="527"/>
      <c r="H12" s="527"/>
      <c r="I12" s="527"/>
      <c r="J12" s="2185"/>
      <c r="K12" s="2185"/>
      <c r="L12" s="527"/>
      <c r="M12" s="527"/>
    </row>
    <row r="13" spans="1:14" ht="29.4" customHeight="1" thickBot="1" x14ac:dyDescent="0.35">
      <c r="A13" s="620"/>
      <c r="B13" s="524"/>
      <c r="C13" s="528"/>
      <c r="D13" s="528"/>
      <c r="E13" s="528"/>
      <c r="F13" s="528"/>
      <c r="G13" s="528"/>
      <c r="H13" s="528"/>
      <c r="I13" s="528"/>
      <c r="J13" s="2186"/>
      <c r="K13" s="2186"/>
      <c r="L13" s="528"/>
      <c r="M13" s="528"/>
    </row>
    <row r="14" spans="1:14" ht="21" customHeight="1" x14ac:dyDescent="0.3">
      <c r="A14" s="512" t="s">
        <v>666</v>
      </c>
      <c r="B14" s="512"/>
      <c r="C14" s="512"/>
      <c r="D14" s="512" t="s">
        <v>667</v>
      </c>
      <c r="E14" s="512"/>
      <c r="F14" s="512"/>
      <c r="G14" s="2187" t="s">
        <v>633</v>
      </c>
      <c r="H14" s="2187"/>
      <c r="I14" s="512"/>
      <c r="J14" s="512" t="s">
        <v>668</v>
      </c>
      <c r="K14" s="512"/>
      <c r="L14" s="512"/>
      <c r="M14" s="517"/>
    </row>
    <row r="15" spans="1:14" ht="28.2" customHeight="1" x14ac:dyDescent="0.3">
      <c r="A15" s="512"/>
      <c r="B15" s="512"/>
      <c r="C15" s="512"/>
      <c r="D15" s="512"/>
      <c r="E15" s="512"/>
      <c r="F15" s="512"/>
      <c r="G15" s="2187" t="s">
        <v>319</v>
      </c>
      <c r="H15" s="2187"/>
      <c r="I15" s="512"/>
      <c r="J15" s="512"/>
      <c r="K15" s="512"/>
      <c r="L15" s="512"/>
      <c r="M15" s="517"/>
    </row>
    <row r="16" spans="1:14" ht="28.95" customHeight="1" x14ac:dyDescent="0.3">
      <c r="B16" s="512"/>
      <c r="C16" s="512"/>
      <c r="D16" s="512"/>
      <c r="E16" s="512"/>
      <c r="F16" s="512"/>
      <c r="G16" s="512"/>
      <c r="H16" s="512"/>
      <c r="I16" s="512"/>
      <c r="J16" s="512"/>
      <c r="K16" s="512"/>
      <c r="M16" s="511" t="s">
        <v>789</v>
      </c>
    </row>
    <row r="17" spans="1:13" x14ac:dyDescent="0.3">
      <c r="A17" s="512" t="s">
        <v>685</v>
      </c>
      <c r="B17" s="512"/>
      <c r="C17" s="512"/>
      <c r="D17" s="512"/>
      <c r="E17" s="512"/>
      <c r="F17" s="512"/>
      <c r="G17" s="512"/>
      <c r="H17" s="512"/>
      <c r="I17" s="512"/>
      <c r="J17" s="512"/>
      <c r="K17" s="512"/>
      <c r="L17" s="512"/>
      <c r="M17" s="517"/>
    </row>
    <row r="18" spans="1:13" ht="21.6" customHeight="1" x14ac:dyDescent="0.3">
      <c r="A18" s="512" t="s">
        <v>686</v>
      </c>
      <c r="B18" s="512"/>
      <c r="C18" s="512"/>
      <c r="D18" s="512"/>
      <c r="E18" s="512"/>
      <c r="F18" s="512"/>
      <c r="G18" s="512"/>
      <c r="H18" s="512"/>
      <c r="I18" s="512"/>
      <c r="J18" s="2188"/>
      <c r="K18" s="2188"/>
      <c r="L18" s="2188"/>
      <c r="M18" s="517"/>
    </row>
  </sheetData>
  <sheetProtection formatCells="0" formatColumns="0" formatRows="0" insertRows="0" deleteRows="0" selectLockedCells="1"/>
  <mergeCells count="11">
    <mergeCell ref="J11:K11"/>
    <mergeCell ref="L1:M1"/>
    <mergeCell ref="L2:M2"/>
    <mergeCell ref="B3:K3"/>
    <mergeCell ref="E4:H4"/>
    <mergeCell ref="J10:K10"/>
    <mergeCell ref="J12:K12"/>
    <mergeCell ref="J13:K13"/>
    <mergeCell ref="G14:H14"/>
    <mergeCell ref="G15:H15"/>
    <mergeCell ref="J18:L18"/>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4" customWidth="1"/>
    <col min="2" max="15" width="11.88671875" style="534" customWidth="1"/>
    <col min="16" max="256" width="12.77734375" style="534"/>
    <col min="257" max="257" width="12.88671875" style="534" customWidth="1"/>
    <col min="258" max="271" width="11.88671875" style="534" customWidth="1"/>
    <col min="272" max="512" width="12.77734375" style="534"/>
    <col min="513" max="513" width="12.88671875" style="534" customWidth="1"/>
    <col min="514" max="527" width="11.88671875" style="534" customWidth="1"/>
    <col min="528" max="768" width="12.77734375" style="534"/>
    <col min="769" max="769" width="12.88671875" style="534" customWidth="1"/>
    <col min="770" max="783" width="11.88671875" style="534" customWidth="1"/>
    <col min="784" max="1024" width="12.77734375" style="534"/>
    <col min="1025" max="1025" width="12.88671875" style="534" customWidth="1"/>
    <col min="1026" max="1039" width="11.88671875" style="534" customWidth="1"/>
    <col min="1040" max="1280" width="12.77734375" style="534"/>
    <col min="1281" max="1281" width="12.88671875" style="534" customWidth="1"/>
    <col min="1282" max="1295" width="11.88671875" style="534" customWidth="1"/>
    <col min="1296" max="1536" width="12.77734375" style="534"/>
    <col min="1537" max="1537" width="12.88671875" style="534" customWidth="1"/>
    <col min="1538" max="1551" width="11.88671875" style="534" customWidth="1"/>
    <col min="1552" max="1792" width="12.77734375" style="534"/>
    <col min="1793" max="1793" width="12.88671875" style="534" customWidth="1"/>
    <col min="1794" max="1807" width="11.88671875" style="534" customWidth="1"/>
    <col min="1808" max="2048" width="12.77734375" style="534"/>
    <col min="2049" max="2049" width="12.88671875" style="534" customWidth="1"/>
    <col min="2050" max="2063" width="11.88671875" style="534" customWidth="1"/>
    <col min="2064" max="2304" width="12.77734375" style="534"/>
    <col min="2305" max="2305" width="12.88671875" style="534" customWidth="1"/>
    <col min="2306" max="2319" width="11.88671875" style="534" customWidth="1"/>
    <col min="2320" max="2560" width="12.77734375" style="534"/>
    <col min="2561" max="2561" width="12.88671875" style="534" customWidth="1"/>
    <col min="2562" max="2575" width="11.88671875" style="534" customWidth="1"/>
    <col min="2576" max="2816" width="12.77734375" style="534"/>
    <col min="2817" max="2817" width="12.88671875" style="534" customWidth="1"/>
    <col min="2818" max="2831" width="11.88671875" style="534" customWidth="1"/>
    <col min="2832" max="3072" width="12.77734375" style="534"/>
    <col min="3073" max="3073" width="12.88671875" style="534" customWidth="1"/>
    <col min="3074" max="3087" width="11.88671875" style="534" customWidth="1"/>
    <col min="3088" max="3328" width="12.77734375" style="534"/>
    <col min="3329" max="3329" width="12.88671875" style="534" customWidth="1"/>
    <col min="3330" max="3343" width="11.88671875" style="534" customWidth="1"/>
    <col min="3344" max="3584" width="12.77734375" style="534"/>
    <col min="3585" max="3585" width="12.88671875" style="534" customWidth="1"/>
    <col min="3586" max="3599" width="11.88671875" style="534" customWidth="1"/>
    <col min="3600" max="3840" width="12.77734375" style="534"/>
    <col min="3841" max="3841" width="12.88671875" style="534" customWidth="1"/>
    <col min="3842" max="3855" width="11.88671875" style="534" customWidth="1"/>
    <col min="3856" max="4096" width="12.77734375" style="534"/>
    <col min="4097" max="4097" width="12.88671875" style="534" customWidth="1"/>
    <col min="4098" max="4111" width="11.88671875" style="534" customWidth="1"/>
    <col min="4112" max="4352" width="12.77734375" style="534"/>
    <col min="4353" max="4353" width="12.88671875" style="534" customWidth="1"/>
    <col min="4354" max="4367" width="11.88671875" style="534" customWidth="1"/>
    <col min="4368" max="4608" width="12.77734375" style="534"/>
    <col min="4609" max="4609" width="12.88671875" style="534" customWidth="1"/>
    <col min="4610" max="4623" width="11.88671875" style="534" customWidth="1"/>
    <col min="4624" max="4864" width="12.77734375" style="534"/>
    <col min="4865" max="4865" width="12.88671875" style="534" customWidth="1"/>
    <col min="4866" max="4879" width="11.88671875" style="534" customWidth="1"/>
    <col min="4880" max="5120" width="12.77734375" style="534"/>
    <col min="5121" max="5121" width="12.88671875" style="534" customWidth="1"/>
    <col min="5122" max="5135" width="11.88671875" style="534" customWidth="1"/>
    <col min="5136" max="5376" width="12.77734375" style="534"/>
    <col min="5377" max="5377" width="12.88671875" style="534" customWidth="1"/>
    <col min="5378" max="5391" width="11.88671875" style="534" customWidth="1"/>
    <col min="5392" max="5632" width="12.77734375" style="534"/>
    <col min="5633" max="5633" width="12.88671875" style="534" customWidth="1"/>
    <col min="5634" max="5647" width="11.88671875" style="534" customWidth="1"/>
    <col min="5648" max="5888" width="12.77734375" style="534"/>
    <col min="5889" max="5889" width="12.88671875" style="534" customWidth="1"/>
    <col min="5890" max="5903" width="11.88671875" style="534" customWidth="1"/>
    <col min="5904" max="6144" width="12.77734375" style="534"/>
    <col min="6145" max="6145" width="12.88671875" style="534" customWidth="1"/>
    <col min="6146" max="6159" width="11.88671875" style="534" customWidth="1"/>
    <col min="6160" max="6400" width="12.77734375" style="534"/>
    <col min="6401" max="6401" width="12.88671875" style="534" customWidth="1"/>
    <col min="6402" max="6415" width="11.88671875" style="534" customWidth="1"/>
    <col min="6416" max="6656" width="12.77734375" style="534"/>
    <col min="6657" max="6657" width="12.88671875" style="534" customWidth="1"/>
    <col min="6658" max="6671" width="11.88671875" style="534" customWidth="1"/>
    <col min="6672" max="6912" width="12.77734375" style="534"/>
    <col min="6913" max="6913" width="12.88671875" style="534" customWidth="1"/>
    <col min="6914" max="6927" width="11.88671875" style="534" customWidth="1"/>
    <col min="6928" max="7168" width="12.77734375" style="534"/>
    <col min="7169" max="7169" width="12.88671875" style="534" customWidth="1"/>
    <col min="7170" max="7183" width="11.88671875" style="534" customWidth="1"/>
    <col min="7184" max="7424" width="12.77734375" style="534"/>
    <col min="7425" max="7425" width="12.88671875" style="534" customWidth="1"/>
    <col min="7426" max="7439" width="11.88671875" style="534" customWidth="1"/>
    <col min="7440" max="7680" width="12.77734375" style="534"/>
    <col min="7681" max="7681" width="12.88671875" style="534" customWidth="1"/>
    <col min="7682" max="7695" width="11.88671875" style="534" customWidth="1"/>
    <col min="7696" max="7936" width="12.77734375" style="534"/>
    <col min="7937" max="7937" width="12.88671875" style="534" customWidth="1"/>
    <col min="7938" max="7951" width="11.88671875" style="534" customWidth="1"/>
    <col min="7952" max="8192" width="12.77734375" style="534"/>
    <col min="8193" max="8193" width="12.88671875" style="534" customWidth="1"/>
    <col min="8194" max="8207" width="11.88671875" style="534" customWidth="1"/>
    <col min="8208" max="8448" width="12.77734375" style="534"/>
    <col min="8449" max="8449" width="12.88671875" style="534" customWidth="1"/>
    <col min="8450" max="8463" width="11.88671875" style="534" customWidth="1"/>
    <col min="8464" max="8704" width="12.77734375" style="534"/>
    <col min="8705" max="8705" width="12.88671875" style="534" customWidth="1"/>
    <col min="8706" max="8719" width="11.88671875" style="534" customWidth="1"/>
    <col min="8720" max="8960" width="12.77734375" style="534"/>
    <col min="8961" max="8961" width="12.88671875" style="534" customWidth="1"/>
    <col min="8962" max="8975" width="11.88671875" style="534" customWidth="1"/>
    <col min="8976" max="9216" width="12.77734375" style="534"/>
    <col min="9217" max="9217" width="12.88671875" style="534" customWidth="1"/>
    <col min="9218" max="9231" width="11.88671875" style="534" customWidth="1"/>
    <col min="9232" max="9472" width="12.77734375" style="534"/>
    <col min="9473" max="9473" width="12.88671875" style="534" customWidth="1"/>
    <col min="9474" max="9487" width="11.88671875" style="534" customWidth="1"/>
    <col min="9488" max="9728" width="12.77734375" style="534"/>
    <col min="9729" max="9729" width="12.88671875" style="534" customWidth="1"/>
    <col min="9730" max="9743" width="11.88671875" style="534" customWidth="1"/>
    <col min="9744" max="9984" width="12.77734375" style="534"/>
    <col min="9985" max="9985" width="12.88671875" style="534" customWidth="1"/>
    <col min="9986" max="9999" width="11.88671875" style="534" customWidth="1"/>
    <col min="10000" max="10240" width="12.77734375" style="534"/>
    <col min="10241" max="10241" width="12.88671875" style="534" customWidth="1"/>
    <col min="10242" max="10255" width="11.88671875" style="534" customWidth="1"/>
    <col min="10256" max="10496" width="12.77734375" style="534"/>
    <col min="10497" max="10497" width="12.88671875" style="534" customWidth="1"/>
    <col min="10498" max="10511" width="11.88671875" style="534" customWidth="1"/>
    <col min="10512" max="10752" width="12.77734375" style="534"/>
    <col min="10753" max="10753" width="12.88671875" style="534" customWidth="1"/>
    <col min="10754" max="10767" width="11.88671875" style="534" customWidth="1"/>
    <col min="10768" max="11008" width="12.77734375" style="534"/>
    <col min="11009" max="11009" width="12.88671875" style="534" customWidth="1"/>
    <col min="11010" max="11023" width="11.88671875" style="534" customWidth="1"/>
    <col min="11024" max="11264" width="12.77734375" style="534"/>
    <col min="11265" max="11265" width="12.88671875" style="534" customWidth="1"/>
    <col min="11266" max="11279" width="11.88671875" style="534" customWidth="1"/>
    <col min="11280" max="11520" width="12.77734375" style="534"/>
    <col min="11521" max="11521" width="12.88671875" style="534" customWidth="1"/>
    <col min="11522" max="11535" width="11.88671875" style="534" customWidth="1"/>
    <col min="11536" max="11776" width="12.77734375" style="534"/>
    <col min="11777" max="11777" width="12.88671875" style="534" customWidth="1"/>
    <col min="11778" max="11791" width="11.88671875" style="534" customWidth="1"/>
    <col min="11792" max="12032" width="12.77734375" style="534"/>
    <col min="12033" max="12033" width="12.88671875" style="534" customWidth="1"/>
    <col min="12034" max="12047" width="11.88671875" style="534" customWidth="1"/>
    <col min="12048" max="12288" width="12.77734375" style="534"/>
    <col min="12289" max="12289" width="12.88671875" style="534" customWidth="1"/>
    <col min="12290" max="12303" width="11.88671875" style="534" customWidth="1"/>
    <col min="12304" max="12544" width="12.77734375" style="534"/>
    <col min="12545" max="12545" width="12.88671875" style="534" customWidth="1"/>
    <col min="12546" max="12559" width="11.88671875" style="534" customWidth="1"/>
    <col min="12560" max="12800" width="12.77734375" style="534"/>
    <col min="12801" max="12801" width="12.88671875" style="534" customWidth="1"/>
    <col min="12802" max="12815" width="11.88671875" style="534" customWidth="1"/>
    <col min="12816" max="13056" width="12.77734375" style="534"/>
    <col min="13057" max="13057" width="12.88671875" style="534" customWidth="1"/>
    <col min="13058" max="13071" width="11.88671875" style="534" customWidth="1"/>
    <col min="13072" max="13312" width="12.77734375" style="534"/>
    <col min="13313" max="13313" width="12.88671875" style="534" customWidth="1"/>
    <col min="13314" max="13327" width="11.88671875" style="534" customWidth="1"/>
    <col min="13328" max="13568" width="12.77734375" style="534"/>
    <col min="13569" max="13569" width="12.88671875" style="534" customWidth="1"/>
    <col min="13570" max="13583" width="11.88671875" style="534" customWidth="1"/>
    <col min="13584" max="13824" width="12.77734375" style="534"/>
    <col min="13825" max="13825" width="12.88671875" style="534" customWidth="1"/>
    <col min="13826" max="13839" width="11.88671875" style="534" customWidth="1"/>
    <col min="13840" max="14080" width="12.77734375" style="534"/>
    <col min="14081" max="14081" width="12.88671875" style="534" customWidth="1"/>
    <col min="14082" max="14095" width="11.88671875" style="534" customWidth="1"/>
    <col min="14096" max="14336" width="12.77734375" style="534"/>
    <col min="14337" max="14337" width="12.88671875" style="534" customWidth="1"/>
    <col min="14338" max="14351" width="11.88671875" style="534" customWidth="1"/>
    <col min="14352" max="14592" width="12.77734375" style="534"/>
    <col min="14593" max="14593" width="12.88671875" style="534" customWidth="1"/>
    <col min="14594" max="14607" width="11.88671875" style="534" customWidth="1"/>
    <col min="14608" max="14848" width="12.77734375" style="534"/>
    <col min="14849" max="14849" width="12.88671875" style="534" customWidth="1"/>
    <col min="14850" max="14863" width="11.88671875" style="534" customWidth="1"/>
    <col min="14864" max="15104" width="12.77734375" style="534"/>
    <col min="15105" max="15105" width="12.88671875" style="534" customWidth="1"/>
    <col min="15106" max="15119" width="11.88671875" style="534" customWidth="1"/>
    <col min="15120" max="15360" width="12.77734375" style="534"/>
    <col min="15361" max="15361" width="12.88671875" style="534" customWidth="1"/>
    <col min="15362" max="15375" width="11.88671875" style="534" customWidth="1"/>
    <col min="15376" max="15616" width="12.77734375" style="534"/>
    <col min="15617" max="15617" width="12.88671875" style="534" customWidth="1"/>
    <col min="15618" max="15631" width="11.88671875" style="534" customWidth="1"/>
    <col min="15632" max="15872" width="12.77734375" style="534"/>
    <col min="15873" max="15873" width="12.88671875" style="534" customWidth="1"/>
    <col min="15874" max="15887" width="11.88671875" style="534" customWidth="1"/>
    <col min="15888" max="16128" width="12.77734375" style="534"/>
    <col min="16129" max="16129" width="12.88671875" style="534" customWidth="1"/>
    <col min="16130" max="16143" width="11.88671875" style="534" customWidth="1"/>
    <col min="16144" max="16384" width="12.77734375" style="534"/>
  </cols>
  <sheetData>
    <row r="1" spans="1:16" ht="16.8" thickBot="1" x14ac:dyDescent="0.35">
      <c r="A1" s="529" t="s">
        <v>591</v>
      </c>
      <c r="B1" s="530"/>
      <c r="C1" s="531"/>
      <c r="D1" s="531"/>
      <c r="E1" s="531"/>
      <c r="F1" s="531"/>
      <c r="G1" s="531"/>
      <c r="H1" s="531"/>
      <c r="I1" s="531"/>
      <c r="J1" s="531"/>
      <c r="K1" s="532"/>
      <c r="L1" s="532"/>
      <c r="M1" s="533" t="s">
        <v>592</v>
      </c>
      <c r="N1" s="2196" t="s">
        <v>593</v>
      </c>
      <c r="O1" s="2197"/>
      <c r="P1" s="109" t="s">
        <v>100</v>
      </c>
    </row>
    <row r="2" spans="1:16" ht="16.8" thickBot="1" x14ac:dyDescent="0.35">
      <c r="A2" s="529" t="s">
        <v>594</v>
      </c>
      <c r="B2" s="535" t="s">
        <v>595</v>
      </c>
      <c r="C2" s="536"/>
      <c r="D2" s="536"/>
      <c r="E2" s="536"/>
      <c r="F2" s="536"/>
      <c r="G2" s="536"/>
      <c r="H2" s="536"/>
      <c r="I2" s="536"/>
      <c r="J2" s="536"/>
      <c r="K2" s="537"/>
      <c r="L2" s="477"/>
      <c r="M2" s="533" t="s">
        <v>596</v>
      </c>
      <c r="N2" s="2198" t="s">
        <v>687</v>
      </c>
      <c r="O2" s="2198"/>
    </row>
    <row r="3" spans="1:16" ht="16.2" x14ac:dyDescent="0.3">
      <c r="A3" s="531"/>
      <c r="B3" s="531"/>
      <c r="C3" s="531"/>
      <c r="D3" s="531"/>
      <c r="E3" s="531"/>
      <c r="F3" s="531"/>
      <c r="G3" s="531"/>
      <c r="H3" s="531"/>
      <c r="I3" s="531"/>
      <c r="J3" s="531"/>
      <c r="K3" s="531"/>
      <c r="L3" s="531"/>
      <c r="M3" s="531"/>
      <c r="N3" s="531"/>
      <c r="O3" s="531"/>
    </row>
    <row r="4" spans="1:16" ht="28.2" x14ac:dyDescent="0.55000000000000004">
      <c r="A4" s="2199" t="s">
        <v>688</v>
      </c>
      <c r="B4" s="2199"/>
      <c r="C4" s="2199"/>
      <c r="D4" s="2199"/>
      <c r="E4" s="2199"/>
      <c r="F4" s="2199"/>
      <c r="G4" s="2199"/>
      <c r="H4" s="2199"/>
      <c r="I4" s="2199"/>
      <c r="J4" s="2199"/>
      <c r="K4" s="2199"/>
      <c r="L4" s="2199"/>
      <c r="M4" s="2199"/>
      <c r="N4" s="2199"/>
      <c r="O4" s="2199"/>
    </row>
    <row r="5" spans="1:16" ht="24" customHeight="1" thickBot="1" x14ac:dyDescent="0.35">
      <c r="A5" s="532"/>
      <c r="B5" s="532"/>
      <c r="C5" s="532"/>
      <c r="D5" s="532"/>
      <c r="E5" s="532"/>
      <c r="F5" s="2200" t="s">
        <v>714</v>
      </c>
      <c r="G5" s="2200"/>
      <c r="H5" s="2200"/>
      <c r="I5" s="2200"/>
      <c r="J5" s="532"/>
      <c r="K5" s="532"/>
      <c r="L5" s="532"/>
      <c r="M5" s="532"/>
      <c r="N5" s="532"/>
      <c r="O5" s="532"/>
    </row>
    <row r="6" spans="1:16" ht="27.6" customHeight="1" thickBot="1" x14ac:dyDescent="0.35">
      <c r="A6" s="2201" t="s">
        <v>617</v>
      </c>
      <c r="B6" s="2203" t="s">
        <v>689</v>
      </c>
      <c r="C6" s="2203"/>
      <c r="D6" s="2203"/>
      <c r="E6" s="2203"/>
      <c r="F6" s="2204" t="s">
        <v>690</v>
      </c>
      <c r="G6" s="2204"/>
      <c r="H6" s="2204"/>
      <c r="I6" s="2204"/>
      <c r="J6" s="2203" t="s">
        <v>691</v>
      </c>
      <c r="K6" s="2203"/>
      <c r="L6" s="2203"/>
      <c r="M6" s="2203"/>
      <c r="N6" s="2205" t="s">
        <v>692</v>
      </c>
      <c r="O6" s="2207" t="s">
        <v>693</v>
      </c>
    </row>
    <row r="7" spans="1:16" ht="27.6" customHeight="1" thickBot="1" x14ac:dyDescent="0.35">
      <c r="A7" s="2202"/>
      <c r="B7" s="538"/>
      <c r="C7" s="2195" t="s">
        <v>694</v>
      </c>
      <c r="D7" s="2195"/>
      <c r="E7" s="2195"/>
      <c r="F7" s="539"/>
      <c r="G7" s="2195" t="s">
        <v>694</v>
      </c>
      <c r="H7" s="2195"/>
      <c r="I7" s="2195"/>
      <c r="J7" s="538"/>
      <c r="K7" s="2209" t="s">
        <v>694</v>
      </c>
      <c r="L7" s="2209"/>
      <c r="M7" s="2209"/>
      <c r="N7" s="2206"/>
      <c r="O7" s="2208"/>
    </row>
    <row r="8" spans="1:16" ht="21.6" customHeight="1" thickBot="1" x14ac:dyDescent="0.35">
      <c r="A8" s="2202"/>
      <c r="B8" s="538" t="s">
        <v>695</v>
      </c>
      <c r="C8" s="2194" t="s">
        <v>696</v>
      </c>
      <c r="D8" s="2195" t="s">
        <v>697</v>
      </c>
      <c r="E8" s="2195" t="s">
        <v>614</v>
      </c>
      <c r="F8" s="538" t="s">
        <v>695</v>
      </c>
      <c r="G8" s="2194" t="s">
        <v>696</v>
      </c>
      <c r="H8" s="2195" t="s">
        <v>697</v>
      </c>
      <c r="I8" s="2195" t="s">
        <v>614</v>
      </c>
      <c r="J8" s="538" t="s">
        <v>695</v>
      </c>
      <c r="K8" s="2194" t="s">
        <v>696</v>
      </c>
      <c r="L8" s="2195" t="s">
        <v>697</v>
      </c>
      <c r="M8" s="2209" t="s">
        <v>614</v>
      </c>
      <c r="N8" s="2206"/>
      <c r="O8" s="2208"/>
    </row>
    <row r="9" spans="1:16" ht="20.399999999999999" customHeight="1" x14ac:dyDescent="0.3">
      <c r="A9" s="2202"/>
      <c r="B9" s="540" t="s">
        <v>630</v>
      </c>
      <c r="C9" s="2194"/>
      <c r="D9" s="2195"/>
      <c r="E9" s="2195"/>
      <c r="F9" s="540" t="s">
        <v>630</v>
      </c>
      <c r="G9" s="2194"/>
      <c r="H9" s="2195"/>
      <c r="I9" s="2195"/>
      <c r="J9" s="540" t="s">
        <v>630</v>
      </c>
      <c r="K9" s="2194"/>
      <c r="L9" s="2195"/>
      <c r="M9" s="2209"/>
      <c r="N9" s="2206"/>
      <c r="O9" s="2208"/>
    </row>
    <row r="10" spans="1:16" ht="16.2" x14ac:dyDescent="0.3">
      <c r="A10" s="567" t="s">
        <v>698</v>
      </c>
      <c r="B10" s="568">
        <f>F10+J10</f>
        <v>5774</v>
      </c>
      <c r="C10" s="568">
        <f>G10+K10</f>
        <v>34644</v>
      </c>
      <c r="D10" s="568">
        <f>H10+L10</f>
        <v>0</v>
      </c>
      <c r="E10" s="568">
        <f>I10+M10</f>
        <v>0</v>
      </c>
      <c r="F10" s="568">
        <v>5774</v>
      </c>
      <c r="G10" s="568">
        <v>34644</v>
      </c>
      <c r="H10" s="568">
        <v>0</v>
      </c>
      <c r="I10" s="568">
        <v>0</v>
      </c>
      <c r="J10" s="568">
        <v>0</v>
      </c>
      <c r="K10" s="568">
        <v>0</v>
      </c>
      <c r="L10" s="568">
        <v>0</v>
      </c>
      <c r="M10" s="569">
        <v>0</v>
      </c>
      <c r="N10" s="570">
        <v>0</v>
      </c>
      <c r="O10" s="571">
        <v>1860</v>
      </c>
    </row>
    <row r="11" spans="1:16" ht="16.2" x14ac:dyDescent="0.3">
      <c r="A11" s="565"/>
      <c r="B11" s="572"/>
      <c r="C11" s="573"/>
      <c r="D11" s="573"/>
      <c r="E11" s="573"/>
      <c r="F11" s="573"/>
      <c r="G11" s="573"/>
      <c r="H11" s="573"/>
      <c r="I11" s="573"/>
      <c r="J11" s="573"/>
      <c r="K11" s="573"/>
      <c r="L11" s="573"/>
      <c r="M11" s="573"/>
      <c r="N11" s="573"/>
      <c r="O11" s="573"/>
    </row>
    <row r="12" spans="1:16" ht="16.2" x14ac:dyDescent="0.3">
      <c r="A12" s="565"/>
      <c r="B12" s="572"/>
      <c r="C12" s="573"/>
      <c r="D12" s="573"/>
      <c r="E12" s="573"/>
      <c r="F12" s="573"/>
      <c r="G12" s="573"/>
      <c r="H12" s="573"/>
      <c r="I12" s="573"/>
      <c r="J12" s="573"/>
      <c r="K12" s="573"/>
      <c r="L12" s="573"/>
      <c r="M12" s="573"/>
      <c r="N12" s="573"/>
      <c r="O12" s="573"/>
    </row>
    <row r="13" spans="1:16" ht="16.2" x14ac:dyDescent="0.3">
      <c r="A13" s="565"/>
      <c r="B13" s="572"/>
      <c r="C13" s="573"/>
      <c r="D13" s="573"/>
      <c r="E13" s="573"/>
      <c r="F13" s="573"/>
      <c r="G13" s="573"/>
      <c r="H13" s="573"/>
      <c r="I13" s="573"/>
      <c r="J13" s="573"/>
      <c r="K13" s="573"/>
      <c r="L13" s="573"/>
      <c r="M13" s="573"/>
      <c r="N13" s="573"/>
      <c r="O13" s="573"/>
    </row>
    <row r="14" spans="1:16" ht="16.2" x14ac:dyDescent="0.3">
      <c r="A14" s="565"/>
      <c r="B14" s="572"/>
      <c r="C14" s="573"/>
      <c r="D14" s="573"/>
      <c r="E14" s="573"/>
      <c r="F14" s="573"/>
      <c r="G14" s="573"/>
      <c r="H14" s="573"/>
      <c r="I14" s="573"/>
      <c r="J14" s="573"/>
      <c r="K14" s="573"/>
      <c r="L14" s="573"/>
      <c r="M14" s="573"/>
      <c r="N14" s="573"/>
      <c r="O14" s="573"/>
    </row>
    <row r="15" spans="1:16" ht="16.2" x14ac:dyDescent="0.3">
      <c r="A15" s="565"/>
      <c r="B15" s="572"/>
      <c r="C15" s="573"/>
      <c r="D15" s="573"/>
      <c r="E15" s="573"/>
      <c r="F15" s="573"/>
      <c r="G15" s="573"/>
      <c r="H15" s="573"/>
      <c r="I15" s="573"/>
      <c r="J15" s="573"/>
      <c r="K15" s="573"/>
      <c r="L15" s="573"/>
      <c r="M15" s="573"/>
      <c r="N15" s="573"/>
      <c r="O15" s="573"/>
    </row>
    <row r="16" spans="1:16" ht="16.2" x14ac:dyDescent="0.3">
      <c r="A16" s="565"/>
      <c r="B16" s="572"/>
      <c r="C16" s="573"/>
      <c r="D16" s="573"/>
      <c r="E16" s="573"/>
      <c r="F16" s="573"/>
      <c r="G16" s="573"/>
      <c r="H16" s="573"/>
      <c r="I16" s="573"/>
      <c r="J16" s="573"/>
      <c r="K16" s="573"/>
      <c r="L16" s="573"/>
      <c r="M16" s="573"/>
      <c r="N16" s="573"/>
      <c r="O16" s="573"/>
    </row>
    <row r="17" spans="1:15" ht="16.2" x14ac:dyDescent="0.3">
      <c r="A17" s="565"/>
      <c r="B17" s="572"/>
      <c r="C17" s="573"/>
      <c r="D17" s="573"/>
      <c r="E17" s="573"/>
      <c r="F17" s="573"/>
      <c r="G17" s="573"/>
      <c r="H17" s="573"/>
      <c r="I17" s="573"/>
      <c r="J17" s="573"/>
      <c r="K17" s="573"/>
      <c r="L17" s="573"/>
      <c r="M17" s="573"/>
      <c r="N17" s="573"/>
      <c r="O17" s="573"/>
    </row>
    <row r="18" spans="1:15" ht="16.2" x14ac:dyDescent="0.3">
      <c r="A18" s="565"/>
      <c r="B18" s="572"/>
      <c r="C18" s="573"/>
      <c r="D18" s="573"/>
      <c r="E18" s="573"/>
      <c r="F18" s="573"/>
      <c r="G18" s="573"/>
      <c r="H18" s="573"/>
      <c r="I18" s="573"/>
      <c r="J18" s="573"/>
      <c r="K18" s="573"/>
      <c r="L18" s="573"/>
      <c r="M18" s="573"/>
      <c r="N18" s="573"/>
      <c r="O18" s="573"/>
    </row>
    <row r="19" spans="1:15" ht="16.2" x14ac:dyDescent="0.3">
      <c r="A19" s="565"/>
      <c r="B19" s="572"/>
      <c r="C19" s="573"/>
      <c r="D19" s="573"/>
      <c r="E19" s="573"/>
      <c r="F19" s="573"/>
      <c r="G19" s="573"/>
      <c r="H19" s="573"/>
      <c r="I19" s="573"/>
      <c r="J19" s="573"/>
      <c r="K19" s="573"/>
      <c r="L19" s="573"/>
      <c r="M19" s="573"/>
      <c r="N19" s="573"/>
      <c r="O19" s="573"/>
    </row>
    <row r="20" spans="1:15" ht="16.2" x14ac:dyDescent="0.3">
      <c r="A20" s="565"/>
      <c r="B20" s="572"/>
      <c r="C20" s="573"/>
      <c r="D20" s="573"/>
      <c r="E20" s="573"/>
      <c r="F20" s="573"/>
      <c r="G20" s="573"/>
      <c r="H20" s="573"/>
      <c r="I20" s="573"/>
      <c r="J20" s="573"/>
      <c r="K20" s="573"/>
      <c r="L20" s="573"/>
      <c r="M20" s="573"/>
      <c r="N20" s="573"/>
      <c r="O20" s="573"/>
    </row>
    <row r="21" spans="1:15" ht="16.2" x14ac:dyDescent="0.3">
      <c r="A21" s="565"/>
      <c r="B21" s="572"/>
      <c r="C21" s="573"/>
      <c r="D21" s="573"/>
      <c r="E21" s="573"/>
      <c r="F21" s="573"/>
      <c r="G21" s="573"/>
      <c r="H21" s="573"/>
      <c r="I21" s="573"/>
      <c r="J21" s="573"/>
      <c r="K21" s="573"/>
      <c r="L21" s="573"/>
      <c r="M21" s="573"/>
      <c r="N21" s="573"/>
      <c r="O21" s="573"/>
    </row>
    <row r="22" spans="1:15" ht="16.2" x14ac:dyDescent="0.3">
      <c r="A22" s="565"/>
      <c r="B22" s="572"/>
      <c r="C22" s="573"/>
      <c r="D22" s="573"/>
      <c r="E22" s="573"/>
      <c r="F22" s="573"/>
      <c r="G22" s="573"/>
      <c r="H22" s="573"/>
      <c r="I22" s="573"/>
      <c r="J22" s="573"/>
      <c r="K22" s="573"/>
      <c r="L22" s="573"/>
      <c r="M22" s="573"/>
      <c r="N22" s="573"/>
      <c r="O22" s="573"/>
    </row>
    <row r="23" spans="1:15" ht="16.2" x14ac:dyDescent="0.3">
      <c r="A23" s="565"/>
      <c r="B23" s="572"/>
      <c r="C23" s="573"/>
      <c r="D23" s="573"/>
      <c r="E23" s="573"/>
      <c r="F23" s="573"/>
      <c r="G23" s="573"/>
      <c r="H23" s="573"/>
      <c r="I23" s="573"/>
      <c r="J23" s="573"/>
      <c r="K23" s="573"/>
      <c r="L23" s="573"/>
      <c r="M23" s="573"/>
      <c r="N23" s="573"/>
      <c r="O23" s="573"/>
    </row>
    <row r="24" spans="1:15" ht="16.2" x14ac:dyDescent="0.3">
      <c r="A24" s="565"/>
      <c r="B24" s="572"/>
      <c r="C24" s="573"/>
      <c r="D24" s="573"/>
      <c r="E24" s="573"/>
      <c r="F24" s="573"/>
      <c r="G24" s="573"/>
      <c r="H24" s="573"/>
      <c r="I24" s="573"/>
      <c r="J24" s="573"/>
      <c r="K24" s="573"/>
      <c r="L24" s="573"/>
      <c r="M24" s="573"/>
      <c r="N24" s="573"/>
      <c r="O24" s="573"/>
    </row>
    <row r="25" spans="1:15" ht="16.2" x14ac:dyDescent="0.3">
      <c r="A25" s="565"/>
      <c r="B25" s="572"/>
      <c r="C25" s="573"/>
      <c r="D25" s="573"/>
      <c r="E25" s="573"/>
      <c r="F25" s="573"/>
      <c r="G25" s="573"/>
      <c r="H25" s="573"/>
      <c r="I25" s="573"/>
      <c r="J25" s="573"/>
      <c r="K25" s="573"/>
      <c r="L25" s="573"/>
      <c r="M25" s="573"/>
      <c r="N25" s="573"/>
      <c r="O25" s="573"/>
    </row>
    <row r="26" spans="1:15" ht="16.2" x14ac:dyDescent="0.3">
      <c r="A26" s="565"/>
      <c r="B26" s="572"/>
      <c r="C26" s="573"/>
      <c r="D26" s="573"/>
      <c r="E26" s="573"/>
      <c r="F26" s="573"/>
      <c r="G26" s="573"/>
      <c r="H26" s="573"/>
      <c r="I26" s="573"/>
      <c r="J26" s="573"/>
      <c r="K26" s="573"/>
      <c r="L26" s="573"/>
      <c r="M26" s="573"/>
      <c r="N26" s="573"/>
      <c r="O26" s="573"/>
    </row>
    <row r="27" spans="1:15" ht="16.2" x14ac:dyDescent="0.3">
      <c r="A27" s="565"/>
      <c r="B27" s="572"/>
      <c r="C27" s="573"/>
      <c r="D27" s="573"/>
      <c r="E27" s="573"/>
      <c r="F27" s="573"/>
      <c r="G27" s="573"/>
      <c r="H27" s="573"/>
      <c r="I27" s="573"/>
      <c r="J27" s="573"/>
      <c r="K27" s="573"/>
      <c r="L27" s="573"/>
      <c r="M27" s="573"/>
      <c r="N27" s="573"/>
      <c r="O27" s="573"/>
    </row>
    <row r="28" spans="1:15" ht="16.8" thickBot="1" x14ac:dyDescent="0.35">
      <c r="A28" s="566"/>
      <c r="B28" s="574"/>
      <c r="C28" s="575"/>
      <c r="D28" s="575"/>
      <c r="E28" s="575"/>
      <c r="F28" s="575"/>
      <c r="G28" s="575"/>
      <c r="H28" s="575"/>
      <c r="I28" s="575"/>
      <c r="J28" s="575"/>
      <c r="K28" s="575"/>
      <c r="L28" s="575"/>
      <c r="M28" s="575"/>
      <c r="N28" s="575"/>
      <c r="O28" s="575"/>
    </row>
    <row r="29" spans="1:15" ht="16.2" x14ac:dyDescent="0.3">
      <c r="A29" s="576" t="s">
        <v>315</v>
      </c>
      <c r="B29" s="576" t="s">
        <v>632</v>
      </c>
      <c r="C29" s="576"/>
      <c r="D29" s="576" t="s">
        <v>316</v>
      </c>
      <c r="E29" s="576"/>
      <c r="F29" s="576"/>
      <c r="G29" s="576" t="s">
        <v>633</v>
      </c>
      <c r="H29" s="576"/>
      <c r="I29" s="576"/>
      <c r="J29" s="576"/>
      <c r="K29" s="576" t="s">
        <v>634</v>
      </c>
      <c r="L29" s="576"/>
      <c r="M29" s="576"/>
      <c r="N29" s="576"/>
      <c r="O29" s="576"/>
    </row>
    <row r="30" spans="1:15" ht="24.6" customHeight="1" x14ac:dyDescent="0.3">
      <c r="A30" s="576" t="s">
        <v>632</v>
      </c>
      <c r="B30" s="576" t="s">
        <v>632</v>
      </c>
      <c r="C30" s="576"/>
      <c r="D30" s="576"/>
      <c r="E30" s="576"/>
      <c r="F30" s="576"/>
      <c r="G30" s="576" t="s">
        <v>319</v>
      </c>
      <c r="H30" s="576"/>
      <c r="I30" s="576"/>
      <c r="J30" s="576"/>
      <c r="K30" s="576"/>
      <c r="L30" s="576"/>
      <c r="M30" s="576"/>
      <c r="N30" s="576"/>
      <c r="O30" s="576"/>
    </row>
    <row r="31" spans="1:15" ht="16.2" x14ac:dyDescent="0.3">
      <c r="A31" s="576"/>
      <c r="B31" s="576"/>
      <c r="C31" s="576"/>
      <c r="D31" s="576"/>
      <c r="E31" s="576"/>
      <c r="F31" s="576"/>
      <c r="G31" s="576"/>
      <c r="H31" s="576"/>
      <c r="I31" s="576"/>
      <c r="J31" s="576"/>
      <c r="K31" s="576"/>
      <c r="L31" s="576"/>
      <c r="M31" s="576"/>
      <c r="N31" s="576"/>
      <c r="O31" s="496" t="s">
        <v>713</v>
      </c>
    </row>
    <row r="32" spans="1:15" ht="16.2" x14ac:dyDescent="0.3">
      <c r="A32" s="530" t="s">
        <v>699</v>
      </c>
      <c r="B32" s="530"/>
      <c r="C32" s="530"/>
      <c r="D32" s="576"/>
      <c r="E32" s="576"/>
      <c r="F32" s="576"/>
      <c r="G32" s="576"/>
      <c r="H32" s="576"/>
      <c r="I32" s="576"/>
      <c r="J32" s="576"/>
      <c r="K32" s="576"/>
      <c r="L32" s="576"/>
      <c r="M32" s="576"/>
      <c r="N32" s="576"/>
      <c r="O32" s="576"/>
    </row>
    <row r="33" spans="1:15" ht="16.2" x14ac:dyDescent="0.3">
      <c r="A33" s="530" t="s">
        <v>700</v>
      </c>
      <c r="B33" s="530"/>
      <c r="C33" s="530"/>
      <c r="D33" s="576"/>
      <c r="E33" s="576"/>
      <c r="F33" s="576"/>
      <c r="G33" s="576"/>
      <c r="H33" s="576"/>
      <c r="I33" s="576"/>
      <c r="J33" s="576"/>
      <c r="K33" s="576"/>
      <c r="L33" s="576"/>
      <c r="M33" s="576"/>
      <c r="N33" s="576"/>
      <c r="O33" s="576"/>
    </row>
    <row r="34" spans="1:15" ht="16.2" x14ac:dyDescent="0.3">
      <c r="A34" s="530" t="s">
        <v>701</v>
      </c>
      <c r="B34" s="530"/>
      <c r="C34" s="530"/>
      <c r="D34" s="576"/>
      <c r="E34" s="576"/>
      <c r="F34" s="576"/>
      <c r="G34" s="576"/>
      <c r="H34" s="576"/>
      <c r="I34" s="576"/>
      <c r="J34" s="576"/>
      <c r="K34" s="576"/>
      <c r="L34" s="576"/>
      <c r="M34" s="576"/>
      <c r="N34" s="576"/>
      <c r="O34" s="576"/>
    </row>
    <row r="35" spans="1:15" ht="16.2" x14ac:dyDescent="0.3">
      <c r="A35" s="530" t="s">
        <v>702</v>
      </c>
      <c r="B35" s="530"/>
      <c r="C35" s="530"/>
      <c r="D35" s="531"/>
      <c r="E35" s="531"/>
      <c r="F35" s="531"/>
      <c r="G35" s="531"/>
      <c r="H35" s="531"/>
      <c r="I35" s="531"/>
      <c r="J35" s="531"/>
      <c r="K35" s="531"/>
      <c r="L35" s="531"/>
      <c r="M35" s="531"/>
      <c r="N35" s="531"/>
      <c r="O35" s="531"/>
    </row>
    <row r="36" spans="1:15" ht="16.2" x14ac:dyDescent="0.3">
      <c r="A36" s="530" t="s">
        <v>703</v>
      </c>
      <c r="B36" s="530"/>
      <c r="C36" s="530"/>
      <c r="D36" s="531"/>
      <c r="E36" s="531"/>
      <c r="F36" s="531"/>
      <c r="G36" s="531"/>
      <c r="H36" s="531"/>
      <c r="I36" s="531"/>
      <c r="J36" s="531"/>
      <c r="K36" s="531"/>
      <c r="L36" s="531"/>
      <c r="M36" s="531"/>
      <c r="N36" s="531"/>
      <c r="O36" s="531"/>
    </row>
    <row r="37" spans="1:15" ht="16.2" x14ac:dyDescent="0.3">
      <c r="A37" s="530" t="s">
        <v>704</v>
      </c>
      <c r="B37" s="530"/>
      <c r="C37" s="530"/>
      <c r="D37" s="531"/>
      <c r="E37" s="531"/>
      <c r="F37" s="531"/>
      <c r="G37" s="531"/>
      <c r="H37" s="531"/>
      <c r="I37" s="531"/>
      <c r="J37" s="531"/>
      <c r="K37" s="531"/>
      <c r="L37" s="531"/>
      <c r="M37" s="531"/>
      <c r="N37" s="531"/>
      <c r="O37" s="531"/>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K8:K9"/>
    <mergeCell ref="D8:D9"/>
    <mergeCell ref="E8:E9"/>
    <mergeCell ref="G8:G9"/>
    <mergeCell ref="H8:H9"/>
    <mergeCell ref="I8:I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2240" customWidth="1"/>
    <col min="9" max="9" width="16.5546875" style="2240" customWidth="1"/>
    <col min="10" max="16384" width="8.88671875" style="2240"/>
  </cols>
  <sheetData>
    <row r="1" spans="1:10" ht="14.4" thickBot="1" x14ac:dyDescent="0.3"/>
    <row r="2" spans="1:10" ht="16.8" thickBot="1" x14ac:dyDescent="0.3">
      <c r="A2" s="2241" t="s">
        <v>591</v>
      </c>
      <c r="G2" s="2349" t="s">
        <v>98</v>
      </c>
      <c r="H2" s="2242" t="s">
        <v>1449</v>
      </c>
      <c r="I2" s="2243"/>
      <c r="J2" s="109" t="s">
        <v>100</v>
      </c>
    </row>
    <row r="3" spans="1:10" ht="16.8" thickBot="1" x14ac:dyDescent="0.3">
      <c r="A3" s="2241" t="s">
        <v>594</v>
      </c>
      <c r="B3" s="2281" t="s">
        <v>1481</v>
      </c>
      <c r="C3" s="2244"/>
      <c r="D3" s="2245"/>
      <c r="E3" s="2245"/>
      <c r="F3" s="2245"/>
      <c r="G3" s="2350" t="s">
        <v>1450</v>
      </c>
      <c r="H3" s="2348" t="s">
        <v>1484</v>
      </c>
      <c r="I3" s="2324"/>
    </row>
    <row r="4" spans="1:10" x14ac:dyDescent="0.25">
      <c r="H4" s="2325"/>
    </row>
    <row r="5" spans="1:10" ht="24.6" x14ac:dyDescent="0.45">
      <c r="A5" s="2246" t="s">
        <v>1451</v>
      </c>
      <c r="B5" s="2246"/>
      <c r="C5" s="2246"/>
      <c r="D5" s="2246"/>
      <c r="E5" s="2246"/>
      <c r="F5" s="2246"/>
      <c r="G5" s="2246"/>
      <c r="H5" s="2246"/>
      <c r="I5" s="2246"/>
    </row>
    <row r="8" spans="1:10" ht="16.2" customHeight="1" thickBot="1" x14ac:dyDescent="0.3">
      <c r="A8" s="2247"/>
      <c r="B8" s="2248" t="s">
        <v>1131</v>
      </c>
      <c r="C8" s="2248"/>
      <c r="D8" s="2248"/>
      <c r="E8" s="2248"/>
      <c r="F8" s="2248"/>
      <c r="G8" s="2248"/>
      <c r="H8" s="2248"/>
      <c r="I8" s="2249" t="s">
        <v>1452</v>
      </c>
    </row>
    <row r="9" spans="1:10" ht="22.5" customHeight="1" x14ac:dyDescent="0.3">
      <c r="A9" s="2330" t="s">
        <v>1485</v>
      </c>
      <c r="B9" s="2327" t="s">
        <v>200</v>
      </c>
      <c r="C9" s="2250" t="s">
        <v>1453</v>
      </c>
      <c r="D9" s="2251"/>
      <c r="E9" s="2251"/>
      <c r="F9" s="2251"/>
      <c r="G9" s="2251"/>
      <c r="H9" s="2252"/>
      <c r="I9" s="2253"/>
    </row>
    <row r="10" spans="1:10" ht="21.75" customHeight="1" x14ac:dyDescent="0.25">
      <c r="A10" s="2331"/>
      <c r="B10" s="2254"/>
      <c r="C10" s="2329" t="s">
        <v>302</v>
      </c>
      <c r="D10" s="2255" t="s">
        <v>1454</v>
      </c>
      <c r="E10" s="2256"/>
      <c r="F10" s="2256"/>
      <c r="G10" s="2257"/>
      <c r="H10" s="2326" t="s">
        <v>1455</v>
      </c>
      <c r="I10" s="2258" t="s">
        <v>1456</v>
      </c>
    </row>
    <row r="11" spans="1:10" ht="23.25" customHeight="1" x14ac:dyDescent="0.3">
      <c r="A11" s="2332"/>
      <c r="B11" s="2328"/>
      <c r="C11" s="2328"/>
      <c r="D11" s="2260" t="s">
        <v>1457</v>
      </c>
      <c r="E11" s="2260" t="s">
        <v>1458</v>
      </c>
      <c r="F11" s="2260" t="s">
        <v>1459</v>
      </c>
      <c r="G11" s="2260" t="s">
        <v>1460</v>
      </c>
      <c r="H11" s="2260"/>
      <c r="I11" s="2259"/>
    </row>
    <row r="12" spans="1:10" ht="27" customHeight="1" x14ac:dyDescent="0.3">
      <c r="A12" s="2333" t="s">
        <v>574</v>
      </c>
      <c r="B12" s="2338">
        <f>C12+I12</f>
        <v>4810.95</v>
      </c>
      <c r="C12" s="2339">
        <f>D12+H12</f>
        <v>4710.95</v>
      </c>
      <c r="D12" s="2339">
        <f>SUM(E12:G12)</f>
        <v>3412.79</v>
      </c>
      <c r="E12" s="2339">
        <v>101.27</v>
      </c>
      <c r="F12" s="2339">
        <v>197.99</v>
      </c>
      <c r="G12" s="2339">
        <v>3113.53</v>
      </c>
      <c r="H12" s="2339">
        <v>1298.1600000000001</v>
      </c>
      <c r="I12" s="2340">
        <v>100</v>
      </c>
    </row>
    <row r="13" spans="1:10" ht="19.95" customHeight="1" x14ac:dyDescent="0.3">
      <c r="B13" s="2341"/>
      <c r="C13" s="2342"/>
      <c r="D13" s="2342"/>
      <c r="E13" s="2342"/>
      <c r="F13" s="2342"/>
      <c r="G13" s="2342"/>
      <c r="H13" s="2342"/>
      <c r="I13" s="2341"/>
    </row>
    <row r="14" spans="1:10" ht="19.95" customHeight="1" x14ac:dyDescent="0.3">
      <c r="B14" s="2343"/>
      <c r="C14" s="2344"/>
      <c r="D14" s="2344"/>
      <c r="E14" s="2344"/>
      <c r="F14" s="2344"/>
      <c r="G14" s="2344"/>
      <c r="H14" s="2344"/>
      <c r="I14" s="2338" ph="1"/>
    </row>
    <row r="15" spans="1:10" ht="19.95" customHeight="1" x14ac:dyDescent="0.25">
      <c r="B15" s="2345"/>
      <c r="C15" s="2345"/>
      <c r="D15" s="2345"/>
      <c r="E15" s="2345"/>
      <c r="F15" s="2345"/>
      <c r="G15" s="2345"/>
      <c r="H15" s="2345"/>
      <c r="I15" s="2345"/>
    </row>
    <row r="16" spans="1:10" ht="19.95" customHeight="1" x14ac:dyDescent="0.25">
      <c r="B16" s="2346"/>
      <c r="C16" s="2347"/>
      <c r="D16" s="2347"/>
      <c r="E16" s="2347"/>
      <c r="F16" s="2347"/>
      <c r="G16" s="2347"/>
      <c r="H16" s="2347"/>
      <c r="I16" s="2346"/>
    </row>
    <row r="17" spans="2:9" ht="19.95" customHeight="1" x14ac:dyDescent="0.25">
      <c r="B17" s="2345"/>
      <c r="C17" s="2345"/>
      <c r="D17" s="2345"/>
      <c r="E17" s="2345"/>
      <c r="F17" s="2345"/>
      <c r="G17" s="2345"/>
      <c r="H17" s="2345"/>
      <c r="I17" s="2345"/>
    </row>
    <row r="18" spans="2:9" ht="19.95" customHeight="1" x14ac:dyDescent="0.25">
      <c r="B18" s="2345"/>
      <c r="C18" s="2345"/>
      <c r="D18" s="2345"/>
      <c r="E18" s="2345"/>
      <c r="F18" s="2345"/>
      <c r="G18" s="2345"/>
      <c r="H18" s="2345"/>
      <c r="I18" s="2345"/>
    </row>
    <row r="19" spans="2:9" ht="19.95" customHeight="1" x14ac:dyDescent="0.25">
      <c r="B19" s="2345"/>
      <c r="C19" s="2345"/>
      <c r="D19" s="2345"/>
      <c r="E19" s="2345"/>
      <c r="F19" s="2345"/>
      <c r="G19" s="2345"/>
      <c r="H19" s="2345"/>
      <c r="I19" s="2345"/>
    </row>
    <row r="20" spans="2:9" ht="19.95" customHeight="1" x14ac:dyDescent="0.25">
      <c r="B20" s="2334"/>
      <c r="C20" s="2334"/>
      <c r="D20" s="2334"/>
      <c r="E20" s="2334"/>
      <c r="F20" s="2334"/>
      <c r="G20" s="2334"/>
      <c r="H20" s="2334"/>
      <c r="I20" s="2334"/>
    </row>
    <row r="21" spans="2:9" ht="19.95" customHeight="1" x14ac:dyDescent="0.25">
      <c r="B21" s="2334"/>
      <c r="C21" s="2334"/>
      <c r="D21" s="2334"/>
      <c r="E21" s="2334"/>
      <c r="F21" s="2334"/>
      <c r="G21" s="2334"/>
      <c r="H21" s="2334"/>
      <c r="I21" s="2334"/>
    </row>
    <row r="22" spans="2:9" ht="19.95" customHeight="1" x14ac:dyDescent="0.25">
      <c r="B22" s="2334"/>
      <c r="C22" s="2334"/>
      <c r="D22" s="2334"/>
      <c r="E22" s="2334"/>
      <c r="F22" s="2334"/>
      <c r="G22" s="2334"/>
      <c r="H22" s="2334"/>
      <c r="I22" s="2334"/>
    </row>
    <row r="23" spans="2:9" ht="19.95" customHeight="1" x14ac:dyDescent="0.25">
      <c r="B23" s="2334"/>
      <c r="C23" s="2334"/>
      <c r="D23" s="2334"/>
      <c r="E23" s="2334"/>
      <c r="F23" s="2334"/>
      <c r="G23" s="2334"/>
      <c r="H23" s="2334"/>
      <c r="I23" s="2334"/>
    </row>
    <row r="24" spans="2:9" ht="19.95" customHeight="1" x14ac:dyDescent="0.25">
      <c r="B24" s="2334"/>
      <c r="C24" s="2335"/>
      <c r="D24" s="2335"/>
      <c r="E24" s="2335"/>
      <c r="F24" s="2335"/>
      <c r="G24" s="2335"/>
      <c r="H24" s="2335"/>
      <c r="I24" s="2334"/>
    </row>
    <row r="25" spans="2:9" ht="19.95" customHeight="1" x14ac:dyDescent="0.25">
      <c r="B25" s="2334"/>
      <c r="C25" s="2334"/>
      <c r="D25" s="2334"/>
      <c r="E25" s="2334"/>
      <c r="F25" s="2334"/>
      <c r="G25" s="2334"/>
      <c r="H25" s="2334"/>
      <c r="I25" s="2334"/>
    </row>
    <row r="26" spans="2:9" ht="19.95" customHeight="1" x14ac:dyDescent="0.25">
      <c r="B26" s="2334"/>
      <c r="C26" s="2334"/>
      <c r="D26" s="2334"/>
      <c r="E26" s="2334"/>
      <c r="F26" s="2334"/>
      <c r="G26" s="2334"/>
      <c r="H26" s="2334"/>
      <c r="I26" s="2334"/>
    </row>
    <row r="27" spans="2:9" ht="19.95" customHeight="1" x14ac:dyDescent="0.25">
      <c r="B27" s="2334"/>
      <c r="C27" s="2334"/>
      <c r="D27" s="2334"/>
      <c r="E27" s="2334"/>
      <c r="F27" s="2334"/>
      <c r="G27" s="2334"/>
      <c r="H27" s="2334"/>
      <c r="I27" s="2334"/>
    </row>
    <row r="28" spans="2:9" ht="19.95" customHeight="1" x14ac:dyDescent="0.25">
      <c r="B28" s="2334"/>
      <c r="C28" s="2334"/>
      <c r="D28" s="2334"/>
      <c r="E28" s="2334"/>
      <c r="F28" s="2334"/>
      <c r="G28" s="2334"/>
      <c r="H28" s="2334"/>
      <c r="I28" s="2334"/>
    </row>
    <row r="29" spans="2:9" ht="19.95" customHeight="1" x14ac:dyDescent="0.25">
      <c r="B29" s="2334"/>
      <c r="C29" s="2334"/>
      <c r="D29" s="2334"/>
      <c r="E29" s="2334"/>
      <c r="F29" s="2334"/>
      <c r="G29" s="2334"/>
      <c r="H29" s="2334"/>
      <c r="I29" s="2334"/>
    </row>
    <row r="30" spans="2:9" ht="19.95" customHeight="1" x14ac:dyDescent="0.25">
      <c r="B30" s="2334"/>
      <c r="C30" s="2334"/>
      <c r="D30" s="2334"/>
      <c r="E30" s="2334"/>
      <c r="F30" s="2334"/>
      <c r="G30" s="2334"/>
      <c r="H30" s="2334"/>
      <c r="I30" s="2334"/>
    </row>
    <row r="31" spans="2:9" ht="19.95" customHeight="1" x14ac:dyDescent="0.25">
      <c r="B31" s="2334"/>
      <c r="C31" s="2334"/>
      <c r="D31" s="2334"/>
      <c r="E31" s="2334"/>
      <c r="F31" s="2334"/>
      <c r="G31" s="2334"/>
      <c r="H31" s="2334"/>
      <c r="I31" s="2334"/>
    </row>
    <row r="32" spans="2:9" ht="19.95" customHeight="1" x14ac:dyDescent="0.25">
      <c r="B32" s="2334"/>
      <c r="C32" s="2334"/>
      <c r="D32" s="2334"/>
      <c r="E32" s="2334"/>
      <c r="F32" s="2334"/>
      <c r="G32" s="2334"/>
      <c r="H32" s="2334"/>
      <c r="I32" s="2334"/>
    </row>
    <row r="33" spans="1:11" ht="19.95" customHeight="1" x14ac:dyDescent="0.25">
      <c r="B33" s="2334"/>
      <c r="C33" s="2334"/>
      <c r="D33" s="2334"/>
      <c r="E33" s="2334"/>
      <c r="F33" s="2334"/>
      <c r="G33" s="2334"/>
      <c r="H33" s="2334"/>
      <c r="I33" s="2334"/>
    </row>
    <row r="34" spans="1:11" ht="19.95" customHeight="1" thickBot="1" x14ac:dyDescent="0.3">
      <c r="A34" s="2337"/>
      <c r="B34" s="2336"/>
      <c r="C34" s="2336"/>
      <c r="D34" s="2336"/>
      <c r="E34" s="2336"/>
      <c r="F34" s="2336"/>
      <c r="G34" s="2336"/>
      <c r="H34" s="2336"/>
      <c r="I34" s="2336"/>
    </row>
    <row r="35" spans="1:11" ht="9.6" customHeight="1" x14ac:dyDescent="0.25">
      <c r="A35" s="2261"/>
      <c r="B35" s="2261"/>
      <c r="C35" s="2261"/>
      <c r="D35" s="2261"/>
      <c r="E35" s="2261"/>
      <c r="F35" s="2261"/>
      <c r="G35" s="2261"/>
    </row>
    <row r="36" spans="1:11" s="2264" customFormat="1" ht="16.2" x14ac:dyDescent="0.3">
      <c r="A36" s="2262" t="s">
        <v>315</v>
      </c>
      <c r="B36" s="2263" t="s">
        <v>316</v>
      </c>
      <c r="D36" s="2265" t="s">
        <v>1461</v>
      </c>
      <c r="F36" s="2265" t="s">
        <v>139</v>
      </c>
      <c r="I36" s="2265" t="s">
        <v>1486</v>
      </c>
      <c r="J36" s="2266"/>
      <c r="K36" s="2266"/>
    </row>
    <row r="37" spans="1:11" s="2264" customFormat="1" ht="16.2" x14ac:dyDescent="0.3">
      <c r="A37" s="2267"/>
      <c r="B37" s="2267"/>
      <c r="C37" s="2268"/>
      <c r="D37" s="2265" t="s">
        <v>1462</v>
      </c>
      <c r="H37" s="2269"/>
    </row>
    <row r="38" spans="1:11" x14ac:dyDescent="0.25">
      <c r="F38" s="2249"/>
    </row>
    <row r="39" spans="1:11" s="2272" customFormat="1" ht="15" x14ac:dyDescent="0.3">
      <c r="A39" s="2352" t="s">
        <v>1463</v>
      </c>
      <c r="B39" s="2270"/>
      <c r="C39" s="2270"/>
      <c r="D39" s="2270"/>
      <c r="E39" s="2270"/>
      <c r="F39" s="2271"/>
    </row>
    <row r="40" spans="1:11" s="2272" customFormat="1" ht="15" x14ac:dyDescent="0.3">
      <c r="A40" s="2352" t="s">
        <v>1482</v>
      </c>
      <c r="B40" s="2270"/>
      <c r="C40" s="2270"/>
      <c r="D40" s="2270"/>
      <c r="E40" s="2270"/>
      <c r="F40" s="2270"/>
    </row>
  </sheetData>
  <mergeCells count="8">
    <mergeCell ref="A37:B37"/>
    <mergeCell ref="B9:B11"/>
    <mergeCell ref="C9:H9"/>
    <mergeCell ref="D10:G10"/>
    <mergeCell ref="B8:H8"/>
    <mergeCell ref="A9:A11"/>
    <mergeCell ref="C10:C11"/>
    <mergeCell ref="A5:I5"/>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2276" customWidth="1"/>
    <col min="7" max="7" width="9" style="2276"/>
    <col min="8" max="8" width="7.21875" style="2276" customWidth="1"/>
    <col min="9" max="9" width="6.88671875" style="2276" customWidth="1"/>
    <col min="10" max="10" width="10.21875" style="2276" customWidth="1"/>
    <col min="11" max="11" width="18.77734375" style="2276" customWidth="1"/>
    <col min="12" max="16384" width="9" style="2276"/>
  </cols>
  <sheetData>
    <row r="1" spans="1:12" ht="17.25" customHeight="1" thickBot="1" x14ac:dyDescent="0.35">
      <c r="A1" s="2273" t="s">
        <v>1464</v>
      </c>
      <c r="B1" s="2274"/>
      <c r="C1" s="2275"/>
      <c r="H1" s="2277" t="s">
        <v>98</v>
      </c>
      <c r="I1" s="2278"/>
      <c r="J1" s="2279" t="s">
        <v>1449</v>
      </c>
      <c r="K1" s="2280"/>
      <c r="L1" s="109" t="s">
        <v>100</v>
      </c>
    </row>
    <row r="2" spans="1:12" ht="17.25" customHeight="1" thickBot="1" x14ac:dyDescent="0.35">
      <c r="A2" s="2273" t="s">
        <v>1465</v>
      </c>
      <c r="B2" s="2281" t="s">
        <v>1481</v>
      </c>
      <c r="C2" s="2282"/>
      <c r="H2" s="2277" t="s">
        <v>1466</v>
      </c>
      <c r="I2" s="2278"/>
      <c r="J2" s="2283" t="s">
        <v>1480</v>
      </c>
      <c r="K2" s="2284"/>
    </row>
    <row r="3" spans="1:12" ht="7.5" customHeight="1" x14ac:dyDescent="0.3">
      <c r="A3" s="2285"/>
      <c r="B3" s="2286"/>
      <c r="C3" s="2286"/>
      <c r="D3" s="2286"/>
      <c r="E3" s="2286"/>
      <c r="F3" s="2286"/>
      <c r="G3" s="2286"/>
      <c r="H3" s="2286"/>
      <c r="I3" s="2286"/>
      <c r="J3" s="2287"/>
      <c r="K3" s="2288"/>
    </row>
    <row r="4" spans="1:12" ht="19.5" customHeight="1" x14ac:dyDescent="0.3">
      <c r="A4" s="2275"/>
      <c r="B4" s="2289"/>
      <c r="C4" s="2290"/>
      <c r="D4" s="2291" t="s">
        <v>1467</v>
      </c>
      <c r="E4" s="2292"/>
      <c r="F4" s="2292"/>
      <c r="G4" s="2292"/>
      <c r="H4" s="2289"/>
      <c r="I4" s="2289"/>
      <c r="J4" s="2289"/>
      <c r="K4" s="2289"/>
    </row>
    <row r="5" spans="1:12" ht="18" customHeight="1" x14ac:dyDescent="0.3">
      <c r="A5" s="2274"/>
      <c r="B5" s="2290"/>
      <c r="C5" s="2290"/>
      <c r="D5" s="2290"/>
      <c r="E5" s="2290"/>
      <c r="F5" s="2290"/>
      <c r="G5" s="2290"/>
      <c r="H5" s="2290"/>
      <c r="I5" s="2290"/>
      <c r="J5" s="2290"/>
      <c r="K5" s="2290"/>
    </row>
    <row r="6" spans="1:12" ht="17.25" customHeight="1" thickBot="1" x14ac:dyDescent="0.35">
      <c r="A6" s="2293"/>
      <c r="B6" s="2294"/>
      <c r="C6" s="2294"/>
      <c r="D6" s="2295" t="s">
        <v>839</v>
      </c>
      <c r="E6" s="2295"/>
      <c r="F6" s="2295"/>
      <c r="G6" s="2295"/>
      <c r="H6" s="2296"/>
      <c r="I6" s="2296"/>
      <c r="J6" s="2296"/>
      <c r="K6" s="2296" t="s">
        <v>1468</v>
      </c>
    </row>
    <row r="7" spans="1:12" ht="42.6" customHeight="1" x14ac:dyDescent="0.3">
      <c r="A7" s="2297" t="s">
        <v>1469</v>
      </c>
      <c r="B7" s="2298" t="s">
        <v>1470</v>
      </c>
      <c r="C7" s="2297" t="s">
        <v>1471</v>
      </c>
      <c r="D7" s="2351" t="s">
        <v>1472</v>
      </c>
      <c r="E7" s="2299" t="s">
        <v>1473</v>
      </c>
      <c r="F7" s="2299" t="s">
        <v>1474</v>
      </c>
      <c r="G7" s="2300" t="s">
        <v>1475</v>
      </c>
      <c r="H7" s="2301"/>
      <c r="I7" s="2300" t="s">
        <v>1476</v>
      </c>
      <c r="J7" s="2301"/>
      <c r="K7" s="2302" t="s">
        <v>1477</v>
      </c>
    </row>
    <row r="8" spans="1:12" ht="6.75" customHeight="1" x14ac:dyDescent="0.3">
      <c r="A8" s="2303"/>
      <c r="B8" s="2304"/>
      <c r="C8" s="2304"/>
      <c r="D8" s="2304"/>
      <c r="E8" s="2304"/>
      <c r="F8" s="2304"/>
      <c r="G8" s="2305"/>
      <c r="H8" s="2305"/>
      <c r="I8" s="2306"/>
      <c r="J8" s="2307"/>
      <c r="K8" s="2275"/>
    </row>
    <row r="9" spans="1:12" ht="16.2" x14ac:dyDescent="0.3">
      <c r="A9" s="1298" t="s">
        <v>302</v>
      </c>
      <c r="B9" s="2308">
        <v>4</v>
      </c>
      <c r="C9" s="2309">
        <v>14</v>
      </c>
      <c r="D9" s="2309">
        <v>3</v>
      </c>
      <c r="E9" s="2309">
        <v>7</v>
      </c>
      <c r="F9" s="2309">
        <v>39</v>
      </c>
      <c r="G9" s="2305">
        <v>2</v>
      </c>
      <c r="H9" s="2305"/>
      <c r="I9" s="2310">
        <v>18</v>
      </c>
      <c r="J9" s="2311"/>
      <c r="K9" s="2274">
        <v>57</v>
      </c>
    </row>
    <row r="10" spans="1:12" ht="7.5" customHeight="1" x14ac:dyDescent="0.3">
      <c r="A10" s="1298"/>
      <c r="B10" s="2312"/>
      <c r="C10" s="2304"/>
      <c r="D10" s="2304"/>
      <c r="E10" s="2304"/>
      <c r="F10" s="2304"/>
      <c r="G10" s="2310"/>
      <c r="H10" s="2311"/>
      <c r="I10" s="2310"/>
      <c r="J10" s="2311"/>
      <c r="K10" s="2275"/>
    </row>
    <row r="11" spans="1:12" ht="15.9" customHeight="1" x14ac:dyDescent="0.3">
      <c r="A11" s="1298"/>
      <c r="B11" s="1299"/>
      <c r="C11" s="2304"/>
      <c r="D11" s="2304"/>
      <c r="E11" s="2304"/>
      <c r="F11" s="2304"/>
      <c r="G11" s="2305"/>
      <c r="H11" s="2305"/>
      <c r="I11" s="2310"/>
      <c r="J11" s="2311"/>
      <c r="K11" s="2275"/>
    </row>
    <row r="12" spans="1:12" ht="15.9" customHeight="1" x14ac:dyDescent="0.3">
      <c r="A12" s="1298"/>
      <c r="B12" s="1299"/>
      <c r="C12" s="2304"/>
      <c r="D12" s="2304"/>
      <c r="E12" s="2304"/>
      <c r="F12" s="2304"/>
      <c r="G12" s="2305"/>
      <c r="H12" s="2305"/>
      <c r="I12" s="2310"/>
      <c r="J12" s="2311"/>
      <c r="K12" s="2275"/>
    </row>
    <row r="13" spans="1:12" ht="15.9" customHeight="1" x14ac:dyDescent="0.3">
      <c r="A13" s="1298"/>
      <c r="B13" s="1299"/>
      <c r="C13" s="2304"/>
      <c r="D13" s="2304"/>
      <c r="E13" s="2304"/>
      <c r="F13" s="2304"/>
      <c r="G13" s="2305"/>
      <c r="H13" s="2305"/>
      <c r="I13" s="2310"/>
      <c r="J13" s="2311"/>
      <c r="K13" s="2275"/>
    </row>
    <row r="14" spans="1:12" ht="15.9" customHeight="1" x14ac:dyDescent="0.3">
      <c r="B14" s="1299"/>
      <c r="C14" s="2304"/>
      <c r="D14" s="2304"/>
      <c r="E14" s="2304"/>
      <c r="F14" s="2304"/>
      <c r="G14" s="2305"/>
      <c r="H14" s="2305"/>
      <c r="I14" s="2310"/>
      <c r="J14" s="2311"/>
      <c r="K14" s="2275"/>
    </row>
    <row r="15" spans="1:12" ht="15.9" customHeight="1" x14ac:dyDescent="0.3">
      <c r="A15" s="1298"/>
      <c r="B15" s="1299"/>
      <c r="C15" s="2304"/>
      <c r="D15" s="2304"/>
      <c r="E15" s="2304"/>
      <c r="F15" s="2304"/>
      <c r="G15" s="2305"/>
      <c r="H15" s="2305"/>
      <c r="I15" s="2310"/>
      <c r="J15" s="2311"/>
      <c r="K15" s="2275"/>
    </row>
    <row r="16" spans="1:12" ht="15.9" customHeight="1" x14ac:dyDescent="0.3">
      <c r="A16" s="1298"/>
      <c r="B16" s="1299"/>
      <c r="C16" s="2304"/>
      <c r="D16" s="2304"/>
      <c r="E16" s="2304"/>
      <c r="F16" s="2304"/>
      <c r="G16" s="2305"/>
      <c r="H16" s="2305"/>
      <c r="I16" s="2310"/>
      <c r="J16" s="2311"/>
      <c r="K16" s="2275"/>
    </row>
    <row r="17" spans="1:11" ht="15.9" customHeight="1" x14ac:dyDescent="0.3">
      <c r="A17" s="1298"/>
      <c r="B17" s="1299"/>
      <c r="C17" s="2304"/>
      <c r="D17" s="2304"/>
      <c r="E17" s="2304"/>
      <c r="F17" s="2304"/>
      <c r="G17" s="2305"/>
      <c r="H17" s="2305"/>
      <c r="I17" s="2310"/>
      <c r="J17" s="2311"/>
      <c r="K17" s="2275"/>
    </row>
    <row r="18" spans="1:11" ht="15.9" customHeight="1" x14ac:dyDescent="0.3">
      <c r="A18" s="1298"/>
      <c r="B18" s="1299"/>
      <c r="C18" s="2304"/>
      <c r="D18" s="2304"/>
      <c r="E18" s="2304"/>
      <c r="F18" s="2304"/>
      <c r="G18" s="2305"/>
      <c r="H18" s="2305"/>
      <c r="I18" s="2310"/>
      <c r="J18" s="2311"/>
      <c r="K18" s="2275"/>
    </row>
    <row r="19" spans="1:11" ht="15.9" customHeight="1" x14ac:dyDescent="0.3">
      <c r="A19" s="1298"/>
      <c r="B19" s="1299"/>
      <c r="C19" s="2304"/>
      <c r="D19" s="2304"/>
      <c r="E19" s="2304"/>
      <c r="F19" s="2304"/>
      <c r="G19" s="2305"/>
      <c r="H19" s="2305"/>
      <c r="I19" s="2310"/>
      <c r="J19" s="2311"/>
      <c r="K19" s="2275"/>
    </row>
    <row r="20" spans="1:11" ht="15.9" customHeight="1" x14ac:dyDescent="0.3">
      <c r="A20" s="1298"/>
      <c r="B20" s="1299"/>
      <c r="C20" s="2304"/>
      <c r="D20" s="2304"/>
      <c r="E20" s="2304"/>
      <c r="F20" s="2304"/>
      <c r="G20" s="2305"/>
      <c r="H20" s="2305"/>
      <c r="I20" s="2310"/>
      <c r="J20" s="2311"/>
      <c r="K20" s="2275"/>
    </row>
    <row r="21" spans="1:11" ht="15.9" customHeight="1" x14ac:dyDescent="0.3">
      <c r="A21" s="1298"/>
      <c r="B21" s="1299"/>
      <c r="C21" s="2304"/>
      <c r="D21" s="2304"/>
      <c r="E21" s="2304"/>
      <c r="F21" s="2304"/>
      <c r="G21" s="2305"/>
      <c r="H21" s="2305"/>
      <c r="I21" s="2310"/>
      <c r="J21" s="2311"/>
      <c r="K21" s="2275"/>
    </row>
    <row r="22" spans="1:11" ht="15.9" customHeight="1" x14ac:dyDescent="0.3">
      <c r="A22" s="1298"/>
      <c r="B22" s="1299"/>
      <c r="C22" s="2304"/>
      <c r="D22" s="2304"/>
      <c r="E22" s="2304"/>
      <c r="F22" s="2304"/>
      <c r="G22" s="2305"/>
      <c r="H22" s="2305"/>
      <c r="I22" s="2310"/>
      <c r="J22" s="2311"/>
      <c r="K22" s="2275"/>
    </row>
    <row r="23" spans="1:11" ht="15.9" customHeight="1" x14ac:dyDescent="0.3">
      <c r="A23" s="1298"/>
      <c r="B23" s="1299"/>
      <c r="C23" s="2304"/>
      <c r="D23" s="2304"/>
      <c r="E23" s="2304"/>
      <c r="F23" s="2304"/>
      <c r="G23" s="2305"/>
      <c r="H23" s="2305"/>
      <c r="I23" s="2310"/>
      <c r="J23" s="2311"/>
      <c r="K23" s="2275"/>
    </row>
    <row r="24" spans="1:11" ht="15.9" customHeight="1" x14ac:dyDescent="0.3">
      <c r="A24" s="1298"/>
      <c r="B24" s="1299"/>
      <c r="C24" s="2304"/>
      <c r="D24" s="2304"/>
      <c r="E24" s="2304"/>
      <c r="F24" s="2304"/>
      <c r="G24" s="2305"/>
      <c r="H24" s="2305"/>
      <c r="I24" s="2310"/>
      <c r="J24" s="2311"/>
      <c r="K24" s="2275"/>
    </row>
    <row r="25" spans="1:11" ht="15.9" customHeight="1" x14ac:dyDescent="0.3">
      <c r="A25" s="1298"/>
      <c r="B25" s="1299"/>
      <c r="C25" s="2304"/>
      <c r="D25" s="2304"/>
      <c r="E25" s="2304"/>
      <c r="F25" s="2313"/>
      <c r="G25" s="2305"/>
      <c r="H25" s="2305"/>
      <c r="I25" s="2310"/>
      <c r="J25" s="2311"/>
      <c r="K25" s="2275"/>
    </row>
    <row r="26" spans="1:11" ht="15.9" customHeight="1" x14ac:dyDescent="0.3">
      <c r="A26" s="1298"/>
      <c r="B26" s="1299"/>
      <c r="C26" s="2304"/>
      <c r="D26" s="2304"/>
      <c r="E26" s="2312"/>
      <c r="F26" s="2304"/>
      <c r="G26" s="2305"/>
      <c r="H26" s="2305"/>
      <c r="I26" s="2310"/>
      <c r="J26" s="2311"/>
      <c r="K26" s="2275"/>
    </row>
    <row r="27" spans="1:11" ht="15.9" customHeight="1" x14ac:dyDescent="0.3">
      <c r="A27" s="1298"/>
      <c r="B27" s="1299"/>
      <c r="C27" s="2312"/>
      <c r="D27" s="2312"/>
      <c r="E27" s="2312"/>
      <c r="F27" s="2304"/>
      <c r="G27" s="2305"/>
      <c r="H27" s="2305"/>
      <c r="I27" s="2310"/>
      <c r="J27" s="2311"/>
      <c r="K27" s="2275"/>
    </row>
    <row r="28" spans="1:11" ht="15.9" customHeight="1" x14ac:dyDescent="0.3">
      <c r="A28" s="1298"/>
      <c r="B28" s="1299"/>
      <c r="C28" s="2312"/>
      <c r="D28" s="2312"/>
      <c r="E28" s="2312"/>
      <c r="F28" s="2312"/>
      <c r="G28" s="2305"/>
      <c r="H28" s="2305"/>
      <c r="I28" s="2310"/>
      <c r="J28" s="2311"/>
      <c r="K28" s="2275"/>
    </row>
    <row r="29" spans="1:11" ht="15.9" customHeight="1" x14ac:dyDescent="0.3">
      <c r="A29" s="1298"/>
      <c r="B29" s="1299"/>
      <c r="C29" s="2304"/>
      <c r="D29" s="2304"/>
      <c r="E29" s="2304"/>
      <c r="F29" s="2304"/>
      <c r="G29" s="2305"/>
      <c r="H29" s="2305"/>
      <c r="I29" s="2310"/>
      <c r="J29" s="2311"/>
      <c r="K29" s="2275"/>
    </row>
    <row r="30" spans="1:11" ht="15.9" customHeight="1" x14ac:dyDescent="0.3">
      <c r="A30" s="1298"/>
      <c r="B30" s="1299"/>
      <c r="C30" s="2304"/>
      <c r="D30" s="2304"/>
      <c r="E30" s="2304"/>
      <c r="F30" s="2304"/>
      <c r="G30" s="2305"/>
      <c r="H30" s="2305"/>
      <c r="I30" s="2310"/>
      <c r="J30" s="2311"/>
      <c r="K30" s="2275"/>
    </row>
    <row r="31" spans="1:11" ht="15.9" customHeight="1" x14ac:dyDescent="0.3">
      <c r="A31" s="1298"/>
      <c r="B31" s="1299"/>
      <c r="C31" s="2304"/>
      <c r="D31" s="2304"/>
      <c r="E31" s="2304"/>
      <c r="F31" s="2304"/>
      <c r="G31" s="2305"/>
      <c r="H31" s="2305"/>
      <c r="I31" s="2310"/>
      <c r="J31" s="2311"/>
      <c r="K31" s="2275"/>
    </row>
    <row r="32" spans="1:11" ht="15.9" customHeight="1" x14ac:dyDescent="0.3">
      <c r="A32" s="1298"/>
      <c r="B32" s="1299"/>
      <c r="C32" s="2304"/>
      <c r="D32" s="2304"/>
      <c r="E32" s="2304"/>
      <c r="F32" s="2304"/>
      <c r="G32" s="2305"/>
      <c r="H32" s="2305"/>
      <c r="I32" s="2310"/>
      <c r="J32" s="2311"/>
      <c r="K32" s="2275"/>
    </row>
    <row r="33" spans="1:13" ht="15.9" customHeight="1" x14ac:dyDescent="0.3">
      <c r="A33" s="1298"/>
      <c r="B33" s="1299"/>
      <c r="C33" s="2304"/>
      <c r="D33" s="2304"/>
      <c r="E33" s="2304"/>
      <c r="F33" s="2304"/>
      <c r="G33" s="2305"/>
      <c r="H33" s="2305"/>
      <c r="I33" s="2310"/>
      <c r="J33" s="2311"/>
      <c r="K33" s="2275"/>
    </row>
    <row r="34" spans="1:13" ht="15.9" customHeight="1" thickBot="1" x14ac:dyDescent="0.35">
      <c r="A34" s="2314"/>
      <c r="B34" s="2315"/>
      <c r="C34" s="2316"/>
      <c r="D34" s="2316"/>
      <c r="E34" s="2316"/>
      <c r="F34" s="2316"/>
      <c r="G34" s="2317"/>
      <c r="H34" s="2317"/>
      <c r="I34" s="2318"/>
      <c r="J34" s="2319"/>
      <c r="K34" s="2293"/>
    </row>
    <row r="35" spans="1:13" s="273" customFormat="1" ht="16.2" x14ac:dyDescent="0.3">
      <c r="A35" s="102" t="s">
        <v>315</v>
      </c>
      <c r="B35" s="2320" t="s">
        <v>316</v>
      </c>
      <c r="C35" s="2320"/>
      <c r="D35" s="2320" t="s">
        <v>1461</v>
      </c>
      <c r="E35" s="2320"/>
      <c r="G35" s="2321" t="s">
        <v>1478</v>
      </c>
      <c r="H35" s="2321"/>
      <c r="J35" s="2322" t="s">
        <v>1483</v>
      </c>
      <c r="K35" s="2322"/>
      <c r="L35" s="272"/>
      <c r="M35" s="272"/>
    </row>
    <row r="36" spans="1:13" s="273" customFormat="1" ht="16.2" x14ac:dyDescent="0.3">
      <c r="A36" s="102"/>
      <c r="B36" s="102"/>
      <c r="C36" s="88"/>
      <c r="D36" s="320" t="s">
        <v>1462</v>
      </c>
      <c r="E36" s="320"/>
    </row>
    <row r="37" spans="1:13" s="273" customFormat="1" ht="16.2" x14ac:dyDescent="0.3">
      <c r="A37" s="272"/>
      <c r="B37" s="272"/>
      <c r="C37" s="272"/>
      <c r="D37" s="272"/>
      <c r="E37" s="2323"/>
      <c r="F37" s="2323"/>
    </row>
    <row r="38" spans="1:13" s="273" customFormat="1" ht="16.2" x14ac:dyDescent="0.3">
      <c r="A38" s="272" t="s">
        <v>1479</v>
      </c>
      <c r="B38" s="272"/>
      <c r="C38" s="272"/>
      <c r="D38" s="272"/>
      <c r="E38" s="320"/>
      <c r="F38" s="320"/>
    </row>
    <row r="39" spans="1:13" s="273" customFormat="1" ht="16.2" x14ac:dyDescent="0.3">
      <c r="A39" s="272" t="s">
        <v>1482</v>
      </c>
      <c r="B39" s="272"/>
      <c r="C39" s="272"/>
      <c r="D39" s="272"/>
      <c r="E39" s="272"/>
      <c r="F39" s="272"/>
    </row>
  </sheetData>
  <mergeCells count="64">
    <mergeCell ref="G34:H34"/>
    <mergeCell ref="I34:J34"/>
    <mergeCell ref="J35:K35"/>
    <mergeCell ref="E37:F37"/>
    <mergeCell ref="G31:H31"/>
    <mergeCell ref="I31:J31"/>
    <mergeCell ref="G32:H32"/>
    <mergeCell ref="I32:J32"/>
    <mergeCell ref="G33:H33"/>
    <mergeCell ref="I33:J33"/>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7:H7"/>
    <mergeCell ref="I7:J7"/>
    <mergeCell ref="G8:H8"/>
    <mergeCell ref="I8:J8"/>
    <mergeCell ref="G9:H9"/>
    <mergeCell ref="I9:J9"/>
    <mergeCell ref="H1:I1"/>
    <mergeCell ref="J1:K1"/>
    <mergeCell ref="H2:I2"/>
    <mergeCell ref="J2:K2"/>
    <mergeCell ref="D4:G4"/>
    <mergeCell ref="D6:G6"/>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7" customWidth="1"/>
    <col min="2" max="2" width="28.6640625" style="817" customWidth="1"/>
    <col min="3" max="3" width="20.6640625" style="817" customWidth="1"/>
    <col min="4" max="4" width="16.44140625" style="818" customWidth="1"/>
    <col min="5" max="5" width="16.88671875" style="817" customWidth="1"/>
    <col min="6" max="6" width="9.6640625" style="817" customWidth="1"/>
    <col min="7" max="7" width="11.44140625" style="817" customWidth="1"/>
    <col min="8" max="8" width="20.6640625" style="817" customWidth="1"/>
    <col min="9" max="9" width="3.88671875" style="817" hidden="1" customWidth="1"/>
    <col min="10" max="10" width="43.33203125" style="817" customWidth="1"/>
    <col min="11" max="11" width="2.33203125" style="817" customWidth="1"/>
    <col min="12" max="13" width="24.88671875" style="817" customWidth="1"/>
    <col min="14" max="1023" width="19.44140625" style="817" customWidth="1"/>
    <col min="1024" max="1025" width="10.6640625" style="817" customWidth="1"/>
    <col min="1026" max="16384" width="8.88671875" style="873"/>
  </cols>
  <sheetData>
    <row r="1" spans="1:13" ht="18" customHeight="1" thickBot="1" x14ac:dyDescent="0.35">
      <c r="A1" s="815" t="s">
        <v>97</v>
      </c>
      <c r="B1" s="816"/>
      <c r="H1" s="819" t="s">
        <v>592</v>
      </c>
      <c r="I1" s="2218" t="s">
        <v>272</v>
      </c>
      <c r="J1" s="2218"/>
      <c r="K1" s="109" t="s">
        <v>100</v>
      </c>
    </row>
    <row r="2" spans="1:13" ht="18" customHeight="1" thickBot="1" x14ac:dyDescent="0.35">
      <c r="A2" s="820" t="s">
        <v>857</v>
      </c>
      <c r="B2" s="821" t="s">
        <v>905</v>
      </c>
      <c r="C2" s="822"/>
      <c r="D2" s="823"/>
      <c r="E2" s="822"/>
      <c r="F2" s="824"/>
      <c r="G2" s="822"/>
      <c r="H2" s="819" t="s">
        <v>859</v>
      </c>
      <c r="I2" s="2219" t="s">
        <v>906</v>
      </c>
      <c r="J2" s="2219"/>
    </row>
    <row r="3" spans="1:13" ht="12" customHeight="1" x14ac:dyDescent="0.3">
      <c r="A3" s="825"/>
      <c r="B3" s="825"/>
      <c r="C3" s="825"/>
      <c r="K3" s="831" t="s">
        <v>632</v>
      </c>
    </row>
    <row r="4" spans="1:13" ht="24" customHeight="1" x14ac:dyDescent="0.3">
      <c r="A4" s="825"/>
      <c r="B4" s="825"/>
      <c r="C4" s="826" t="s">
        <v>907</v>
      </c>
      <c r="D4" s="827"/>
      <c r="E4" s="828"/>
      <c r="F4" s="829"/>
      <c r="G4" s="830"/>
      <c r="H4" s="831"/>
    </row>
    <row r="5" spans="1:13" ht="12.75" customHeight="1" x14ac:dyDescent="0.3"/>
    <row r="6" spans="1:13" ht="23.25" customHeight="1" thickBot="1" x14ac:dyDescent="0.35">
      <c r="A6" s="822"/>
      <c r="C6" s="824"/>
      <c r="D6" s="2220" t="s">
        <v>908</v>
      </c>
      <c r="E6" s="2220"/>
      <c r="F6" s="2220"/>
      <c r="G6" s="824"/>
      <c r="H6" s="824"/>
      <c r="I6" s="822"/>
      <c r="J6" s="824" t="s">
        <v>909</v>
      </c>
      <c r="L6" s="831" t="s">
        <v>632</v>
      </c>
      <c r="M6" s="831" t="s">
        <v>632</v>
      </c>
    </row>
    <row r="7" spans="1:13" ht="18" customHeight="1" thickBot="1" x14ac:dyDescent="0.35">
      <c r="A7" s="2210" t="s">
        <v>910</v>
      </c>
      <c r="B7" s="2210"/>
      <c r="C7" s="832"/>
      <c r="D7" s="2211" t="s">
        <v>911</v>
      </c>
      <c r="E7" s="2211"/>
      <c r="F7" s="2211"/>
      <c r="G7" s="2211"/>
      <c r="H7" s="2211"/>
      <c r="I7" s="2211"/>
      <c r="J7" s="833"/>
    </row>
    <row r="8" spans="1:13" ht="18" customHeight="1" thickBot="1" x14ac:dyDescent="0.35">
      <c r="A8" s="2210"/>
      <c r="B8" s="2210"/>
      <c r="C8" s="834" t="s">
        <v>912</v>
      </c>
      <c r="D8" s="2212" t="s">
        <v>642</v>
      </c>
      <c r="E8" s="2213" t="s">
        <v>913</v>
      </c>
      <c r="F8" s="2214" t="s">
        <v>914</v>
      </c>
      <c r="G8" s="2214"/>
      <c r="H8" s="2214" t="s">
        <v>915</v>
      </c>
      <c r="I8" s="2214"/>
      <c r="J8" s="831" t="s">
        <v>916</v>
      </c>
      <c r="K8" s="831" t="s">
        <v>632</v>
      </c>
    </row>
    <row r="9" spans="1:13" ht="18" customHeight="1" thickBot="1" x14ac:dyDescent="0.35">
      <c r="A9" s="2210"/>
      <c r="B9" s="2210"/>
      <c r="C9" s="835"/>
      <c r="D9" s="2212"/>
      <c r="E9" s="2213"/>
      <c r="F9" s="2215" t="s">
        <v>917</v>
      </c>
      <c r="G9" s="2215"/>
      <c r="H9" s="2215" t="s">
        <v>918</v>
      </c>
      <c r="I9" s="2215"/>
      <c r="J9" s="822"/>
      <c r="K9" s="831" t="s">
        <v>632</v>
      </c>
      <c r="L9" s="831" t="s">
        <v>632</v>
      </c>
    </row>
    <row r="10" spans="1:13" ht="24.9" customHeight="1" x14ac:dyDescent="0.3">
      <c r="A10" s="836" t="s">
        <v>919</v>
      </c>
      <c r="B10" s="837"/>
      <c r="C10" s="838"/>
      <c r="D10" s="947"/>
      <c r="E10" s="947"/>
      <c r="F10" s="2221"/>
      <c r="G10" s="2221"/>
      <c r="H10" s="2221"/>
      <c r="I10" s="2221"/>
      <c r="J10" s="839"/>
    </row>
    <row r="11" spans="1:13" ht="24.9" customHeight="1" x14ac:dyDescent="0.3">
      <c r="A11" s="840"/>
      <c r="B11" s="841" t="s">
        <v>920</v>
      </c>
      <c r="C11" s="842"/>
      <c r="D11" s="945"/>
      <c r="E11" s="945"/>
      <c r="F11" s="2216"/>
      <c r="G11" s="2216"/>
      <c r="H11" s="2217"/>
      <c r="I11" s="2217"/>
      <c r="J11" s="843"/>
    </row>
    <row r="12" spans="1:13" ht="24.9" customHeight="1" x14ac:dyDescent="0.3">
      <c r="A12" s="840" t="s">
        <v>921</v>
      </c>
      <c r="B12" s="844" t="s">
        <v>922</v>
      </c>
      <c r="C12" s="842"/>
      <c r="D12" s="945"/>
      <c r="E12" s="945"/>
      <c r="F12" s="2216"/>
      <c r="G12" s="2216"/>
      <c r="H12" s="2217"/>
      <c r="I12" s="2217"/>
      <c r="J12" s="843"/>
    </row>
    <row r="13" spans="1:13" ht="24.9" customHeight="1" x14ac:dyDescent="0.3">
      <c r="A13" s="845" t="s">
        <v>923</v>
      </c>
      <c r="B13" s="846"/>
      <c r="C13" s="842"/>
      <c r="D13" s="945"/>
      <c r="E13" s="945"/>
      <c r="F13" s="2216"/>
      <c r="G13" s="2216"/>
      <c r="H13" s="2217"/>
      <c r="I13" s="2217"/>
      <c r="J13" s="843"/>
    </row>
    <row r="14" spans="1:13" ht="24.9" customHeight="1" x14ac:dyDescent="0.3">
      <c r="A14" s="840"/>
      <c r="B14" s="844" t="s">
        <v>920</v>
      </c>
      <c r="C14" s="847"/>
      <c r="D14" s="946">
        <f>SUM(D15:D17)</f>
        <v>100155</v>
      </c>
      <c r="E14" s="946">
        <f>SUM(E15:E17)</f>
        <v>95577</v>
      </c>
      <c r="F14" s="2216">
        <f>SUM(F15:G17)</f>
        <v>0</v>
      </c>
      <c r="G14" s="2216"/>
      <c r="H14" s="2222">
        <f>SUM(H15:I17)</f>
        <v>4605</v>
      </c>
      <c r="I14" s="2222"/>
      <c r="J14" s="843"/>
    </row>
    <row r="15" spans="1:13" ht="24.9" customHeight="1" x14ac:dyDescent="0.3">
      <c r="A15" s="848" t="s">
        <v>924</v>
      </c>
      <c r="B15" s="841" t="s">
        <v>925</v>
      </c>
      <c r="C15" s="849" t="s">
        <v>926</v>
      </c>
      <c r="D15" s="945">
        <v>20419</v>
      </c>
      <c r="E15" s="945">
        <v>20419</v>
      </c>
      <c r="F15" s="2216">
        <v>0</v>
      </c>
      <c r="G15" s="2216"/>
      <c r="H15" s="2222">
        <v>0</v>
      </c>
      <c r="I15" s="2222"/>
      <c r="J15" s="843"/>
    </row>
    <row r="16" spans="1:13" ht="24.9" customHeight="1" x14ac:dyDescent="0.3">
      <c r="A16" s="848"/>
      <c r="B16" s="850" t="s">
        <v>927</v>
      </c>
      <c r="C16" s="849" t="s">
        <v>928</v>
      </c>
      <c r="D16" s="945">
        <v>39714</v>
      </c>
      <c r="E16" s="945">
        <v>38316</v>
      </c>
      <c r="F16" s="2216">
        <v>0</v>
      </c>
      <c r="G16" s="2216"/>
      <c r="H16" s="2222">
        <v>1425</v>
      </c>
      <c r="I16" s="2222"/>
      <c r="J16" s="843"/>
    </row>
    <row r="17" spans="1:11" ht="24.9" customHeight="1" x14ac:dyDescent="0.3">
      <c r="A17" s="851" t="s">
        <v>929</v>
      </c>
      <c r="B17" s="852" t="s">
        <v>930</v>
      </c>
      <c r="C17" s="849" t="s">
        <v>931</v>
      </c>
      <c r="D17" s="945">
        <v>40022</v>
      </c>
      <c r="E17" s="945">
        <v>36842</v>
      </c>
      <c r="F17" s="2216">
        <v>0</v>
      </c>
      <c r="G17" s="2216"/>
      <c r="H17" s="2222">
        <v>3180</v>
      </c>
      <c r="I17" s="2222"/>
      <c r="J17" s="843"/>
    </row>
    <row r="18" spans="1:11" ht="24.9" customHeight="1" x14ac:dyDescent="0.3">
      <c r="A18" s="840"/>
      <c r="B18" s="844" t="s">
        <v>920</v>
      </c>
      <c r="C18" s="847"/>
      <c r="D18" s="946"/>
      <c r="E18" s="946"/>
      <c r="F18" s="2216"/>
      <c r="G18" s="2216"/>
      <c r="H18" s="2222"/>
      <c r="I18" s="2222"/>
      <c r="J18" s="853"/>
    </row>
    <row r="19" spans="1:11" ht="24.9" customHeight="1" x14ac:dyDescent="0.3">
      <c r="A19" s="848" t="s">
        <v>932</v>
      </c>
      <c r="B19" s="841" t="s">
        <v>922</v>
      </c>
      <c r="C19" s="854"/>
      <c r="D19" s="945"/>
      <c r="E19" s="945"/>
      <c r="F19" s="2216"/>
      <c r="G19" s="2216"/>
      <c r="H19" s="2222"/>
      <c r="I19" s="2222"/>
      <c r="J19" s="843"/>
    </row>
    <row r="20" spans="1:11" s="840" customFormat="1" ht="24.9" customHeight="1" x14ac:dyDescent="0.3">
      <c r="A20" s="848"/>
      <c r="B20" s="850"/>
      <c r="C20" s="854"/>
      <c r="D20" s="945"/>
      <c r="E20" s="945"/>
      <c r="F20" s="2216"/>
      <c r="G20" s="2216"/>
      <c r="H20" s="2222"/>
      <c r="I20" s="2222"/>
      <c r="J20" s="843"/>
    </row>
    <row r="21" spans="1:11" s="840" customFormat="1" ht="27.75" customHeight="1" x14ac:dyDescent="0.3">
      <c r="A21" s="851" t="s">
        <v>933</v>
      </c>
      <c r="B21" s="852"/>
      <c r="C21" s="854"/>
      <c r="D21" s="945"/>
      <c r="E21" s="945"/>
      <c r="F21" s="2216"/>
      <c r="G21" s="2216"/>
      <c r="H21" s="2222"/>
      <c r="I21" s="2222"/>
      <c r="J21" s="843"/>
    </row>
    <row r="22" spans="1:11" ht="24.9" customHeight="1" x14ac:dyDescent="0.3">
      <c r="A22" s="840" t="s">
        <v>934</v>
      </c>
      <c r="B22" s="844" t="s">
        <v>920</v>
      </c>
      <c r="C22" s="855"/>
      <c r="D22" s="946"/>
      <c r="E22" s="946"/>
      <c r="F22" s="2216"/>
      <c r="G22" s="2216"/>
      <c r="H22" s="2222"/>
      <c r="I22" s="2222"/>
      <c r="J22" s="856"/>
    </row>
    <row r="23" spans="1:11" ht="24.9" customHeight="1" x14ac:dyDescent="0.3">
      <c r="A23" s="840" t="s">
        <v>935</v>
      </c>
      <c r="B23" s="841" t="s">
        <v>922</v>
      </c>
      <c r="C23" s="854"/>
      <c r="D23" s="945"/>
      <c r="E23" s="945"/>
      <c r="F23" s="2216"/>
      <c r="G23" s="2216"/>
      <c r="H23" s="2222"/>
      <c r="I23" s="2222"/>
      <c r="J23" s="840"/>
    </row>
    <row r="24" spans="1:11" ht="24.9" customHeight="1" x14ac:dyDescent="0.3">
      <c r="A24" s="840" t="s">
        <v>933</v>
      </c>
      <c r="B24" s="857"/>
      <c r="C24" s="854"/>
      <c r="D24" s="945"/>
      <c r="E24" s="945"/>
      <c r="F24" s="2216"/>
      <c r="G24" s="2216"/>
      <c r="H24" s="2222"/>
      <c r="I24" s="2222"/>
      <c r="J24" s="858"/>
    </row>
    <row r="25" spans="1:11" ht="24.9" customHeight="1" thickBot="1" x14ac:dyDescent="0.35">
      <c r="A25" s="859" t="s">
        <v>936</v>
      </c>
      <c r="B25" s="860"/>
      <c r="C25" s="861"/>
      <c r="D25" s="948"/>
      <c r="E25" s="949"/>
      <c r="F25" s="2223"/>
      <c r="G25" s="2223"/>
      <c r="H25" s="2224"/>
      <c r="I25" s="2224"/>
      <c r="J25" s="824"/>
    </row>
    <row r="26" spans="1:11" s="866" customFormat="1" ht="16.5" customHeight="1" x14ac:dyDescent="0.3">
      <c r="A26" s="862" t="s">
        <v>666</v>
      </c>
      <c r="B26" s="863"/>
      <c r="C26" s="863" t="s">
        <v>316</v>
      </c>
      <c r="D26" s="864"/>
      <c r="E26" s="863" t="s">
        <v>633</v>
      </c>
      <c r="F26" s="864"/>
      <c r="G26" s="864"/>
      <c r="H26" s="864" t="s">
        <v>902</v>
      </c>
      <c r="I26" s="864"/>
      <c r="J26" s="865" t="s">
        <v>937</v>
      </c>
      <c r="K26" s="864"/>
    </row>
    <row r="27" spans="1:11" s="866" customFormat="1" ht="16.5" customHeight="1" x14ac:dyDescent="0.3">
      <c r="A27" s="867"/>
      <c r="B27" s="867"/>
      <c r="C27" s="862"/>
      <c r="D27" s="864"/>
      <c r="E27" s="863" t="s">
        <v>319</v>
      </c>
      <c r="F27" s="868"/>
      <c r="G27" s="868"/>
      <c r="H27" s="868"/>
      <c r="I27" s="869"/>
      <c r="J27" s="864"/>
      <c r="K27" s="864"/>
    </row>
    <row r="28" spans="1:11" s="866" customFormat="1" x14ac:dyDescent="0.3">
      <c r="D28" s="818"/>
      <c r="J28" s="870"/>
    </row>
    <row r="29" spans="1:11" s="866" customFormat="1" ht="16.5" customHeight="1" x14ac:dyDescent="0.3">
      <c r="A29" s="871" t="s">
        <v>938</v>
      </c>
      <c r="D29" s="818"/>
      <c r="J29" s="871"/>
    </row>
    <row r="30" spans="1:11" s="866" customFormat="1" ht="16.5" customHeight="1" x14ac:dyDescent="0.3">
      <c r="A30" s="864" t="s">
        <v>939</v>
      </c>
      <c r="D30" s="818"/>
    </row>
    <row r="34" spans="3:5" x14ac:dyDescent="0.3">
      <c r="C34" s="871"/>
      <c r="D34" s="872"/>
      <c r="E34" s="871"/>
    </row>
  </sheetData>
  <mergeCells count="43">
    <mergeCell ref="F25:G25"/>
    <mergeCell ref="H25:I25"/>
    <mergeCell ref="F22:G22"/>
    <mergeCell ref="H22:I22"/>
    <mergeCell ref="F23:G23"/>
    <mergeCell ref="H23:I23"/>
    <mergeCell ref="F24:G24"/>
    <mergeCell ref="H24:I24"/>
    <mergeCell ref="F19:G19"/>
    <mergeCell ref="H19:I19"/>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12:G12"/>
    <mergeCell ref="H12:I12"/>
    <mergeCell ref="I1:J1"/>
    <mergeCell ref="I2:J2"/>
    <mergeCell ref="D6:F6"/>
    <mergeCell ref="H9:I9"/>
    <mergeCell ref="F10:G10"/>
    <mergeCell ref="H10:I10"/>
    <mergeCell ref="F11:G11"/>
    <mergeCell ref="H11:I11"/>
    <mergeCell ref="A7:B9"/>
    <mergeCell ref="D7:I7"/>
    <mergeCell ref="D8:D9"/>
    <mergeCell ref="E8:E9"/>
    <mergeCell ref="F8:G8"/>
    <mergeCell ref="H8:I8"/>
    <mergeCell ref="F9:G9"/>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7" customWidth="1"/>
    <col min="2" max="4" width="6.33203125" style="877" customWidth="1"/>
    <col min="5" max="20" width="6.109375" style="877" customWidth="1"/>
    <col min="21" max="21" width="13.5546875" style="877" customWidth="1"/>
    <col min="22" max="22" width="12.44140625" style="877" customWidth="1"/>
    <col min="23" max="257" width="9.6640625" style="877" customWidth="1"/>
    <col min="258" max="1025" width="9.6640625" style="896" customWidth="1"/>
    <col min="1026" max="16384" width="8.88671875" style="896"/>
  </cols>
  <sheetData>
    <row r="1" spans="1:23" s="875" customFormat="1" ht="12.9" customHeight="1" x14ac:dyDescent="0.3">
      <c r="A1" s="874" t="s">
        <v>275</v>
      </c>
      <c r="B1" s="2230"/>
      <c r="C1" s="2230"/>
      <c r="D1" s="2230"/>
      <c r="S1" s="2226" t="s">
        <v>592</v>
      </c>
      <c r="T1" s="2226"/>
      <c r="U1" s="2225" t="s">
        <v>940</v>
      </c>
      <c r="V1" s="2225"/>
      <c r="W1" s="109" t="s">
        <v>100</v>
      </c>
    </row>
    <row r="2" spans="1:23" s="875" customFormat="1" ht="12.9" customHeight="1" x14ac:dyDescent="0.3">
      <c r="A2" s="874" t="s">
        <v>941</v>
      </c>
      <c r="B2" s="876" t="s">
        <v>942</v>
      </c>
      <c r="C2" s="876"/>
      <c r="D2" s="876"/>
      <c r="E2" s="876"/>
      <c r="F2" s="876"/>
      <c r="G2" s="876"/>
      <c r="H2" s="876"/>
      <c r="I2" s="876"/>
      <c r="J2" s="876"/>
      <c r="K2" s="876"/>
      <c r="L2" s="876"/>
      <c r="M2" s="876"/>
      <c r="N2" s="876"/>
      <c r="O2" s="876"/>
      <c r="P2" s="876"/>
      <c r="Q2" s="876"/>
      <c r="R2" s="876"/>
      <c r="S2" s="2226" t="s">
        <v>596</v>
      </c>
      <c r="T2" s="2226"/>
      <c r="U2" s="2227" t="s">
        <v>943</v>
      </c>
      <c r="V2" s="2227"/>
    </row>
    <row r="3" spans="1:23" ht="23.25" customHeight="1" x14ac:dyDescent="0.3">
      <c r="G3" s="2229" t="s">
        <v>944</v>
      </c>
      <c r="H3" s="2229"/>
      <c r="I3" s="2229"/>
      <c r="J3" s="2229"/>
      <c r="K3" s="2229"/>
      <c r="L3" s="2229"/>
      <c r="M3" s="2229"/>
      <c r="N3" s="2229"/>
      <c r="O3" s="2229"/>
    </row>
    <row r="4" spans="1:23" ht="12" customHeight="1" x14ac:dyDescent="0.3">
      <c r="J4" s="2231" t="s">
        <v>959</v>
      </c>
      <c r="K4" s="2231"/>
      <c r="L4" s="2231"/>
    </row>
    <row r="5" spans="1:23" ht="12" customHeight="1" x14ac:dyDescent="0.3">
      <c r="A5" s="878"/>
      <c r="B5" s="878"/>
      <c r="C5" s="878"/>
      <c r="D5" s="878"/>
      <c r="E5" s="878"/>
      <c r="F5" s="878"/>
      <c r="G5" s="878"/>
      <c r="H5" s="878"/>
      <c r="I5" s="878"/>
      <c r="J5" s="878"/>
      <c r="K5" s="878"/>
      <c r="L5" s="878"/>
      <c r="M5" s="878"/>
      <c r="N5" s="878"/>
      <c r="O5" s="878"/>
      <c r="P5" s="878"/>
      <c r="Q5" s="878"/>
      <c r="R5" s="878"/>
      <c r="S5" s="878"/>
      <c r="T5" s="878"/>
      <c r="U5" s="879" t="s">
        <v>945</v>
      </c>
      <c r="V5" s="880" t="s">
        <v>946</v>
      </c>
    </row>
    <row r="6" spans="1:23" s="875" customFormat="1" ht="15.75" customHeight="1" x14ac:dyDescent="0.3">
      <c r="A6" s="2232" t="s">
        <v>947</v>
      </c>
      <c r="B6" s="2226" t="s">
        <v>754</v>
      </c>
      <c r="C6" s="2226"/>
      <c r="D6" s="2226"/>
      <c r="E6" s="2226" t="s">
        <v>948</v>
      </c>
      <c r="F6" s="2226"/>
      <c r="G6" s="2226"/>
      <c r="H6" s="2226"/>
      <c r="I6" s="2226"/>
      <c r="J6" s="2226"/>
      <c r="K6" s="2226"/>
      <c r="L6" s="2226"/>
      <c r="M6" s="2226"/>
      <c r="N6" s="2226" t="s">
        <v>949</v>
      </c>
      <c r="O6" s="2226"/>
      <c r="P6" s="2226"/>
      <c r="Q6" s="2226"/>
      <c r="R6" s="2226"/>
      <c r="S6" s="2226"/>
      <c r="T6" s="2226"/>
      <c r="U6" s="2226"/>
      <c r="V6" s="2233"/>
    </row>
    <row r="7" spans="1:23" s="875" customFormat="1" ht="15.75" customHeight="1" x14ac:dyDescent="0.3">
      <c r="A7" s="2232"/>
      <c r="B7" s="2226" t="s">
        <v>950</v>
      </c>
      <c r="C7" s="2226" t="s">
        <v>951</v>
      </c>
      <c r="D7" s="2226" t="s">
        <v>952</v>
      </c>
      <c r="E7" s="2226" t="s">
        <v>950</v>
      </c>
      <c r="F7" s="2226"/>
      <c r="G7" s="2226"/>
      <c r="H7" s="2226" t="s">
        <v>950</v>
      </c>
      <c r="I7" s="2228" t="s">
        <v>951</v>
      </c>
      <c r="J7" s="2228"/>
      <c r="K7" s="2226" t="s">
        <v>950</v>
      </c>
      <c r="L7" s="2228" t="s">
        <v>952</v>
      </c>
      <c r="M7" s="2228"/>
      <c r="N7" s="2226" t="s">
        <v>950</v>
      </c>
      <c r="O7" s="2226"/>
      <c r="P7" s="2226"/>
      <c r="Q7" s="2226" t="s">
        <v>950</v>
      </c>
      <c r="R7" s="2228" t="s">
        <v>951</v>
      </c>
      <c r="S7" s="2228"/>
      <c r="T7" s="2226" t="s">
        <v>950</v>
      </c>
      <c r="U7" s="2228" t="s">
        <v>952</v>
      </c>
      <c r="V7" s="2234"/>
    </row>
    <row r="8" spans="1:23" s="875" customFormat="1" ht="27" customHeight="1" x14ac:dyDescent="0.3">
      <c r="A8" s="2232"/>
      <c r="B8" s="2226"/>
      <c r="C8" s="2226"/>
      <c r="D8" s="2226"/>
      <c r="E8" s="874" t="s">
        <v>953</v>
      </c>
      <c r="F8" s="874" t="s">
        <v>954</v>
      </c>
      <c r="G8" s="881" t="s">
        <v>955</v>
      </c>
      <c r="H8" s="2226"/>
      <c r="I8" s="881" t="s">
        <v>954</v>
      </c>
      <c r="J8" s="881" t="s">
        <v>955</v>
      </c>
      <c r="K8" s="2226"/>
      <c r="L8" s="881" t="s">
        <v>954</v>
      </c>
      <c r="M8" s="881" t="s">
        <v>955</v>
      </c>
      <c r="N8" s="874" t="s">
        <v>953</v>
      </c>
      <c r="O8" s="874" t="s">
        <v>954</v>
      </c>
      <c r="P8" s="881" t="s">
        <v>955</v>
      </c>
      <c r="Q8" s="2226"/>
      <c r="R8" s="881" t="s">
        <v>954</v>
      </c>
      <c r="S8" s="881" t="s">
        <v>955</v>
      </c>
      <c r="T8" s="2226"/>
      <c r="U8" s="881" t="s">
        <v>954</v>
      </c>
      <c r="V8" s="882" t="s">
        <v>955</v>
      </c>
    </row>
    <row r="9" spans="1:23" s="875" customFormat="1" ht="15" customHeight="1" x14ac:dyDescent="0.3">
      <c r="A9" s="883" t="s">
        <v>754</v>
      </c>
      <c r="B9" s="884"/>
      <c r="C9" s="884"/>
      <c r="D9" s="884"/>
      <c r="E9" s="884"/>
      <c r="F9" s="884"/>
      <c r="G9" s="884"/>
      <c r="H9" s="884"/>
      <c r="I9" s="884"/>
      <c r="J9" s="884"/>
      <c r="K9" s="884"/>
      <c r="L9" s="884"/>
      <c r="M9" s="884"/>
      <c r="N9" s="884"/>
      <c r="O9" s="884"/>
      <c r="P9" s="884"/>
      <c r="Q9" s="884"/>
      <c r="R9" s="884"/>
      <c r="S9" s="884"/>
      <c r="T9" s="884"/>
      <c r="U9" s="884"/>
      <c r="V9" s="885"/>
    </row>
    <row r="10" spans="1:23" ht="15" customHeight="1" x14ac:dyDescent="0.3">
      <c r="A10" s="886" t="s">
        <v>574</v>
      </c>
      <c r="B10" s="887">
        <f>SUM(C10:D10)</f>
        <v>82</v>
      </c>
      <c r="C10" s="887">
        <f>H10+Q10+'漁業從業人數-續'!F10+'漁業從業人數-續'!O10+'漁業從業人數-續'!R10+'漁業從業人數-續'!U10</f>
        <v>17</v>
      </c>
      <c r="D10" s="887">
        <f>K10+T10+'漁業從業人數-續'!J10+'漁業從業人數-續'!P10+'漁業從業人數-續'!S10+'漁業從業人數-續'!V10</f>
        <v>65</v>
      </c>
      <c r="E10" s="887">
        <f>SUM(F10:G10)</f>
        <v>0</v>
      </c>
      <c r="F10" s="887">
        <f>I10+L10</f>
        <v>0</v>
      </c>
      <c r="G10" s="887">
        <f>J10+M10</f>
        <v>0</v>
      </c>
      <c r="H10" s="887">
        <f>SUM(I10:J10)</f>
        <v>0</v>
      </c>
      <c r="I10" s="887">
        <v>0</v>
      </c>
      <c r="J10" s="887">
        <v>0</v>
      </c>
      <c r="K10" s="887">
        <f>SUM(L10:M10)</f>
        <v>0</v>
      </c>
      <c r="L10" s="887">
        <v>0</v>
      </c>
      <c r="M10" s="887">
        <v>0</v>
      </c>
      <c r="N10" s="887">
        <f>SUM(O10:P10)</f>
        <v>0</v>
      </c>
      <c r="O10" s="887">
        <f>R10+U10</f>
        <v>0</v>
      </c>
      <c r="P10" s="887">
        <f>S10+V10</f>
        <v>0</v>
      </c>
      <c r="Q10" s="887">
        <f>SUM(R10:S10)</f>
        <v>0</v>
      </c>
      <c r="R10" s="887">
        <v>0</v>
      </c>
      <c r="S10" s="887">
        <v>0</v>
      </c>
      <c r="T10" s="887">
        <f>SUM(U10:V10)</f>
        <v>0</v>
      </c>
      <c r="U10" s="887">
        <v>0</v>
      </c>
      <c r="V10" s="888">
        <v>0</v>
      </c>
    </row>
    <row r="11" spans="1:23" ht="15" customHeight="1" x14ac:dyDescent="0.3">
      <c r="A11" s="889"/>
      <c r="B11" s="890"/>
      <c r="C11" s="890"/>
      <c r="D11" s="890"/>
      <c r="E11" s="890"/>
      <c r="F11" s="890"/>
      <c r="G11" s="890"/>
      <c r="H11" s="890"/>
      <c r="I11" s="890"/>
      <c r="J11" s="890"/>
      <c r="K11" s="890"/>
      <c r="L11" s="890"/>
      <c r="M11" s="890"/>
      <c r="N11" s="890"/>
      <c r="O11" s="890"/>
      <c r="P11" s="890"/>
      <c r="Q11" s="890"/>
      <c r="R11" s="890"/>
      <c r="S11" s="890"/>
      <c r="T11" s="890"/>
      <c r="U11" s="890"/>
      <c r="V11" s="891"/>
    </row>
    <row r="12" spans="1:23" ht="15" customHeight="1" x14ac:dyDescent="0.3">
      <c r="A12" s="889"/>
      <c r="B12" s="890"/>
      <c r="C12" s="890"/>
      <c r="D12" s="890"/>
      <c r="E12" s="890"/>
      <c r="F12" s="890"/>
      <c r="G12" s="890"/>
      <c r="H12" s="890"/>
      <c r="I12" s="890"/>
      <c r="J12" s="890"/>
      <c r="K12" s="890"/>
      <c r="L12" s="890"/>
      <c r="M12" s="890"/>
      <c r="N12" s="890"/>
      <c r="O12" s="890"/>
      <c r="P12" s="890"/>
      <c r="Q12" s="890"/>
      <c r="R12" s="890"/>
      <c r="S12" s="890"/>
      <c r="T12" s="890"/>
      <c r="U12" s="890"/>
      <c r="V12" s="891"/>
    </row>
    <row r="13" spans="1:23" ht="15" customHeight="1" x14ac:dyDescent="0.3">
      <c r="A13" s="889"/>
      <c r="B13" s="890"/>
      <c r="C13" s="890"/>
      <c r="D13" s="890"/>
      <c r="E13" s="890"/>
      <c r="F13" s="890"/>
      <c r="G13" s="890"/>
      <c r="H13" s="890"/>
      <c r="I13" s="890"/>
      <c r="J13" s="890"/>
      <c r="K13" s="890"/>
      <c r="L13" s="890"/>
      <c r="M13" s="890"/>
      <c r="N13" s="890"/>
      <c r="O13" s="890"/>
      <c r="P13" s="890"/>
      <c r="Q13" s="890"/>
      <c r="R13" s="890"/>
      <c r="S13" s="890"/>
      <c r="T13" s="890"/>
      <c r="U13" s="890"/>
      <c r="V13" s="891"/>
    </row>
    <row r="14" spans="1:23" ht="15" customHeight="1" x14ac:dyDescent="0.3">
      <c r="A14" s="889"/>
      <c r="B14" s="890"/>
      <c r="C14" s="890"/>
      <c r="D14" s="890"/>
      <c r="E14" s="890"/>
      <c r="F14" s="890"/>
      <c r="G14" s="890"/>
      <c r="H14" s="890"/>
      <c r="I14" s="890"/>
      <c r="J14" s="890"/>
      <c r="K14" s="890"/>
      <c r="L14" s="890"/>
      <c r="M14" s="890"/>
      <c r="N14" s="890"/>
      <c r="O14" s="890"/>
      <c r="P14" s="890"/>
      <c r="Q14" s="890"/>
      <c r="R14" s="890"/>
      <c r="S14" s="890"/>
      <c r="T14" s="890"/>
      <c r="U14" s="890"/>
      <c r="V14" s="891"/>
    </row>
    <row r="15" spans="1:23" ht="15" customHeight="1" x14ac:dyDescent="0.3">
      <c r="A15" s="889"/>
      <c r="B15" s="890"/>
      <c r="C15" s="890"/>
      <c r="D15" s="890"/>
      <c r="E15" s="890"/>
      <c r="F15" s="890"/>
      <c r="G15" s="890"/>
      <c r="H15" s="890"/>
      <c r="I15" s="890"/>
      <c r="J15" s="890"/>
      <c r="K15" s="890"/>
      <c r="L15" s="890"/>
      <c r="M15" s="890"/>
      <c r="N15" s="890"/>
      <c r="O15" s="890"/>
      <c r="P15" s="890"/>
      <c r="Q15" s="890"/>
      <c r="R15" s="890"/>
      <c r="S15" s="890"/>
      <c r="T15" s="890"/>
      <c r="U15" s="890"/>
      <c r="V15" s="891"/>
    </row>
    <row r="16" spans="1:23" ht="15" customHeight="1" x14ac:dyDescent="0.3">
      <c r="A16" s="889"/>
      <c r="B16" s="890"/>
      <c r="C16" s="890"/>
      <c r="D16" s="890"/>
      <c r="E16" s="890"/>
      <c r="F16" s="890"/>
      <c r="G16" s="890"/>
      <c r="H16" s="890"/>
      <c r="I16" s="890"/>
      <c r="J16" s="890"/>
      <c r="K16" s="890"/>
      <c r="L16" s="890"/>
      <c r="M16" s="890"/>
      <c r="N16" s="890"/>
      <c r="O16" s="890"/>
      <c r="P16" s="890"/>
      <c r="Q16" s="890"/>
      <c r="R16" s="890"/>
      <c r="S16" s="890"/>
      <c r="T16" s="890"/>
      <c r="U16" s="890"/>
      <c r="V16" s="891"/>
    </row>
    <row r="17" spans="1:22" ht="15" customHeight="1" x14ac:dyDescent="0.3">
      <c r="A17" s="889"/>
      <c r="B17" s="890"/>
      <c r="C17" s="890"/>
      <c r="D17" s="890"/>
      <c r="E17" s="890"/>
      <c r="F17" s="890"/>
      <c r="G17" s="890"/>
      <c r="H17" s="890"/>
      <c r="I17" s="890"/>
      <c r="J17" s="890"/>
      <c r="K17" s="890"/>
      <c r="L17" s="890"/>
      <c r="M17" s="890"/>
      <c r="N17" s="890"/>
      <c r="O17" s="890"/>
      <c r="P17" s="890"/>
      <c r="Q17" s="890"/>
      <c r="R17" s="890"/>
      <c r="S17" s="890"/>
      <c r="T17" s="890"/>
      <c r="U17" s="890"/>
      <c r="V17" s="891"/>
    </row>
    <row r="18" spans="1:22" ht="15" customHeight="1" x14ac:dyDescent="0.3">
      <c r="A18" s="889"/>
      <c r="B18" s="890"/>
      <c r="C18" s="890"/>
      <c r="D18" s="890"/>
      <c r="E18" s="890"/>
      <c r="F18" s="890"/>
      <c r="G18" s="890"/>
      <c r="H18" s="890"/>
      <c r="I18" s="890"/>
      <c r="J18" s="890"/>
      <c r="K18" s="890"/>
      <c r="L18" s="890"/>
      <c r="M18" s="890"/>
      <c r="N18" s="890"/>
      <c r="O18" s="890"/>
      <c r="P18" s="890"/>
      <c r="Q18" s="890"/>
      <c r="R18" s="890"/>
      <c r="S18" s="890"/>
      <c r="T18" s="890"/>
      <c r="U18" s="890"/>
      <c r="V18" s="891"/>
    </row>
    <row r="19" spans="1:22" ht="15" customHeight="1" x14ac:dyDescent="0.3">
      <c r="A19" s="889"/>
      <c r="B19" s="890"/>
      <c r="C19" s="890"/>
      <c r="D19" s="890"/>
      <c r="E19" s="890"/>
      <c r="F19" s="890"/>
      <c r="G19" s="890"/>
      <c r="H19" s="890"/>
      <c r="I19" s="890"/>
      <c r="J19" s="890"/>
      <c r="K19" s="890"/>
      <c r="L19" s="890"/>
      <c r="M19" s="890"/>
      <c r="N19" s="890"/>
      <c r="O19" s="890"/>
      <c r="P19" s="890"/>
      <c r="Q19" s="890"/>
      <c r="R19" s="890"/>
      <c r="S19" s="890"/>
      <c r="T19" s="890"/>
      <c r="U19" s="890"/>
      <c r="V19" s="891"/>
    </row>
    <row r="20" spans="1:22" ht="15" customHeight="1" x14ac:dyDescent="0.3">
      <c r="A20" s="889"/>
      <c r="B20" s="890"/>
      <c r="C20" s="890"/>
      <c r="D20" s="890"/>
      <c r="E20" s="890"/>
      <c r="F20" s="890"/>
      <c r="G20" s="890"/>
      <c r="H20" s="890"/>
      <c r="I20" s="890"/>
      <c r="J20" s="890"/>
      <c r="K20" s="890"/>
      <c r="L20" s="890"/>
      <c r="M20" s="890"/>
      <c r="N20" s="890"/>
      <c r="O20" s="890"/>
      <c r="P20" s="890"/>
      <c r="Q20" s="890"/>
      <c r="R20" s="890"/>
      <c r="S20" s="890"/>
      <c r="T20" s="890"/>
      <c r="U20" s="890"/>
      <c r="V20" s="891"/>
    </row>
    <row r="21" spans="1:22" ht="15" customHeight="1" x14ac:dyDescent="0.3">
      <c r="A21" s="889"/>
      <c r="B21" s="890"/>
      <c r="C21" s="890"/>
      <c r="D21" s="890"/>
      <c r="E21" s="890"/>
      <c r="F21" s="890"/>
      <c r="G21" s="890"/>
      <c r="H21" s="890"/>
      <c r="I21" s="890"/>
      <c r="J21" s="890"/>
      <c r="K21" s="890"/>
      <c r="L21" s="890"/>
      <c r="M21" s="890"/>
      <c r="N21" s="890"/>
      <c r="O21" s="890"/>
      <c r="P21" s="890"/>
      <c r="Q21" s="890"/>
      <c r="R21" s="890"/>
      <c r="S21" s="890"/>
      <c r="T21" s="890"/>
      <c r="U21" s="890"/>
      <c r="V21" s="891"/>
    </row>
    <row r="22" spans="1:22" ht="15" customHeight="1" x14ac:dyDescent="0.3">
      <c r="A22" s="889"/>
      <c r="B22" s="890"/>
      <c r="C22" s="890"/>
      <c r="D22" s="890"/>
      <c r="E22" s="890"/>
      <c r="F22" s="890"/>
      <c r="G22" s="890"/>
      <c r="H22" s="890"/>
      <c r="I22" s="890"/>
      <c r="J22" s="890"/>
      <c r="K22" s="890"/>
      <c r="L22" s="890"/>
      <c r="M22" s="890"/>
      <c r="N22" s="890"/>
      <c r="O22" s="890"/>
      <c r="P22" s="890"/>
      <c r="Q22" s="890"/>
      <c r="R22" s="890"/>
      <c r="S22" s="890"/>
      <c r="T22" s="890"/>
      <c r="U22" s="890"/>
      <c r="V22" s="891"/>
    </row>
    <row r="23" spans="1:22" ht="15" customHeight="1" x14ac:dyDescent="0.3">
      <c r="A23" s="889"/>
      <c r="B23" s="890"/>
      <c r="C23" s="890"/>
      <c r="D23" s="890"/>
      <c r="E23" s="890"/>
      <c r="F23" s="890"/>
      <c r="G23" s="890"/>
      <c r="H23" s="890"/>
      <c r="I23" s="890"/>
      <c r="J23" s="890"/>
      <c r="K23" s="890"/>
      <c r="L23" s="890"/>
      <c r="M23" s="890"/>
      <c r="N23" s="890"/>
      <c r="O23" s="890"/>
      <c r="P23" s="890"/>
      <c r="Q23" s="890"/>
      <c r="R23" s="890"/>
      <c r="S23" s="890"/>
      <c r="T23" s="890"/>
      <c r="U23" s="890"/>
      <c r="V23" s="891"/>
    </row>
    <row r="24" spans="1:22" ht="15" customHeight="1" x14ac:dyDescent="0.3">
      <c r="A24" s="889"/>
      <c r="B24" s="890"/>
      <c r="C24" s="890"/>
      <c r="D24" s="890"/>
      <c r="E24" s="890"/>
      <c r="F24" s="890"/>
      <c r="G24" s="890"/>
      <c r="H24" s="890"/>
      <c r="I24" s="890"/>
      <c r="J24" s="890"/>
      <c r="K24" s="890"/>
      <c r="L24" s="890"/>
      <c r="M24" s="890"/>
      <c r="N24" s="890"/>
      <c r="O24" s="890"/>
      <c r="P24" s="890"/>
      <c r="Q24" s="890"/>
      <c r="R24" s="890"/>
      <c r="S24" s="890"/>
      <c r="T24" s="890"/>
      <c r="U24" s="890"/>
      <c r="V24" s="891"/>
    </row>
    <row r="25" spans="1:22" ht="15" customHeight="1" x14ac:dyDescent="0.3">
      <c r="A25" s="889"/>
      <c r="B25" s="890"/>
      <c r="C25" s="890"/>
      <c r="D25" s="890"/>
      <c r="E25" s="890"/>
      <c r="F25" s="890"/>
      <c r="G25" s="890"/>
      <c r="H25" s="890"/>
      <c r="I25" s="890"/>
      <c r="J25" s="890"/>
      <c r="K25" s="890"/>
      <c r="L25" s="890"/>
      <c r="M25" s="890"/>
      <c r="N25" s="890"/>
      <c r="O25" s="890"/>
      <c r="P25" s="890"/>
      <c r="Q25" s="890"/>
      <c r="R25" s="890"/>
      <c r="S25" s="890"/>
      <c r="T25" s="890"/>
      <c r="U25" s="890"/>
      <c r="V25" s="891"/>
    </row>
    <row r="26" spans="1:22" ht="15" customHeight="1" x14ac:dyDescent="0.3">
      <c r="A26" s="889"/>
      <c r="B26" s="890"/>
      <c r="C26" s="890"/>
      <c r="D26" s="890"/>
      <c r="E26" s="890"/>
      <c r="F26" s="890"/>
      <c r="G26" s="890"/>
      <c r="H26" s="890"/>
      <c r="I26" s="890"/>
      <c r="J26" s="890"/>
      <c r="K26" s="890"/>
      <c r="L26" s="890"/>
      <c r="M26" s="890"/>
      <c r="N26" s="890"/>
      <c r="O26" s="890"/>
      <c r="P26" s="890"/>
      <c r="Q26" s="890"/>
      <c r="R26" s="890"/>
      <c r="S26" s="890"/>
      <c r="T26" s="890"/>
      <c r="U26" s="890"/>
      <c r="V26" s="891"/>
    </row>
    <row r="27" spans="1:22" ht="15" customHeight="1" x14ac:dyDescent="0.3">
      <c r="A27" s="886"/>
      <c r="B27" s="890"/>
      <c r="C27" s="890"/>
      <c r="D27" s="890"/>
      <c r="E27" s="890"/>
      <c r="F27" s="890"/>
      <c r="G27" s="890"/>
      <c r="H27" s="890"/>
      <c r="I27" s="890"/>
      <c r="J27" s="890"/>
      <c r="K27" s="890"/>
      <c r="L27" s="890"/>
      <c r="M27" s="890"/>
      <c r="N27" s="890"/>
      <c r="O27" s="890"/>
      <c r="P27" s="890"/>
      <c r="Q27" s="890"/>
      <c r="R27" s="890"/>
      <c r="S27" s="890"/>
      <c r="T27" s="890"/>
      <c r="U27" s="890"/>
      <c r="V27" s="891"/>
    </row>
    <row r="28" spans="1:22" ht="15" customHeight="1" x14ac:dyDescent="0.3">
      <c r="A28" s="889"/>
      <c r="B28" s="890"/>
      <c r="C28" s="890"/>
      <c r="D28" s="890"/>
      <c r="E28" s="890"/>
      <c r="F28" s="890"/>
      <c r="G28" s="890"/>
      <c r="H28" s="890"/>
      <c r="I28" s="890"/>
      <c r="J28" s="890"/>
      <c r="K28" s="890"/>
      <c r="L28" s="890"/>
      <c r="M28" s="890"/>
      <c r="N28" s="890"/>
      <c r="O28" s="890"/>
      <c r="P28" s="890"/>
      <c r="Q28" s="890"/>
      <c r="R28" s="890"/>
      <c r="S28" s="890"/>
      <c r="T28" s="890"/>
      <c r="U28" s="890"/>
      <c r="V28" s="891"/>
    </row>
    <row r="29" spans="1:22" ht="15" customHeight="1" x14ac:dyDescent="0.3">
      <c r="A29" s="892"/>
      <c r="B29" s="893"/>
      <c r="C29" s="893"/>
      <c r="D29" s="893"/>
      <c r="E29" s="893"/>
      <c r="F29" s="893"/>
      <c r="G29" s="893"/>
      <c r="H29" s="893"/>
      <c r="I29" s="893"/>
      <c r="J29" s="893"/>
      <c r="K29" s="893"/>
      <c r="L29" s="893"/>
      <c r="M29" s="893"/>
      <c r="N29" s="893"/>
      <c r="O29" s="893"/>
      <c r="P29" s="893"/>
      <c r="Q29" s="893"/>
      <c r="R29" s="893"/>
      <c r="S29" s="893"/>
      <c r="T29" s="893"/>
      <c r="U29" s="893"/>
      <c r="V29" s="894"/>
    </row>
    <row r="30" spans="1:22" ht="12" customHeight="1" x14ac:dyDescent="0.3">
      <c r="B30" s="895"/>
      <c r="C30" s="895"/>
      <c r="D30" s="895"/>
      <c r="E30" s="895"/>
      <c r="F30" s="895"/>
      <c r="G30" s="895"/>
      <c r="H30" s="895"/>
      <c r="I30" s="895"/>
      <c r="J30" s="895"/>
      <c r="K30" s="895"/>
      <c r="L30" s="895"/>
      <c r="M30" s="895"/>
      <c r="N30" s="895"/>
      <c r="O30" s="895"/>
      <c r="P30" s="895"/>
      <c r="Q30" s="895"/>
      <c r="R30" s="895"/>
      <c r="S30" s="895"/>
      <c r="T30" s="895"/>
      <c r="U30" s="895"/>
      <c r="V30" s="895"/>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7" customWidth="1"/>
    <col min="2" max="20" width="7.21875" style="877" customWidth="1"/>
    <col min="21" max="22" width="13.21875" style="877" customWidth="1"/>
    <col min="23" max="260" width="9.6640625" style="877" customWidth="1"/>
    <col min="261" max="1025" width="9.6640625" style="896" customWidth="1"/>
    <col min="1026" max="16384" width="8.88671875" style="896"/>
  </cols>
  <sheetData>
    <row r="1" spans="1:23" ht="12.9" customHeight="1" x14ac:dyDescent="0.3">
      <c r="A1" s="874" t="s">
        <v>275</v>
      </c>
      <c r="B1" s="2230"/>
      <c r="C1" s="2230"/>
      <c r="D1" s="2230"/>
      <c r="E1" s="2230"/>
      <c r="S1" s="2226" t="s">
        <v>592</v>
      </c>
      <c r="T1" s="2226"/>
      <c r="U1" s="2225" t="s">
        <v>940</v>
      </c>
      <c r="V1" s="2225"/>
      <c r="W1" s="109" t="s">
        <v>100</v>
      </c>
    </row>
    <row r="2" spans="1:23" ht="12.9" customHeight="1" x14ac:dyDescent="0.3">
      <c r="A2" s="874" t="s">
        <v>956</v>
      </c>
      <c r="B2" s="876" t="s">
        <v>957</v>
      </c>
      <c r="C2" s="876"/>
      <c r="D2" s="876"/>
      <c r="E2" s="876"/>
      <c r="F2" s="878"/>
      <c r="G2" s="878"/>
      <c r="H2" s="878"/>
      <c r="I2" s="878"/>
      <c r="J2" s="878"/>
      <c r="K2" s="878"/>
      <c r="L2" s="878"/>
      <c r="M2" s="878"/>
      <c r="N2" s="878"/>
      <c r="O2" s="878"/>
      <c r="P2" s="878"/>
      <c r="Q2" s="878"/>
      <c r="R2" s="878"/>
      <c r="S2" s="2226" t="s">
        <v>596</v>
      </c>
      <c r="T2" s="2226"/>
      <c r="U2" s="2235" t="s">
        <v>943</v>
      </c>
      <c r="V2" s="2235"/>
    </row>
    <row r="3" spans="1:23" ht="23.25" customHeight="1" x14ac:dyDescent="0.3">
      <c r="G3" s="2229" t="s">
        <v>958</v>
      </c>
      <c r="H3" s="2229"/>
      <c r="I3" s="2229"/>
      <c r="J3" s="2229"/>
      <c r="K3" s="2229"/>
      <c r="L3" s="2229"/>
      <c r="M3" s="2229"/>
      <c r="N3" s="2229"/>
      <c r="O3" s="2229"/>
      <c r="P3" s="2229"/>
      <c r="Q3" s="2229"/>
      <c r="U3" s="879" t="s">
        <v>945</v>
      </c>
      <c r="V3" s="880" t="s">
        <v>946</v>
      </c>
    </row>
    <row r="4" spans="1:23" ht="12" customHeight="1" x14ac:dyDescent="0.3">
      <c r="K4" s="2231" t="s">
        <v>959</v>
      </c>
      <c r="L4" s="2231"/>
      <c r="M4" s="2231"/>
      <c r="N4" s="2231"/>
      <c r="O4" s="897"/>
    </row>
    <row r="5" spans="1:23" ht="12" customHeight="1" x14ac:dyDescent="0.3">
      <c r="A5" s="878"/>
      <c r="B5" s="878"/>
      <c r="C5" s="878"/>
      <c r="D5" s="878"/>
      <c r="E5" s="878"/>
      <c r="F5" s="878"/>
      <c r="G5" s="878"/>
      <c r="H5" s="878"/>
      <c r="I5" s="878"/>
      <c r="J5" s="878"/>
      <c r="K5" s="878"/>
      <c r="L5" s="878"/>
      <c r="M5" s="878"/>
      <c r="N5" s="878"/>
      <c r="O5" s="878"/>
      <c r="P5" s="878"/>
      <c r="Q5" s="878"/>
      <c r="R5" s="878"/>
      <c r="S5" s="878"/>
      <c r="T5" s="878"/>
      <c r="U5" s="878"/>
      <c r="V5" s="878"/>
    </row>
    <row r="6" spans="1:23" s="875" customFormat="1" ht="15.75" customHeight="1" x14ac:dyDescent="0.3">
      <c r="A6" s="2232" t="s">
        <v>947</v>
      </c>
      <c r="B6" s="2226" t="s">
        <v>960</v>
      </c>
      <c r="C6" s="2226"/>
      <c r="D6" s="2226"/>
      <c r="E6" s="2226"/>
      <c r="F6" s="2226"/>
      <c r="G6" s="2226"/>
      <c r="H6" s="2226"/>
      <c r="I6" s="2226"/>
      <c r="J6" s="2226"/>
      <c r="K6" s="2226"/>
      <c r="L6" s="2226"/>
      <c r="M6" s="2226"/>
      <c r="N6" s="2226" t="s">
        <v>961</v>
      </c>
      <c r="O6" s="2226"/>
      <c r="P6" s="2226"/>
      <c r="Q6" s="2226" t="s">
        <v>962</v>
      </c>
      <c r="R6" s="2226"/>
      <c r="S6" s="2226"/>
      <c r="T6" s="2233" t="s">
        <v>963</v>
      </c>
      <c r="U6" s="2233"/>
      <c r="V6" s="2233"/>
    </row>
    <row r="7" spans="1:23" s="875" customFormat="1" ht="15.75" customHeight="1" x14ac:dyDescent="0.3">
      <c r="A7" s="2232"/>
      <c r="B7" s="2226" t="s">
        <v>950</v>
      </c>
      <c r="C7" s="2226"/>
      <c r="D7" s="2226"/>
      <c r="E7" s="2226"/>
      <c r="F7" s="2226" t="s">
        <v>950</v>
      </c>
      <c r="G7" s="2228" t="s">
        <v>951</v>
      </c>
      <c r="H7" s="2228"/>
      <c r="I7" s="2228"/>
      <c r="J7" s="2226" t="s">
        <v>950</v>
      </c>
      <c r="K7" s="2228" t="s">
        <v>952</v>
      </c>
      <c r="L7" s="2228"/>
      <c r="M7" s="2228"/>
      <c r="N7" s="2226" t="s">
        <v>953</v>
      </c>
      <c r="O7" s="2234" t="s">
        <v>964</v>
      </c>
      <c r="P7" s="2234" t="s">
        <v>965</v>
      </c>
      <c r="Q7" s="2226" t="s">
        <v>953</v>
      </c>
      <c r="R7" s="2234" t="s">
        <v>964</v>
      </c>
      <c r="S7" s="2234" t="s">
        <v>965</v>
      </c>
      <c r="T7" s="2226" t="s">
        <v>953</v>
      </c>
      <c r="U7" s="2234" t="s">
        <v>964</v>
      </c>
      <c r="V7" s="2234" t="s">
        <v>965</v>
      </c>
    </row>
    <row r="8" spans="1:23" s="875" customFormat="1" ht="27" customHeight="1" x14ac:dyDescent="0.3">
      <c r="A8" s="2232"/>
      <c r="B8" s="874" t="s">
        <v>953</v>
      </c>
      <c r="C8" s="874" t="s">
        <v>954</v>
      </c>
      <c r="D8" s="881" t="s">
        <v>955</v>
      </c>
      <c r="E8" s="881" t="s">
        <v>614</v>
      </c>
      <c r="F8" s="2226"/>
      <c r="G8" s="881" t="s">
        <v>954</v>
      </c>
      <c r="H8" s="881" t="s">
        <v>955</v>
      </c>
      <c r="I8" s="881" t="s">
        <v>614</v>
      </c>
      <c r="J8" s="2226"/>
      <c r="K8" s="881" t="s">
        <v>954</v>
      </c>
      <c r="L8" s="881" t="s">
        <v>955</v>
      </c>
      <c r="M8" s="881" t="s">
        <v>614</v>
      </c>
      <c r="N8" s="2226"/>
      <c r="O8" s="2234"/>
      <c r="P8" s="2234"/>
      <c r="Q8" s="2226"/>
      <c r="R8" s="2234"/>
      <c r="S8" s="2234"/>
      <c r="T8" s="2226"/>
      <c r="U8" s="2234"/>
      <c r="V8" s="2234"/>
    </row>
    <row r="9" spans="1:23" s="875" customFormat="1" ht="15" customHeight="1" x14ac:dyDescent="0.3">
      <c r="A9" s="883" t="s">
        <v>754</v>
      </c>
      <c r="B9" s="884"/>
      <c r="C9" s="884"/>
      <c r="D9" s="884"/>
      <c r="E9" s="884"/>
      <c r="F9" s="884"/>
      <c r="G9" s="884"/>
      <c r="H9" s="884"/>
      <c r="I9" s="884"/>
      <c r="J9" s="884"/>
      <c r="K9" s="884"/>
      <c r="L9" s="884"/>
      <c r="M9" s="884"/>
      <c r="N9" s="884"/>
      <c r="O9" s="884"/>
      <c r="P9" s="884"/>
      <c r="Q9" s="884"/>
      <c r="R9" s="884"/>
      <c r="S9" s="884"/>
      <c r="T9" s="884"/>
      <c r="U9" s="884"/>
    </row>
    <row r="10" spans="1:23" s="875" customFormat="1" ht="15" customHeight="1" x14ac:dyDescent="0.3">
      <c r="A10" s="886" t="s">
        <v>574</v>
      </c>
      <c r="B10" s="898">
        <f>SUM(C10:E10)</f>
        <v>0</v>
      </c>
      <c r="C10" s="898">
        <f>G10+K10</f>
        <v>0</v>
      </c>
      <c r="D10" s="898">
        <f>H10+L10</f>
        <v>0</v>
      </c>
      <c r="E10" s="898">
        <f>I10+M10</f>
        <v>0</v>
      </c>
      <c r="F10" s="898">
        <f>SUM(G10:I10)</f>
        <v>0</v>
      </c>
      <c r="G10" s="898">
        <v>0</v>
      </c>
      <c r="H10" s="898">
        <v>0</v>
      </c>
      <c r="I10" s="898">
        <v>0</v>
      </c>
      <c r="J10" s="898">
        <f>SUM(K10:M10)</f>
        <v>0</v>
      </c>
      <c r="K10" s="898">
        <v>0</v>
      </c>
      <c r="L10" s="898">
        <v>0</v>
      </c>
      <c r="M10" s="898">
        <v>0</v>
      </c>
      <c r="N10" s="898">
        <f>SUM(O10:P10)</f>
        <v>77</v>
      </c>
      <c r="O10" s="898">
        <v>14</v>
      </c>
      <c r="P10" s="898">
        <v>63</v>
      </c>
      <c r="Q10" s="898">
        <f>SUM(R10:S10)</f>
        <v>0</v>
      </c>
      <c r="R10" s="898">
        <v>0</v>
      </c>
      <c r="S10" s="898">
        <v>0</v>
      </c>
      <c r="T10" s="898">
        <f>SUM(U10:V10)</f>
        <v>5</v>
      </c>
      <c r="U10" s="898">
        <v>3</v>
      </c>
      <c r="V10" s="899">
        <v>2</v>
      </c>
    </row>
    <row r="11" spans="1:23" s="875" customFormat="1" ht="15" customHeight="1" x14ac:dyDescent="0.3">
      <c r="A11" s="900"/>
      <c r="B11" s="884"/>
      <c r="C11" s="884"/>
      <c r="D11" s="884"/>
      <c r="E11" s="884"/>
      <c r="F11" s="884"/>
      <c r="G11" s="884"/>
      <c r="H11" s="884"/>
      <c r="I11" s="884"/>
      <c r="J11" s="884"/>
      <c r="K11" s="884"/>
      <c r="L11" s="884"/>
      <c r="M11" s="884"/>
      <c r="N11" s="884"/>
      <c r="O11" s="884"/>
      <c r="P11" s="884"/>
      <c r="Q11" s="884"/>
      <c r="R11" s="884"/>
      <c r="S11" s="884"/>
      <c r="T11" s="884"/>
      <c r="U11" s="884"/>
    </row>
    <row r="12" spans="1:23" s="875" customFormat="1" ht="15" customHeight="1" x14ac:dyDescent="0.3">
      <c r="A12" s="900"/>
      <c r="B12" s="884"/>
      <c r="C12" s="884"/>
      <c r="D12" s="884"/>
      <c r="E12" s="884"/>
      <c r="F12" s="884"/>
      <c r="G12" s="884"/>
      <c r="H12" s="884"/>
      <c r="I12" s="884"/>
      <c r="J12" s="884"/>
      <c r="K12" s="884"/>
      <c r="L12" s="884"/>
      <c r="M12" s="884"/>
      <c r="N12" s="884"/>
      <c r="O12" s="884"/>
      <c r="P12" s="884"/>
      <c r="Q12" s="884"/>
      <c r="R12" s="884"/>
      <c r="S12" s="884"/>
      <c r="T12" s="884"/>
      <c r="U12" s="884"/>
    </row>
    <row r="13" spans="1:23" s="875" customFormat="1" ht="15" customHeight="1" x14ac:dyDescent="0.3">
      <c r="A13" s="900"/>
      <c r="B13" s="884"/>
      <c r="C13" s="884"/>
      <c r="D13" s="884"/>
      <c r="E13" s="884"/>
      <c r="F13" s="884"/>
      <c r="G13" s="884"/>
      <c r="H13" s="884"/>
      <c r="I13" s="884"/>
      <c r="J13" s="884"/>
      <c r="K13" s="884"/>
      <c r="L13" s="884"/>
      <c r="M13" s="884"/>
      <c r="N13" s="884"/>
      <c r="O13" s="884"/>
      <c r="P13" s="884"/>
      <c r="Q13" s="884"/>
      <c r="R13" s="884"/>
      <c r="S13" s="884"/>
      <c r="T13" s="884"/>
      <c r="U13" s="884"/>
    </row>
    <row r="14" spans="1:23" s="875" customFormat="1" ht="15" customHeight="1" x14ac:dyDescent="0.3">
      <c r="A14" s="900"/>
      <c r="B14" s="884"/>
      <c r="C14" s="884"/>
      <c r="D14" s="884"/>
      <c r="E14" s="884"/>
      <c r="F14" s="884"/>
      <c r="G14" s="884"/>
      <c r="H14" s="884"/>
      <c r="I14" s="884"/>
      <c r="J14" s="884"/>
      <c r="K14" s="884"/>
      <c r="L14" s="884"/>
      <c r="M14" s="884"/>
      <c r="N14" s="884"/>
      <c r="O14" s="884"/>
      <c r="P14" s="884"/>
      <c r="Q14" s="884"/>
      <c r="R14" s="884"/>
      <c r="S14" s="884"/>
      <c r="T14" s="884"/>
      <c r="U14" s="884"/>
    </row>
    <row r="15" spans="1:23" s="875" customFormat="1" ht="15" customHeight="1" x14ac:dyDescent="0.3">
      <c r="A15" s="900"/>
      <c r="B15" s="884"/>
      <c r="C15" s="884"/>
      <c r="D15" s="884"/>
      <c r="E15" s="884"/>
      <c r="F15" s="884"/>
      <c r="G15" s="884"/>
      <c r="H15" s="884"/>
      <c r="I15" s="884"/>
      <c r="J15" s="884"/>
      <c r="K15" s="884"/>
      <c r="L15" s="884"/>
      <c r="M15" s="884"/>
      <c r="N15" s="884"/>
      <c r="O15" s="884"/>
      <c r="P15" s="884"/>
      <c r="Q15" s="884"/>
      <c r="R15" s="884"/>
      <c r="S15" s="884"/>
      <c r="T15" s="884"/>
      <c r="U15" s="884"/>
    </row>
    <row r="16" spans="1:23" s="875" customFormat="1" ht="15" customHeight="1" x14ac:dyDescent="0.3">
      <c r="A16" s="900"/>
      <c r="B16" s="884"/>
      <c r="C16" s="884"/>
      <c r="D16" s="884"/>
      <c r="E16" s="884"/>
      <c r="F16" s="884"/>
      <c r="G16" s="884"/>
      <c r="H16" s="884"/>
      <c r="I16" s="884"/>
      <c r="J16" s="884"/>
      <c r="K16" s="884"/>
      <c r="L16" s="884"/>
      <c r="M16" s="884"/>
      <c r="N16" s="884"/>
      <c r="O16" s="884"/>
      <c r="P16" s="884"/>
      <c r="Q16" s="884"/>
      <c r="R16" s="884"/>
      <c r="S16" s="884"/>
      <c r="T16" s="884"/>
      <c r="U16" s="884"/>
    </row>
    <row r="17" spans="1:22" s="875" customFormat="1" ht="15" customHeight="1" x14ac:dyDescent="0.3">
      <c r="A17" s="900"/>
      <c r="B17" s="884"/>
      <c r="C17" s="884"/>
      <c r="D17" s="884"/>
      <c r="E17" s="884"/>
      <c r="F17" s="884"/>
      <c r="G17" s="884"/>
      <c r="H17" s="884"/>
      <c r="I17" s="884"/>
      <c r="J17" s="884"/>
      <c r="K17" s="884"/>
      <c r="L17" s="890"/>
      <c r="M17" s="884"/>
      <c r="N17" s="884"/>
      <c r="O17" s="884"/>
      <c r="P17" s="884"/>
      <c r="Q17" s="884"/>
      <c r="R17" s="884"/>
      <c r="S17" s="884"/>
      <c r="T17" s="884"/>
      <c r="U17" s="884"/>
    </row>
    <row r="18" spans="1:22" s="875" customFormat="1" ht="15" customHeight="1" x14ac:dyDescent="0.3">
      <c r="A18" s="900"/>
      <c r="B18" s="884"/>
      <c r="C18" s="884"/>
      <c r="D18" s="884"/>
      <c r="E18" s="884"/>
      <c r="F18" s="884"/>
      <c r="G18" s="884"/>
      <c r="H18" s="884"/>
      <c r="I18" s="884"/>
      <c r="J18" s="884"/>
      <c r="K18" s="884"/>
      <c r="L18" s="884"/>
      <c r="M18" s="884"/>
      <c r="N18" s="884"/>
      <c r="O18" s="884"/>
      <c r="P18" s="884"/>
      <c r="Q18" s="884"/>
      <c r="R18" s="884"/>
      <c r="S18" s="884"/>
      <c r="T18" s="884"/>
      <c r="U18" s="884"/>
    </row>
    <row r="19" spans="1:22" s="875" customFormat="1" ht="15" customHeight="1" x14ac:dyDescent="0.3">
      <c r="A19" s="900"/>
      <c r="B19" s="884"/>
      <c r="C19" s="884"/>
      <c r="D19" s="884"/>
      <c r="E19" s="884"/>
      <c r="F19" s="884"/>
      <c r="G19" s="884"/>
      <c r="H19" s="884"/>
      <c r="I19" s="884"/>
      <c r="J19" s="884"/>
      <c r="K19" s="884"/>
      <c r="L19" s="884"/>
      <c r="M19" s="884"/>
      <c r="N19" s="884"/>
      <c r="O19" s="884"/>
      <c r="P19" s="884"/>
      <c r="Q19" s="884"/>
      <c r="R19" s="884"/>
      <c r="S19" s="884"/>
      <c r="T19" s="884"/>
      <c r="U19" s="884"/>
    </row>
    <row r="20" spans="1:22" s="875" customFormat="1" ht="15" customHeight="1" x14ac:dyDescent="0.3">
      <c r="A20" s="900"/>
      <c r="B20" s="884"/>
      <c r="C20" s="884"/>
      <c r="D20" s="884"/>
      <c r="E20" s="884"/>
      <c r="F20" s="884"/>
      <c r="G20" s="884"/>
      <c r="H20" s="884"/>
      <c r="I20" s="884"/>
      <c r="J20" s="884"/>
      <c r="K20" s="884"/>
      <c r="L20" s="884"/>
      <c r="M20" s="884"/>
      <c r="N20" s="884"/>
      <c r="O20" s="884"/>
      <c r="P20" s="884"/>
      <c r="Q20" s="884"/>
      <c r="R20" s="884"/>
      <c r="S20" s="884"/>
      <c r="T20" s="884"/>
      <c r="U20" s="884"/>
    </row>
    <row r="21" spans="1:22" s="875" customFormat="1" ht="15" customHeight="1" x14ac:dyDescent="0.3">
      <c r="A21" s="900"/>
      <c r="B21" s="884"/>
      <c r="C21" s="884"/>
      <c r="D21" s="884"/>
      <c r="E21" s="884"/>
      <c r="F21" s="884"/>
      <c r="G21" s="884"/>
      <c r="H21" s="884"/>
      <c r="I21" s="884"/>
      <c r="J21" s="884"/>
      <c r="K21" s="884"/>
      <c r="L21" s="884"/>
      <c r="M21" s="884"/>
      <c r="N21" s="884"/>
      <c r="O21" s="884"/>
      <c r="P21" s="884"/>
      <c r="Q21" s="884"/>
      <c r="R21" s="884"/>
      <c r="S21" s="884"/>
      <c r="T21" s="884"/>
      <c r="U21" s="884"/>
    </row>
    <row r="22" spans="1:22" s="875" customFormat="1" ht="15" customHeight="1" x14ac:dyDescent="0.3">
      <c r="A22" s="900"/>
      <c r="B22" s="884"/>
      <c r="C22" s="884"/>
      <c r="D22" s="884"/>
      <c r="E22" s="884"/>
      <c r="F22" s="884"/>
      <c r="G22" s="884"/>
      <c r="H22" s="884"/>
      <c r="I22" s="884"/>
      <c r="J22" s="884"/>
      <c r="K22" s="884"/>
      <c r="L22" s="884"/>
      <c r="M22" s="884"/>
      <c r="N22" s="884"/>
      <c r="O22" s="884"/>
      <c r="P22" s="884"/>
      <c r="Q22" s="884"/>
      <c r="R22" s="884"/>
      <c r="S22" s="884"/>
      <c r="T22" s="884"/>
      <c r="U22" s="884"/>
    </row>
    <row r="23" spans="1:22" s="875" customFormat="1" ht="15" customHeight="1" x14ac:dyDescent="0.3">
      <c r="A23" s="900"/>
      <c r="B23" s="884"/>
      <c r="C23" s="884"/>
      <c r="D23" s="884"/>
      <c r="E23" s="884"/>
      <c r="F23" s="884"/>
      <c r="G23" s="884"/>
      <c r="H23" s="884"/>
      <c r="I23" s="884"/>
      <c r="J23" s="884"/>
      <c r="K23" s="884"/>
      <c r="L23" s="884"/>
      <c r="M23" s="884"/>
      <c r="N23" s="884"/>
      <c r="O23" s="884"/>
      <c r="P23" s="884"/>
      <c r="Q23" s="884"/>
      <c r="R23" s="884"/>
      <c r="S23" s="884"/>
      <c r="T23" s="884"/>
      <c r="U23" s="884"/>
    </row>
    <row r="24" spans="1:22" s="875" customFormat="1" ht="15" customHeight="1" x14ac:dyDescent="0.3">
      <c r="A24" s="900"/>
      <c r="B24" s="884"/>
      <c r="C24" s="884"/>
      <c r="D24" s="884"/>
      <c r="E24" s="884"/>
      <c r="F24" s="884"/>
      <c r="G24" s="884"/>
      <c r="H24" s="884"/>
      <c r="I24" s="884"/>
      <c r="J24" s="884"/>
      <c r="K24" s="884"/>
      <c r="L24" s="884"/>
      <c r="M24" s="884"/>
      <c r="N24" s="884"/>
      <c r="O24" s="884"/>
      <c r="P24" s="884"/>
      <c r="Q24" s="884"/>
      <c r="R24" s="884"/>
      <c r="S24" s="884"/>
      <c r="T24" s="884"/>
      <c r="U24" s="884"/>
    </row>
    <row r="25" spans="1:22" s="875" customFormat="1" ht="15" customHeight="1" x14ac:dyDescent="0.3">
      <c r="A25" s="900"/>
      <c r="B25" s="884"/>
      <c r="C25" s="884"/>
      <c r="D25" s="884"/>
      <c r="E25" s="884"/>
      <c r="F25" s="884"/>
      <c r="G25" s="884"/>
      <c r="H25" s="884"/>
      <c r="I25" s="884"/>
      <c r="J25" s="884"/>
      <c r="K25" s="884"/>
      <c r="L25" s="884"/>
      <c r="M25" s="884"/>
      <c r="N25" s="884"/>
      <c r="O25" s="884"/>
      <c r="P25" s="884"/>
      <c r="Q25" s="884"/>
      <c r="R25" s="884"/>
      <c r="S25" s="884"/>
      <c r="T25" s="884"/>
      <c r="U25" s="884"/>
    </row>
    <row r="26" spans="1:22" s="875" customFormat="1" ht="15" customHeight="1" x14ac:dyDescent="0.3">
      <c r="A26" s="900"/>
      <c r="B26" s="884"/>
      <c r="C26" s="884"/>
      <c r="D26" s="884"/>
      <c r="E26" s="884"/>
      <c r="F26" s="884"/>
      <c r="G26" s="884"/>
      <c r="H26" s="884"/>
      <c r="I26" s="884"/>
      <c r="J26" s="884"/>
      <c r="K26" s="884"/>
      <c r="L26" s="884"/>
      <c r="M26" s="884"/>
      <c r="N26" s="884"/>
      <c r="O26" s="884"/>
      <c r="P26" s="884"/>
      <c r="Q26" s="884"/>
      <c r="R26" s="884"/>
      <c r="S26" s="884"/>
      <c r="T26" s="884"/>
      <c r="U26" s="884"/>
    </row>
    <row r="27" spans="1:22" s="875" customFormat="1" ht="15" customHeight="1" x14ac:dyDescent="0.3">
      <c r="A27" s="900"/>
      <c r="B27" s="884"/>
      <c r="C27" s="884"/>
      <c r="D27" s="884"/>
      <c r="E27" s="884"/>
      <c r="F27" s="884"/>
      <c r="G27" s="884"/>
      <c r="H27" s="884"/>
      <c r="I27" s="884"/>
      <c r="J27" s="884"/>
      <c r="K27" s="884"/>
      <c r="L27" s="884"/>
      <c r="M27" s="884"/>
      <c r="N27" s="884"/>
      <c r="O27" s="884"/>
      <c r="P27" s="884"/>
      <c r="Q27" s="884"/>
      <c r="R27" s="884"/>
      <c r="S27" s="884"/>
      <c r="T27" s="884"/>
      <c r="U27" s="884"/>
    </row>
    <row r="28" spans="1:22" s="875" customFormat="1" ht="15" customHeight="1" x14ac:dyDescent="0.3">
      <c r="A28" s="900"/>
      <c r="B28" s="884"/>
      <c r="C28" s="884"/>
      <c r="D28" s="884"/>
      <c r="E28" s="884"/>
      <c r="F28" s="884"/>
      <c r="G28" s="884"/>
      <c r="H28" s="884"/>
      <c r="I28" s="884"/>
      <c r="J28" s="884"/>
      <c r="K28" s="884"/>
      <c r="L28" s="884"/>
      <c r="M28" s="884"/>
      <c r="N28" s="884"/>
      <c r="O28" s="884"/>
      <c r="P28" s="884"/>
      <c r="Q28" s="884"/>
      <c r="R28" s="884"/>
      <c r="S28" s="884"/>
      <c r="T28" s="884"/>
      <c r="U28" s="884"/>
    </row>
    <row r="29" spans="1:22" s="875" customFormat="1" ht="15" customHeight="1" x14ac:dyDescent="0.3">
      <c r="A29" s="901"/>
      <c r="B29" s="884"/>
      <c r="C29" s="884"/>
      <c r="D29" s="884"/>
      <c r="E29" s="884"/>
      <c r="F29" s="884"/>
      <c r="G29" s="884"/>
      <c r="H29" s="884"/>
      <c r="I29" s="884"/>
      <c r="J29" s="884"/>
      <c r="K29" s="884"/>
      <c r="L29" s="884"/>
      <c r="M29" s="884"/>
      <c r="N29" s="884"/>
      <c r="O29" s="884"/>
      <c r="P29" s="884"/>
      <c r="Q29" s="884"/>
      <c r="R29" s="884"/>
      <c r="S29" s="884"/>
      <c r="T29" s="884"/>
      <c r="U29" s="884"/>
    </row>
    <row r="30" spans="1:22" s="875" customFormat="1" ht="24.6" customHeight="1" x14ac:dyDescent="0.3">
      <c r="A30" s="902" t="s">
        <v>315</v>
      </c>
      <c r="B30" s="902"/>
      <c r="C30" s="902"/>
      <c r="D30" s="902"/>
      <c r="E30" s="902"/>
      <c r="F30" s="902"/>
      <c r="G30" s="902" t="s">
        <v>316</v>
      </c>
      <c r="H30" s="902"/>
      <c r="I30" s="902"/>
      <c r="J30" s="902"/>
      <c r="K30" s="902"/>
      <c r="L30" s="902"/>
      <c r="M30" s="902"/>
      <c r="N30" s="902" t="s">
        <v>633</v>
      </c>
      <c r="O30" s="902"/>
      <c r="P30" s="902"/>
      <c r="Q30" s="902"/>
      <c r="R30" s="902"/>
      <c r="S30" s="902"/>
      <c r="T30" s="902" t="s">
        <v>634</v>
      </c>
      <c r="U30" s="902"/>
      <c r="V30" s="902"/>
    </row>
    <row r="31" spans="1:22" s="875" customFormat="1" ht="22.8" customHeight="1" x14ac:dyDescent="0.3">
      <c r="N31" s="903" t="s">
        <v>319</v>
      </c>
    </row>
    <row r="32" spans="1:22" s="875" customFormat="1" ht="15.6" customHeight="1" x14ac:dyDescent="0.3">
      <c r="A32" s="903" t="s">
        <v>966</v>
      </c>
      <c r="T32" s="904" t="s">
        <v>967</v>
      </c>
    </row>
    <row r="33" spans="1:1" s="875" customFormat="1" ht="15.6" customHeight="1" x14ac:dyDescent="0.3">
      <c r="A33" s="903" t="s">
        <v>968</v>
      </c>
    </row>
    <row r="34" spans="1:1" ht="12" customHeight="1" x14ac:dyDescent="0.3">
      <c r="A34" s="905"/>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8" customWidth="1"/>
    <col min="2" max="5" width="8.44140625" style="908" customWidth="1"/>
    <col min="6" max="6" width="8.33203125" style="908" customWidth="1"/>
    <col min="7" max="13" width="8.44140625" style="908" customWidth="1"/>
    <col min="14" max="16" width="10" style="908" customWidth="1"/>
    <col min="17" max="64" width="9.6640625" style="908" customWidth="1"/>
    <col min="65" max="1025" width="12.21875" style="896" customWidth="1"/>
    <col min="1026" max="16384" width="8.88671875" style="896"/>
  </cols>
  <sheetData>
    <row r="1" spans="1:17" ht="15" customHeight="1" x14ac:dyDescent="0.3">
      <c r="A1" s="906" t="s">
        <v>275</v>
      </c>
      <c r="B1" s="907"/>
      <c r="C1" s="907"/>
      <c r="D1" s="907"/>
      <c r="E1" s="907"/>
      <c r="F1" s="907"/>
      <c r="G1" s="907"/>
      <c r="H1" s="907"/>
      <c r="I1" s="907"/>
      <c r="J1" s="907"/>
      <c r="K1" s="907"/>
      <c r="L1" s="907"/>
      <c r="M1" s="874" t="s">
        <v>592</v>
      </c>
      <c r="N1" s="2236" t="s">
        <v>940</v>
      </c>
      <c r="O1" s="2236"/>
      <c r="P1" s="2236"/>
      <c r="Q1" s="109" t="s">
        <v>100</v>
      </c>
    </row>
    <row r="2" spans="1:17" ht="15" customHeight="1" x14ac:dyDescent="0.3">
      <c r="A2" s="906" t="s">
        <v>969</v>
      </c>
      <c r="B2" s="909" t="s">
        <v>970</v>
      </c>
      <c r="C2" s="910"/>
      <c r="D2" s="910"/>
      <c r="E2" s="910"/>
      <c r="F2" s="910"/>
      <c r="G2" s="910"/>
      <c r="H2" s="910"/>
      <c r="I2" s="910"/>
      <c r="J2" s="910"/>
      <c r="K2" s="910"/>
      <c r="L2" s="910"/>
      <c r="M2" s="874" t="s">
        <v>971</v>
      </c>
      <c r="N2" s="2226" t="s">
        <v>972</v>
      </c>
      <c r="O2" s="2226"/>
      <c r="P2" s="2226"/>
    </row>
    <row r="3" spans="1:17" ht="15" customHeight="1" x14ac:dyDescent="0.3">
      <c r="A3" s="907"/>
      <c r="B3" s="907"/>
      <c r="C3" s="907"/>
      <c r="D3" s="907"/>
      <c r="E3" s="907"/>
      <c r="F3" s="907"/>
      <c r="G3" s="911"/>
      <c r="H3" s="912" t="s">
        <v>973</v>
      </c>
      <c r="I3" s="913"/>
      <c r="J3" s="907"/>
      <c r="K3" s="907"/>
      <c r="L3" s="907"/>
      <c r="M3" s="907"/>
      <c r="N3" s="907"/>
      <c r="O3" s="914" t="s">
        <v>945</v>
      </c>
      <c r="P3" s="914" t="s">
        <v>974</v>
      </c>
    </row>
    <row r="4" spans="1:17" ht="15" customHeight="1" x14ac:dyDescent="0.3">
      <c r="A4" s="907"/>
      <c r="B4" s="907"/>
      <c r="C4" s="907"/>
      <c r="D4" s="907"/>
      <c r="E4" s="907"/>
      <c r="F4" s="907"/>
      <c r="G4" s="2231" t="s">
        <v>959</v>
      </c>
      <c r="H4" s="2231"/>
      <c r="I4" s="2231"/>
      <c r="J4" s="907"/>
      <c r="K4" s="907"/>
      <c r="L4" s="907"/>
      <c r="M4" s="907"/>
      <c r="N4" s="907"/>
      <c r="O4" s="2237" t="s">
        <v>975</v>
      </c>
      <c r="P4" s="2237"/>
    </row>
    <row r="5" spans="1:17" ht="15" customHeight="1" x14ac:dyDescent="0.3">
      <c r="A5" s="915"/>
      <c r="B5" s="915"/>
      <c r="C5" s="915"/>
      <c r="D5" s="915"/>
      <c r="E5" s="915"/>
      <c r="F5" s="915"/>
      <c r="G5" s="916"/>
      <c r="H5" s="915"/>
      <c r="I5" s="915"/>
      <c r="J5" s="915"/>
      <c r="K5" s="915"/>
      <c r="L5" s="915"/>
      <c r="M5" s="915"/>
      <c r="N5" s="915"/>
      <c r="O5" s="917"/>
      <c r="P5" s="917"/>
    </row>
    <row r="6" spans="1:17" ht="15" customHeight="1" x14ac:dyDescent="0.3">
      <c r="A6" s="918" t="s">
        <v>976</v>
      </c>
      <c r="B6" s="2238" t="s">
        <v>977</v>
      </c>
      <c r="C6" s="2238"/>
      <c r="D6" s="2238"/>
      <c r="E6" s="2238"/>
      <c r="F6" s="2238"/>
      <c r="G6" s="2238"/>
      <c r="H6" s="2238"/>
      <c r="I6" s="2238" t="s">
        <v>978</v>
      </c>
      <c r="J6" s="2238"/>
      <c r="K6" s="2238"/>
      <c r="L6" s="2238"/>
      <c r="M6" s="2238"/>
      <c r="N6" s="2238"/>
      <c r="O6" s="2238"/>
      <c r="P6" s="2239" t="s">
        <v>755</v>
      </c>
    </row>
    <row r="7" spans="1:17" ht="15" customHeight="1" x14ac:dyDescent="0.3">
      <c r="A7" s="920" t="s">
        <v>979</v>
      </c>
      <c r="B7" s="919" t="s">
        <v>299</v>
      </c>
      <c r="C7" s="921" t="s">
        <v>948</v>
      </c>
      <c r="D7" s="921" t="s">
        <v>949</v>
      </c>
      <c r="E7" s="921" t="s">
        <v>960</v>
      </c>
      <c r="F7" s="922" t="s">
        <v>961</v>
      </c>
      <c r="G7" s="921" t="s">
        <v>962</v>
      </c>
      <c r="H7" s="921" t="s">
        <v>963</v>
      </c>
      <c r="I7" s="919" t="s">
        <v>299</v>
      </c>
      <c r="J7" s="921" t="s">
        <v>948</v>
      </c>
      <c r="K7" s="921" t="s">
        <v>949</v>
      </c>
      <c r="L7" s="921" t="s">
        <v>960</v>
      </c>
      <c r="M7" s="922" t="s">
        <v>961</v>
      </c>
      <c r="N7" s="921" t="s">
        <v>962</v>
      </c>
      <c r="O7" s="921" t="s">
        <v>963</v>
      </c>
      <c r="P7" s="2239"/>
      <c r="Q7" s="923"/>
    </row>
    <row r="8" spans="1:17" ht="15" customHeight="1" x14ac:dyDescent="0.3">
      <c r="A8" s="924" t="s">
        <v>754</v>
      </c>
      <c r="B8" s="925"/>
      <c r="C8" s="925"/>
      <c r="D8" s="925"/>
      <c r="E8" s="925"/>
      <c r="F8" s="925"/>
      <c r="G8" s="925"/>
      <c r="H8" s="925"/>
      <c r="I8" s="925"/>
      <c r="J8" s="925"/>
      <c r="K8" s="925"/>
      <c r="L8" s="925"/>
      <c r="M8" s="925"/>
      <c r="N8" s="925"/>
      <c r="O8" s="925"/>
      <c r="P8" s="926"/>
    </row>
    <row r="9" spans="1:17" ht="15" customHeight="1" x14ac:dyDescent="0.3">
      <c r="A9" s="924" t="s">
        <v>574</v>
      </c>
      <c r="B9" s="927">
        <f>SUM(C9:H9)</f>
        <v>16</v>
      </c>
      <c r="C9" s="927">
        <v>0</v>
      </c>
      <c r="D9" s="927">
        <v>0</v>
      </c>
      <c r="E9" s="927">
        <v>0</v>
      </c>
      <c r="F9" s="927">
        <v>14</v>
      </c>
      <c r="G9" s="927">
        <v>0</v>
      </c>
      <c r="H9" s="927">
        <v>2</v>
      </c>
      <c r="I9" s="927">
        <f>SUM(J9:O9)</f>
        <v>85</v>
      </c>
      <c r="J9" s="927">
        <v>0</v>
      </c>
      <c r="K9" s="927">
        <v>0</v>
      </c>
      <c r="L9" s="927">
        <v>0</v>
      </c>
      <c r="M9" s="927">
        <v>77</v>
      </c>
      <c r="N9" s="927">
        <v>0</v>
      </c>
      <c r="O9" s="927">
        <v>8</v>
      </c>
      <c r="P9" s="928"/>
    </row>
    <row r="10" spans="1:17" ht="15" customHeight="1" x14ac:dyDescent="0.3">
      <c r="A10" s="924"/>
      <c r="B10" s="925"/>
      <c r="C10" s="925"/>
      <c r="D10" s="925"/>
      <c r="E10" s="925"/>
      <c r="F10" s="925"/>
      <c r="G10" s="925"/>
      <c r="H10" s="925"/>
      <c r="I10" s="925"/>
      <c r="J10" s="925"/>
      <c r="K10" s="925"/>
      <c r="L10" s="925"/>
      <c r="M10" s="925"/>
      <c r="N10" s="925"/>
      <c r="O10" s="925"/>
      <c r="P10" s="929"/>
    </row>
    <row r="11" spans="1:17" ht="15" customHeight="1" x14ac:dyDescent="0.3">
      <c r="A11" s="924"/>
      <c r="B11" s="925"/>
      <c r="C11" s="925"/>
      <c r="D11" s="925"/>
      <c r="E11" s="925"/>
      <c r="F11" s="925"/>
      <c r="G11" s="925"/>
      <c r="H11" s="925"/>
      <c r="I11" s="925"/>
      <c r="J11" s="925"/>
      <c r="K11" s="925"/>
      <c r="L11" s="925"/>
      <c r="M11" s="925"/>
      <c r="N11" s="925"/>
      <c r="O11" s="925"/>
      <c r="P11" s="929"/>
    </row>
    <row r="12" spans="1:17" ht="15" customHeight="1" x14ac:dyDescent="0.3">
      <c r="A12" s="924"/>
      <c r="B12" s="925"/>
      <c r="C12" s="925"/>
      <c r="D12" s="925"/>
      <c r="E12" s="925"/>
      <c r="F12" s="925"/>
      <c r="G12" s="925"/>
      <c r="H12" s="925"/>
      <c r="I12" s="925"/>
      <c r="J12" s="925"/>
      <c r="K12" s="925"/>
      <c r="L12" s="925"/>
      <c r="M12" s="925"/>
      <c r="N12" s="925"/>
      <c r="O12" s="925"/>
      <c r="P12" s="929"/>
    </row>
    <row r="13" spans="1:17" ht="15" customHeight="1" x14ac:dyDescent="0.3">
      <c r="A13" s="924"/>
      <c r="B13" s="925"/>
      <c r="C13" s="925"/>
      <c r="D13" s="925"/>
      <c r="E13" s="925"/>
      <c r="F13" s="925"/>
      <c r="G13" s="925"/>
      <c r="H13" s="925"/>
      <c r="I13" s="925"/>
      <c r="J13" s="925"/>
      <c r="K13" s="925"/>
      <c r="L13" s="925"/>
      <c r="M13" s="925"/>
      <c r="N13" s="925"/>
      <c r="O13" s="925"/>
      <c r="P13" s="929"/>
    </row>
    <row r="14" spans="1:17" ht="15" customHeight="1" x14ac:dyDescent="0.3">
      <c r="A14" s="924"/>
      <c r="B14" s="925"/>
      <c r="C14" s="925"/>
      <c r="D14" s="925"/>
      <c r="E14" s="925"/>
      <c r="F14" s="925"/>
      <c r="G14" s="925"/>
      <c r="H14" s="925"/>
      <c r="I14" s="925"/>
      <c r="J14" s="925"/>
      <c r="K14" s="925"/>
      <c r="L14" s="925"/>
      <c r="M14" s="925"/>
      <c r="N14" s="925"/>
      <c r="O14" s="925"/>
      <c r="P14" s="929"/>
    </row>
    <row r="15" spans="1:17" ht="15" customHeight="1" x14ac:dyDescent="0.3">
      <c r="A15" s="924"/>
      <c r="B15" s="925"/>
      <c r="C15" s="925"/>
      <c r="D15" s="925"/>
      <c r="E15" s="925"/>
      <c r="F15" s="925"/>
      <c r="G15" s="925"/>
      <c r="H15" s="925"/>
      <c r="I15" s="925"/>
      <c r="J15" s="925"/>
      <c r="K15" s="925"/>
      <c r="L15" s="925"/>
      <c r="M15" s="925"/>
      <c r="N15" s="925"/>
      <c r="O15" s="925"/>
      <c r="P15" s="929"/>
    </row>
    <row r="16" spans="1:17" ht="15" customHeight="1" x14ac:dyDescent="0.3">
      <c r="A16" s="924"/>
      <c r="B16" s="925"/>
      <c r="C16" s="925"/>
      <c r="D16" s="925"/>
      <c r="E16" s="925"/>
      <c r="F16" s="925"/>
      <c r="G16" s="925"/>
      <c r="H16" s="925"/>
      <c r="I16" s="925"/>
      <c r="J16" s="925"/>
      <c r="K16" s="925"/>
      <c r="L16" s="925"/>
      <c r="M16" s="925"/>
      <c r="N16" s="925"/>
      <c r="O16" s="925"/>
      <c r="P16" s="929"/>
    </row>
    <row r="17" spans="1:64" ht="15" customHeight="1" x14ac:dyDescent="0.3">
      <c r="A17" s="924"/>
      <c r="B17" s="925"/>
      <c r="C17" s="925"/>
      <c r="D17" s="925"/>
      <c r="E17" s="925"/>
      <c r="F17" s="925"/>
      <c r="G17" s="925"/>
      <c r="H17" s="925"/>
      <c r="I17" s="925"/>
      <c r="J17" s="925"/>
      <c r="K17" s="925"/>
      <c r="L17" s="944"/>
      <c r="M17" s="925"/>
      <c r="N17" s="925"/>
      <c r="O17" s="925"/>
      <c r="P17" s="929"/>
    </row>
    <row r="18" spans="1:64" ht="15" customHeight="1" x14ac:dyDescent="0.3">
      <c r="A18" s="924"/>
      <c r="B18" s="925"/>
      <c r="C18" s="925"/>
      <c r="D18" s="925"/>
      <c r="E18" s="925"/>
      <c r="F18" s="925"/>
      <c r="G18" s="925"/>
      <c r="H18" s="925"/>
      <c r="I18" s="925"/>
      <c r="J18" s="925"/>
      <c r="K18" s="925"/>
      <c r="L18" s="925"/>
      <c r="M18" s="925"/>
      <c r="N18" s="925"/>
      <c r="O18" s="925"/>
      <c r="P18" s="929"/>
    </row>
    <row r="19" spans="1:64" ht="15" customHeight="1" x14ac:dyDescent="0.3">
      <c r="A19" s="924"/>
      <c r="B19" s="925"/>
      <c r="C19" s="925"/>
      <c r="D19" s="925"/>
      <c r="E19" s="925"/>
      <c r="F19" s="925"/>
      <c r="G19" s="925"/>
      <c r="H19" s="925"/>
      <c r="I19" s="925"/>
      <c r="J19" s="925"/>
      <c r="K19" s="925"/>
      <c r="L19" s="925"/>
      <c r="M19" s="925"/>
      <c r="N19" s="925"/>
      <c r="O19" s="925"/>
      <c r="P19" s="929"/>
    </row>
    <row r="20" spans="1:64" ht="15" customHeight="1" x14ac:dyDescent="0.3">
      <c r="A20" s="924"/>
      <c r="B20" s="925"/>
      <c r="C20" s="925"/>
      <c r="D20" s="925"/>
      <c r="E20" s="925"/>
      <c r="F20" s="925"/>
      <c r="G20" s="925"/>
      <c r="H20" s="925"/>
      <c r="I20" s="925"/>
      <c r="J20" s="925"/>
      <c r="K20" s="925"/>
      <c r="L20" s="925"/>
      <c r="M20" s="925"/>
      <c r="N20" s="925"/>
      <c r="O20" s="925"/>
      <c r="P20" s="929"/>
    </row>
    <row r="21" spans="1:64" ht="15" customHeight="1" x14ac:dyDescent="0.3">
      <c r="A21" s="924"/>
      <c r="B21" s="925"/>
      <c r="C21" s="925"/>
      <c r="D21" s="925"/>
      <c r="E21" s="925"/>
      <c r="F21" s="925"/>
      <c r="G21" s="925"/>
      <c r="H21" s="925"/>
      <c r="I21" s="925"/>
      <c r="J21" s="925"/>
      <c r="K21" s="925"/>
      <c r="L21" s="925"/>
      <c r="M21" s="925"/>
      <c r="N21" s="925"/>
      <c r="O21" s="925"/>
      <c r="P21" s="929"/>
    </row>
    <row r="22" spans="1:64" ht="15" customHeight="1" x14ac:dyDescent="0.3">
      <c r="A22" s="924"/>
      <c r="B22" s="925"/>
      <c r="C22" s="925"/>
      <c r="D22" s="925"/>
      <c r="E22" s="925"/>
      <c r="F22" s="925"/>
      <c r="G22" s="925"/>
      <c r="H22" s="925"/>
      <c r="I22" s="925"/>
      <c r="J22" s="925"/>
      <c r="K22" s="925"/>
      <c r="L22" s="925"/>
      <c r="M22" s="925"/>
      <c r="N22" s="925"/>
      <c r="O22" s="925"/>
      <c r="P22" s="929"/>
    </row>
    <row r="23" spans="1:64" ht="15" customHeight="1" x14ac:dyDescent="0.3">
      <c r="A23" s="924"/>
      <c r="B23" s="925"/>
      <c r="C23" s="925"/>
      <c r="D23" s="925"/>
      <c r="E23" s="925"/>
      <c r="F23" s="925"/>
      <c r="G23" s="925"/>
      <c r="H23" s="925"/>
      <c r="I23" s="925"/>
      <c r="J23" s="925"/>
      <c r="K23" s="925"/>
      <c r="L23" s="925"/>
      <c r="M23" s="925"/>
      <c r="N23" s="925"/>
      <c r="O23" s="925"/>
      <c r="P23" s="929"/>
    </row>
    <row r="24" spans="1:64" ht="15" customHeight="1" x14ac:dyDescent="0.3">
      <c r="A24" s="924"/>
      <c r="B24" s="925"/>
      <c r="C24" s="925"/>
      <c r="D24" s="925"/>
      <c r="E24" s="925"/>
      <c r="F24" s="925"/>
      <c r="G24" s="925"/>
      <c r="H24" s="925"/>
      <c r="I24" s="925"/>
      <c r="J24" s="925"/>
      <c r="K24" s="925"/>
      <c r="L24" s="925"/>
      <c r="M24" s="925"/>
      <c r="N24" s="925"/>
      <c r="O24" s="925"/>
      <c r="P24" s="929"/>
    </row>
    <row r="25" spans="1:64" ht="15" customHeight="1" x14ac:dyDescent="0.3">
      <c r="A25" s="924"/>
      <c r="B25" s="925"/>
      <c r="C25" s="925"/>
      <c r="D25" s="925"/>
      <c r="E25" s="925"/>
      <c r="F25" s="925"/>
      <c r="G25" s="925"/>
      <c r="H25" s="925"/>
      <c r="I25" s="925"/>
      <c r="J25" s="925"/>
      <c r="K25" s="925"/>
      <c r="L25" s="925"/>
      <c r="M25" s="925"/>
      <c r="N25" s="925"/>
      <c r="O25" s="925"/>
      <c r="P25" s="929"/>
    </row>
    <row r="26" spans="1:64" ht="15" customHeight="1" x14ac:dyDescent="0.3">
      <c r="A26" s="924"/>
      <c r="B26" s="925"/>
      <c r="C26" s="925"/>
      <c r="D26" s="925"/>
      <c r="E26" s="925"/>
      <c r="F26" s="925"/>
      <c r="G26" s="925"/>
      <c r="H26" s="925"/>
      <c r="I26" s="925"/>
      <c r="J26" s="925"/>
      <c r="K26" s="925"/>
      <c r="L26" s="925"/>
      <c r="M26" s="925"/>
      <c r="N26" s="925"/>
      <c r="O26" s="925"/>
      <c r="P26" s="929"/>
    </row>
    <row r="27" spans="1:64" ht="15" customHeight="1" x14ac:dyDescent="0.3">
      <c r="A27" s="924"/>
      <c r="B27" s="925"/>
      <c r="C27" s="925"/>
      <c r="D27" s="925"/>
      <c r="E27" s="925"/>
      <c r="F27" s="925"/>
      <c r="G27" s="925"/>
      <c r="H27" s="925"/>
      <c r="I27" s="925"/>
      <c r="J27" s="925"/>
      <c r="K27" s="925"/>
      <c r="L27" s="925"/>
      <c r="M27" s="925"/>
      <c r="N27" s="925"/>
      <c r="O27" s="925"/>
      <c r="P27" s="929"/>
    </row>
    <row r="28" spans="1:64" ht="15" customHeight="1" x14ac:dyDescent="0.3">
      <c r="A28" s="930"/>
      <c r="B28" s="931"/>
      <c r="C28" s="931"/>
      <c r="D28" s="931"/>
      <c r="E28" s="931"/>
      <c r="F28" s="931"/>
      <c r="G28" s="931"/>
      <c r="H28" s="931"/>
      <c r="I28" s="931"/>
      <c r="J28" s="931"/>
      <c r="K28" s="931"/>
      <c r="L28" s="931"/>
      <c r="M28" s="931"/>
      <c r="N28" s="931"/>
      <c r="O28" s="931"/>
      <c r="P28" s="916"/>
    </row>
    <row r="29" spans="1:64" ht="15" customHeight="1" x14ac:dyDescent="0.3">
      <c r="A29" s="932" t="s">
        <v>315</v>
      </c>
      <c r="B29" s="933"/>
      <c r="C29" s="932"/>
      <c r="D29" s="932" t="s">
        <v>316</v>
      </c>
      <c r="E29" s="933"/>
      <c r="F29" s="932"/>
      <c r="G29" s="932" t="s">
        <v>633</v>
      </c>
      <c r="H29" s="934"/>
      <c r="I29" s="932"/>
      <c r="J29" s="911"/>
      <c r="K29" s="934"/>
      <c r="L29" s="932"/>
      <c r="M29" s="932" t="s">
        <v>980</v>
      </c>
      <c r="N29" s="935"/>
      <c r="O29" s="935"/>
      <c r="P29" s="935"/>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6"/>
      <c r="AY29" s="936"/>
      <c r="AZ29" s="936"/>
      <c r="BA29" s="936"/>
      <c r="BB29" s="936"/>
      <c r="BC29" s="936"/>
      <c r="BD29" s="936"/>
      <c r="BE29" s="936"/>
      <c r="BF29" s="936"/>
      <c r="BG29" s="936"/>
      <c r="BH29" s="936"/>
      <c r="BI29" s="936"/>
      <c r="BJ29" s="936"/>
      <c r="BK29" s="936"/>
      <c r="BL29" s="936"/>
    </row>
    <row r="30" spans="1:64" ht="15" customHeight="1" x14ac:dyDescent="0.3">
      <c r="A30" s="933"/>
      <c r="B30" s="932"/>
      <c r="C30" s="932"/>
      <c r="D30" s="932"/>
      <c r="E30" s="932"/>
      <c r="F30" s="932"/>
      <c r="G30" s="932" t="s">
        <v>319</v>
      </c>
      <c r="H30" s="932"/>
      <c r="I30" s="932"/>
      <c r="J30" s="932"/>
      <c r="K30" s="932"/>
      <c r="L30" s="932"/>
      <c r="M30" s="904"/>
      <c r="N30" s="904"/>
      <c r="O30" s="904"/>
      <c r="P30" s="904"/>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7"/>
      <c r="AT30" s="937"/>
      <c r="AU30" s="937"/>
      <c r="AV30" s="937"/>
      <c r="AW30" s="937"/>
      <c r="AX30" s="937"/>
      <c r="AY30" s="937"/>
      <c r="AZ30" s="937"/>
      <c r="BA30" s="937"/>
      <c r="BB30" s="937"/>
      <c r="BC30" s="937"/>
      <c r="BD30" s="937"/>
      <c r="BE30" s="937"/>
      <c r="BF30" s="937"/>
      <c r="BG30" s="937"/>
      <c r="BH30" s="937"/>
      <c r="BI30" s="937"/>
      <c r="BJ30" s="937"/>
      <c r="BK30" s="937"/>
      <c r="BL30" s="937"/>
    </row>
    <row r="31" spans="1:64" ht="15" customHeight="1" x14ac:dyDescent="0.3">
      <c r="A31" s="933"/>
      <c r="B31" s="932"/>
      <c r="C31" s="932"/>
      <c r="D31" s="932"/>
      <c r="E31" s="932"/>
      <c r="F31" s="932"/>
      <c r="G31" s="932"/>
      <c r="H31" s="932"/>
      <c r="I31" s="932"/>
      <c r="J31" s="932"/>
      <c r="K31" s="932"/>
      <c r="L31" s="932"/>
      <c r="M31" s="904" t="s">
        <v>967</v>
      </c>
      <c r="N31" s="911"/>
      <c r="O31" s="904"/>
      <c r="P31" s="904"/>
      <c r="Q31" s="937"/>
      <c r="R31" s="937"/>
      <c r="S31" s="937"/>
      <c r="T31" s="937"/>
      <c r="U31" s="937"/>
      <c r="V31" s="937"/>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row>
    <row r="32" spans="1:64" x14ac:dyDescent="0.3">
      <c r="A32" s="938" t="s">
        <v>981</v>
      </c>
      <c r="B32" s="938"/>
      <c r="C32" s="938"/>
      <c r="D32" s="938"/>
      <c r="E32" s="938"/>
      <c r="F32" s="938"/>
      <c r="G32" s="938"/>
      <c r="H32" s="938"/>
      <c r="I32" s="938"/>
      <c r="J32" s="938"/>
      <c r="K32" s="938"/>
      <c r="L32" s="938"/>
      <c r="M32" s="938"/>
      <c r="N32" s="938"/>
      <c r="O32" s="938"/>
      <c r="P32" s="938"/>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39"/>
      <c r="AY32" s="939"/>
      <c r="AZ32" s="939"/>
      <c r="BA32" s="939"/>
      <c r="BB32" s="939"/>
      <c r="BC32" s="939"/>
      <c r="BD32" s="939"/>
      <c r="BE32" s="939"/>
      <c r="BF32" s="939"/>
      <c r="BG32" s="939"/>
      <c r="BH32" s="939"/>
      <c r="BI32" s="939"/>
      <c r="BJ32" s="939"/>
      <c r="BK32" s="939"/>
      <c r="BL32" s="939"/>
    </row>
    <row r="33" spans="1:64" x14ac:dyDescent="0.3">
      <c r="A33" s="938" t="s">
        <v>982</v>
      </c>
      <c r="B33" s="938"/>
      <c r="C33" s="938"/>
      <c r="D33" s="938"/>
      <c r="E33" s="938"/>
      <c r="F33" s="938"/>
      <c r="G33" s="938"/>
      <c r="H33" s="938"/>
      <c r="I33" s="938"/>
      <c r="J33" s="938"/>
      <c r="K33" s="938"/>
      <c r="L33" s="938"/>
      <c r="M33" s="938"/>
      <c r="N33" s="938"/>
      <c r="O33" s="938"/>
      <c r="P33" s="938"/>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40"/>
      <c r="AN33" s="940"/>
      <c r="AO33" s="940"/>
      <c r="AP33" s="940"/>
      <c r="AQ33" s="940"/>
      <c r="AR33" s="940"/>
      <c r="AS33" s="940"/>
      <c r="AT33" s="940"/>
      <c r="AU33" s="940"/>
      <c r="AV33" s="940"/>
      <c r="AW33" s="940"/>
      <c r="AX33" s="940"/>
      <c r="AY33" s="940"/>
      <c r="AZ33" s="940"/>
      <c r="BA33" s="940"/>
      <c r="BB33" s="940"/>
      <c r="BC33" s="940"/>
      <c r="BD33" s="940"/>
      <c r="BE33" s="940"/>
      <c r="BF33" s="940"/>
      <c r="BG33" s="940"/>
      <c r="BH33" s="940"/>
      <c r="BI33" s="940"/>
      <c r="BJ33" s="940"/>
      <c r="BK33" s="940"/>
      <c r="BL33" s="940"/>
    </row>
    <row r="34" spans="1:64" x14ac:dyDescent="0.3">
      <c r="A34" s="939"/>
      <c r="B34" s="939"/>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40"/>
      <c r="AN34" s="940"/>
      <c r="AO34" s="940"/>
      <c r="AP34" s="940"/>
      <c r="AQ34" s="940"/>
      <c r="AR34" s="940"/>
      <c r="AS34" s="940"/>
      <c r="AT34" s="940"/>
      <c r="AU34" s="940"/>
      <c r="AV34" s="940"/>
      <c r="AW34" s="940"/>
      <c r="AX34" s="940"/>
      <c r="AY34" s="940"/>
      <c r="AZ34" s="940"/>
      <c r="BA34" s="940"/>
      <c r="BB34" s="940"/>
      <c r="BC34" s="940"/>
      <c r="BD34" s="940"/>
      <c r="BE34" s="940"/>
      <c r="BF34" s="940"/>
      <c r="BG34" s="940"/>
      <c r="BH34" s="940"/>
      <c r="BI34" s="940"/>
      <c r="BJ34" s="940"/>
      <c r="BK34" s="940"/>
      <c r="BL34" s="940"/>
    </row>
    <row r="35" spans="1:64" x14ac:dyDescent="0.3">
      <c r="A35" s="939"/>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row>
    <row r="36" spans="1:64" x14ac:dyDescent="0.3">
      <c r="A36" s="941"/>
      <c r="B36" s="941"/>
      <c r="C36" s="941"/>
      <c r="D36" s="942"/>
      <c r="E36" s="942"/>
      <c r="F36" s="942"/>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2"/>
      <c r="AY36" s="942"/>
      <c r="AZ36" s="942"/>
      <c r="BA36" s="942"/>
      <c r="BB36" s="942"/>
      <c r="BC36" s="942"/>
      <c r="BD36" s="942"/>
      <c r="BE36" s="942"/>
      <c r="BF36" s="942"/>
      <c r="BG36" s="942"/>
      <c r="BH36" s="942"/>
      <c r="BI36" s="942"/>
      <c r="BJ36" s="942"/>
      <c r="BK36" s="942"/>
      <c r="BL36" s="942"/>
    </row>
    <row r="37" spans="1:64" ht="14.4" x14ac:dyDescent="0.3">
      <c r="A37" s="942"/>
      <c r="B37" s="942"/>
      <c r="C37" s="942"/>
      <c r="D37" s="942"/>
      <c r="E37" s="942"/>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c r="AL37" s="942"/>
      <c r="AM37" s="942"/>
      <c r="AN37" s="942"/>
      <c r="AO37" s="942"/>
      <c r="AP37" s="942"/>
      <c r="AQ37" s="942"/>
      <c r="AR37" s="942"/>
      <c r="AS37" s="942"/>
      <c r="AT37" s="942"/>
      <c r="AU37" s="942"/>
      <c r="AV37" s="942"/>
      <c r="AW37" s="942"/>
      <c r="AX37" s="942"/>
      <c r="AY37" s="942"/>
      <c r="AZ37" s="942"/>
      <c r="BA37" s="942"/>
      <c r="BB37" s="942"/>
      <c r="BC37" s="942"/>
      <c r="BD37" s="942"/>
      <c r="BE37" s="942"/>
      <c r="BF37" s="942"/>
      <c r="BG37" s="942"/>
      <c r="BH37" s="942"/>
      <c r="BI37" s="942"/>
      <c r="BJ37" s="942"/>
      <c r="BK37" s="942"/>
      <c r="BL37" s="942"/>
    </row>
    <row r="38" spans="1:64" ht="14.4" x14ac:dyDescent="0.3">
      <c r="A38" s="942"/>
      <c r="B38" s="94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2"/>
      <c r="BH38" s="942"/>
      <c r="BI38" s="942"/>
      <c r="BJ38" s="942"/>
      <c r="BK38" s="942"/>
      <c r="BL38" s="942"/>
    </row>
    <row r="39" spans="1:64" ht="14.4" x14ac:dyDescent="0.3">
      <c r="A39" s="942"/>
      <c r="B39" s="942"/>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2"/>
      <c r="BE39" s="942"/>
      <c r="BF39" s="942"/>
      <c r="BG39" s="942"/>
      <c r="BH39" s="942"/>
      <c r="BI39" s="942"/>
      <c r="BJ39" s="942"/>
      <c r="BK39" s="942"/>
      <c r="BL39" s="942"/>
    </row>
    <row r="40" spans="1:64" ht="14.4" x14ac:dyDescent="0.3">
      <c r="A40" s="942"/>
      <c r="B40" s="942"/>
      <c r="C40" s="942"/>
      <c r="D40" s="942"/>
      <c r="E40" s="942"/>
      <c r="F40" s="942"/>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c r="AU40" s="942"/>
      <c r="AV40" s="942"/>
      <c r="AW40" s="942"/>
      <c r="AX40" s="942"/>
      <c r="AY40" s="942"/>
      <c r="AZ40" s="942"/>
      <c r="BA40" s="942"/>
      <c r="BB40" s="942"/>
      <c r="BC40" s="942"/>
      <c r="BD40" s="942"/>
      <c r="BE40" s="942"/>
      <c r="BF40" s="942"/>
      <c r="BG40" s="942"/>
      <c r="BH40" s="942"/>
      <c r="BI40" s="942"/>
      <c r="BJ40" s="942"/>
      <c r="BK40" s="942"/>
      <c r="BL40" s="942"/>
    </row>
    <row r="41" spans="1:64" ht="14.4" x14ac:dyDescent="0.3">
      <c r="A41" s="942"/>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42"/>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2"/>
      <c r="BC41" s="942"/>
      <c r="BD41" s="942"/>
      <c r="BE41" s="942"/>
      <c r="BF41" s="942"/>
      <c r="BG41" s="942"/>
      <c r="BH41" s="942"/>
      <c r="BI41" s="942"/>
      <c r="BJ41" s="942"/>
      <c r="BK41" s="942"/>
      <c r="BL41" s="942"/>
    </row>
    <row r="42" spans="1:64" ht="14.4" x14ac:dyDescent="0.3">
      <c r="A42" s="942"/>
      <c r="B42" s="942"/>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2"/>
      <c r="AY42" s="942"/>
      <c r="AZ42" s="942"/>
      <c r="BA42" s="942"/>
      <c r="BB42" s="942"/>
      <c r="BC42" s="942"/>
      <c r="BD42" s="942"/>
      <c r="BE42" s="942"/>
      <c r="BF42" s="942"/>
      <c r="BG42" s="942"/>
      <c r="BH42" s="942"/>
      <c r="BI42" s="942"/>
      <c r="BJ42" s="942"/>
      <c r="BK42" s="942"/>
      <c r="BL42" s="942"/>
    </row>
    <row r="43" spans="1:64" ht="30.6" customHeight="1" x14ac:dyDescent="0.3">
      <c r="A43" s="943"/>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942"/>
      <c r="BC43" s="942"/>
      <c r="BD43" s="942"/>
      <c r="BE43" s="942"/>
      <c r="BF43" s="942"/>
      <c r="BG43" s="942"/>
      <c r="BH43" s="942"/>
      <c r="BI43" s="942"/>
      <c r="BJ43" s="942"/>
      <c r="BK43" s="942"/>
      <c r="BL43" s="942"/>
    </row>
    <row r="44" spans="1:64" ht="30" customHeight="1" x14ac:dyDescent="0.3">
      <c r="A44" s="943"/>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2"/>
      <c r="AZ44" s="942"/>
      <c r="BA44" s="942"/>
      <c r="BB44" s="942"/>
      <c r="BC44" s="942"/>
      <c r="BD44" s="942"/>
      <c r="BE44" s="942"/>
      <c r="BF44" s="942"/>
      <c r="BG44" s="942"/>
      <c r="BH44" s="942"/>
      <c r="BI44" s="942"/>
      <c r="BJ44" s="942"/>
      <c r="BK44" s="942"/>
      <c r="BL44" s="942"/>
    </row>
    <row r="45" spans="1:64" ht="14.4" x14ac:dyDescent="0.3">
      <c r="A45" s="94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c r="AU45" s="942"/>
      <c r="AV45" s="942"/>
      <c r="AW45" s="942"/>
      <c r="AX45" s="942"/>
      <c r="AY45" s="942"/>
      <c r="AZ45" s="942"/>
      <c r="BA45" s="942"/>
      <c r="BB45" s="942"/>
      <c r="BC45" s="942"/>
      <c r="BD45" s="942"/>
      <c r="BE45" s="942"/>
      <c r="BF45" s="942"/>
      <c r="BG45" s="942"/>
      <c r="BH45" s="942"/>
      <c r="BI45" s="942"/>
      <c r="BJ45" s="942"/>
      <c r="BK45" s="942"/>
      <c r="BL45" s="942"/>
    </row>
    <row r="46" spans="1:64" ht="14.4" x14ac:dyDescent="0.3">
      <c r="A46" s="942"/>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2"/>
      <c r="AY46" s="942"/>
      <c r="AZ46" s="942"/>
      <c r="BA46" s="942"/>
      <c r="BB46" s="942"/>
      <c r="BC46" s="942"/>
      <c r="BD46" s="942"/>
      <c r="BE46" s="942"/>
      <c r="BF46" s="942"/>
      <c r="BG46" s="942"/>
      <c r="BH46" s="942"/>
      <c r="BI46" s="942"/>
      <c r="BJ46" s="942"/>
      <c r="BK46" s="942"/>
      <c r="BL46" s="942"/>
    </row>
    <row r="47" spans="1:64" ht="14.4" x14ac:dyDescent="0.3">
      <c r="A47" s="942"/>
      <c r="B47" s="942"/>
      <c r="C47" s="942"/>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2"/>
      <c r="AK47" s="942"/>
      <c r="AL47" s="942"/>
      <c r="AM47" s="942"/>
      <c r="AN47" s="942"/>
      <c r="AO47" s="942"/>
      <c r="AP47" s="942"/>
      <c r="AQ47" s="942"/>
      <c r="AR47" s="942"/>
      <c r="AS47" s="942"/>
      <c r="AT47" s="942"/>
      <c r="AU47" s="942"/>
      <c r="AV47" s="942"/>
      <c r="AW47" s="942"/>
      <c r="AX47" s="942"/>
      <c r="AY47" s="942"/>
      <c r="AZ47" s="942"/>
      <c r="BA47" s="942"/>
      <c r="BB47" s="942"/>
      <c r="BC47" s="942"/>
      <c r="BD47" s="942"/>
      <c r="BE47" s="942"/>
      <c r="BF47" s="942"/>
      <c r="BG47" s="942"/>
      <c r="BH47" s="942"/>
      <c r="BI47" s="942"/>
      <c r="BJ47" s="942"/>
      <c r="BK47" s="942"/>
      <c r="BL47" s="942"/>
    </row>
    <row r="48" spans="1:64" ht="14.4" x14ac:dyDescent="0.3">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c r="BJ48" s="942"/>
      <c r="BK48" s="942"/>
      <c r="BL48" s="942"/>
    </row>
    <row r="49" spans="1:64" ht="14.4" x14ac:dyDescent="0.3">
      <c r="A49" s="942"/>
      <c r="B49" s="942"/>
      <c r="C49" s="942"/>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2"/>
      <c r="AY49" s="942"/>
      <c r="AZ49" s="942"/>
      <c r="BA49" s="942"/>
      <c r="BB49" s="942"/>
      <c r="BC49" s="942"/>
      <c r="BD49" s="942"/>
      <c r="BE49" s="942"/>
      <c r="BF49" s="942"/>
      <c r="BG49" s="942"/>
      <c r="BH49" s="942"/>
      <c r="BI49" s="942"/>
      <c r="BJ49" s="942"/>
      <c r="BK49" s="942"/>
      <c r="BL49" s="942"/>
    </row>
    <row r="50" spans="1:64" ht="14.4" x14ac:dyDescent="0.3">
      <c r="A50" s="942"/>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2"/>
      <c r="AY50" s="942"/>
      <c r="AZ50" s="942"/>
      <c r="BA50" s="942"/>
      <c r="BB50" s="942"/>
      <c r="BC50" s="942"/>
      <c r="BD50" s="942"/>
      <c r="BE50" s="942"/>
      <c r="BF50" s="942"/>
      <c r="BG50" s="942"/>
      <c r="BH50" s="942"/>
      <c r="BI50" s="942"/>
      <c r="BJ50" s="942"/>
      <c r="BK50" s="942"/>
      <c r="BL50" s="942"/>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9" customWidth="1"/>
    <col min="4" max="4" width="17.44140625" style="329" customWidth="1"/>
    <col min="5" max="5" width="17.33203125" style="329" customWidth="1"/>
    <col min="6" max="6" width="18" style="375" customWidth="1"/>
    <col min="7" max="7" width="22.109375" style="375" customWidth="1"/>
    <col min="8" max="8" width="18" style="375" customWidth="1"/>
    <col min="9" max="9" width="22.109375" style="375" customWidth="1"/>
    <col min="10" max="10" width="17.88671875" style="375" customWidth="1"/>
    <col min="11" max="11" width="26.109375" style="375" customWidth="1"/>
    <col min="12" max="256" width="9" style="329"/>
    <col min="257" max="259" width="3" style="329" customWidth="1"/>
    <col min="260" max="260" width="17.44140625" style="329" customWidth="1"/>
    <col min="261" max="261" width="17.33203125" style="329" customWidth="1"/>
    <col min="262" max="262" width="18" style="329" customWidth="1"/>
    <col min="263" max="263" width="22.109375" style="329" customWidth="1"/>
    <col min="264" max="264" width="18" style="329" customWidth="1"/>
    <col min="265" max="265" width="22.109375" style="329" customWidth="1"/>
    <col min="266" max="266" width="17.88671875" style="329" customWidth="1"/>
    <col min="267" max="267" width="26.109375" style="329" customWidth="1"/>
    <col min="268" max="512" width="9" style="329"/>
    <col min="513" max="515" width="3" style="329" customWidth="1"/>
    <col min="516" max="516" width="17.44140625" style="329" customWidth="1"/>
    <col min="517" max="517" width="17.33203125" style="329" customWidth="1"/>
    <col min="518" max="518" width="18" style="329" customWidth="1"/>
    <col min="519" max="519" width="22.109375" style="329" customWidth="1"/>
    <col min="520" max="520" width="18" style="329" customWidth="1"/>
    <col min="521" max="521" width="22.109375" style="329" customWidth="1"/>
    <col min="522" max="522" width="17.88671875" style="329" customWidth="1"/>
    <col min="523" max="523" width="26.109375" style="329" customWidth="1"/>
    <col min="524" max="768" width="9" style="329"/>
    <col min="769" max="771" width="3" style="329" customWidth="1"/>
    <col min="772" max="772" width="17.44140625" style="329" customWidth="1"/>
    <col min="773" max="773" width="17.33203125" style="329" customWidth="1"/>
    <col min="774" max="774" width="18" style="329" customWidth="1"/>
    <col min="775" max="775" width="22.109375" style="329" customWidth="1"/>
    <col min="776" max="776" width="18" style="329" customWidth="1"/>
    <col min="777" max="777" width="22.109375" style="329" customWidth="1"/>
    <col min="778" max="778" width="17.88671875" style="329" customWidth="1"/>
    <col min="779" max="779" width="26.109375" style="329" customWidth="1"/>
    <col min="780" max="1024" width="9" style="329"/>
    <col min="1025" max="1027" width="3" style="329" customWidth="1"/>
    <col min="1028" max="1028" width="17.44140625" style="329" customWidth="1"/>
    <col min="1029" max="1029" width="17.33203125" style="329" customWidth="1"/>
    <col min="1030" max="1030" width="18" style="329" customWidth="1"/>
    <col min="1031" max="1031" width="22.109375" style="329" customWidth="1"/>
    <col min="1032" max="1032" width="18" style="329" customWidth="1"/>
    <col min="1033" max="1033" width="22.109375" style="329" customWidth="1"/>
    <col min="1034" max="1034" width="17.88671875" style="329" customWidth="1"/>
    <col min="1035" max="1035" width="26.109375" style="329" customWidth="1"/>
    <col min="1036" max="1280" width="9" style="329"/>
    <col min="1281" max="1283" width="3" style="329" customWidth="1"/>
    <col min="1284" max="1284" width="17.44140625" style="329" customWidth="1"/>
    <col min="1285" max="1285" width="17.33203125" style="329" customWidth="1"/>
    <col min="1286" max="1286" width="18" style="329" customWidth="1"/>
    <col min="1287" max="1287" width="22.109375" style="329" customWidth="1"/>
    <col min="1288" max="1288" width="18" style="329" customWidth="1"/>
    <col min="1289" max="1289" width="22.109375" style="329" customWidth="1"/>
    <col min="1290" max="1290" width="17.88671875" style="329" customWidth="1"/>
    <col min="1291" max="1291" width="26.109375" style="329" customWidth="1"/>
    <col min="1292" max="1536" width="9" style="329"/>
    <col min="1537" max="1539" width="3" style="329" customWidth="1"/>
    <col min="1540" max="1540" width="17.44140625" style="329" customWidth="1"/>
    <col min="1541" max="1541" width="17.33203125" style="329" customWidth="1"/>
    <col min="1542" max="1542" width="18" style="329" customWidth="1"/>
    <col min="1543" max="1543" width="22.109375" style="329" customWidth="1"/>
    <col min="1544" max="1544" width="18" style="329" customWidth="1"/>
    <col min="1545" max="1545" width="22.109375" style="329" customWidth="1"/>
    <col min="1546" max="1546" width="17.88671875" style="329" customWidth="1"/>
    <col min="1547" max="1547" width="26.109375" style="329" customWidth="1"/>
    <col min="1548" max="1792" width="9" style="329"/>
    <col min="1793" max="1795" width="3" style="329" customWidth="1"/>
    <col min="1796" max="1796" width="17.44140625" style="329" customWidth="1"/>
    <col min="1797" max="1797" width="17.33203125" style="329" customWidth="1"/>
    <col min="1798" max="1798" width="18" style="329" customWidth="1"/>
    <col min="1799" max="1799" width="22.109375" style="329" customWidth="1"/>
    <col min="1800" max="1800" width="18" style="329" customWidth="1"/>
    <col min="1801" max="1801" width="22.109375" style="329" customWidth="1"/>
    <col min="1802" max="1802" width="17.88671875" style="329" customWidth="1"/>
    <col min="1803" max="1803" width="26.109375" style="329" customWidth="1"/>
    <col min="1804" max="2048" width="9" style="329"/>
    <col min="2049" max="2051" width="3" style="329" customWidth="1"/>
    <col min="2052" max="2052" width="17.44140625" style="329" customWidth="1"/>
    <col min="2053" max="2053" width="17.33203125" style="329" customWidth="1"/>
    <col min="2054" max="2054" width="18" style="329" customWidth="1"/>
    <col min="2055" max="2055" width="22.109375" style="329" customWidth="1"/>
    <col min="2056" max="2056" width="18" style="329" customWidth="1"/>
    <col min="2057" max="2057" width="22.109375" style="329" customWidth="1"/>
    <col min="2058" max="2058" width="17.88671875" style="329" customWidth="1"/>
    <col min="2059" max="2059" width="26.109375" style="329" customWidth="1"/>
    <col min="2060" max="2304" width="9" style="329"/>
    <col min="2305" max="2307" width="3" style="329" customWidth="1"/>
    <col min="2308" max="2308" width="17.44140625" style="329" customWidth="1"/>
    <col min="2309" max="2309" width="17.33203125" style="329" customWidth="1"/>
    <col min="2310" max="2310" width="18" style="329" customWidth="1"/>
    <col min="2311" max="2311" width="22.109375" style="329" customWidth="1"/>
    <col min="2312" max="2312" width="18" style="329" customWidth="1"/>
    <col min="2313" max="2313" width="22.109375" style="329" customWidth="1"/>
    <col min="2314" max="2314" width="17.88671875" style="329" customWidth="1"/>
    <col min="2315" max="2315" width="26.109375" style="329" customWidth="1"/>
    <col min="2316" max="2560" width="9" style="329"/>
    <col min="2561" max="2563" width="3" style="329" customWidth="1"/>
    <col min="2564" max="2564" width="17.44140625" style="329" customWidth="1"/>
    <col min="2565" max="2565" width="17.33203125" style="329" customWidth="1"/>
    <col min="2566" max="2566" width="18" style="329" customWidth="1"/>
    <col min="2567" max="2567" width="22.109375" style="329" customWidth="1"/>
    <col min="2568" max="2568" width="18" style="329" customWidth="1"/>
    <col min="2569" max="2569" width="22.109375" style="329" customWidth="1"/>
    <col min="2570" max="2570" width="17.88671875" style="329" customWidth="1"/>
    <col min="2571" max="2571" width="26.109375" style="329" customWidth="1"/>
    <col min="2572" max="2816" width="9" style="329"/>
    <col min="2817" max="2819" width="3" style="329" customWidth="1"/>
    <col min="2820" max="2820" width="17.44140625" style="329" customWidth="1"/>
    <col min="2821" max="2821" width="17.33203125" style="329" customWidth="1"/>
    <col min="2822" max="2822" width="18" style="329" customWidth="1"/>
    <col min="2823" max="2823" width="22.109375" style="329" customWidth="1"/>
    <col min="2824" max="2824" width="18" style="329" customWidth="1"/>
    <col min="2825" max="2825" width="22.109375" style="329" customWidth="1"/>
    <col min="2826" max="2826" width="17.88671875" style="329" customWidth="1"/>
    <col min="2827" max="2827" width="26.109375" style="329" customWidth="1"/>
    <col min="2828" max="3072" width="9" style="329"/>
    <col min="3073" max="3075" width="3" style="329" customWidth="1"/>
    <col min="3076" max="3076" width="17.44140625" style="329" customWidth="1"/>
    <col min="3077" max="3077" width="17.33203125" style="329" customWidth="1"/>
    <col min="3078" max="3078" width="18" style="329" customWidth="1"/>
    <col min="3079" max="3079" width="22.109375" style="329" customWidth="1"/>
    <col min="3080" max="3080" width="18" style="329" customWidth="1"/>
    <col min="3081" max="3081" width="22.109375" style="329" customWidth="1"/>
    <col min="3082" max="3082" width="17.88671875" style="329" customWidth="1"/>
    <col min="3083" max="3083" width="26.109375" style="329" customWidth="1"/>
    <col min="3084" max="3328" width="9" style="329"/>
    <col min="3329" max="3331" width="3" style="329" customWidth="1"/>
    <col min="3332" max="3332" width="17.44140625" style="329" customWidth="1"/>
    <col min="3333" max="3333" width="17.33203125" style="329" customWidth="1"/>
    <col min="3334" max="3334" width="18" style="329" customWidth="1"/>
    <col min="3335" max="3335" width="22.109375" style="329" customWidth="1"/>
    <col min="3336" max="3336" width="18" style="329" customWidth="1"/>
    <col min="3337" max="3337" width="22.109375" style="329" customWidth="1"/>
    <col min="3338" max="3338" width="17.88671875" style="329" customWidth="1"/>
    <col min="3339" max="3339" width="26.109375" style="329" customWidth="1"/>
    <col min="3340" max="3584" width="9" style="329"/>
    <col min="3585" max="3587" width="3" style="329" customWidth="1"/>
    <col min="3588" max="3588" width="17.44140625" style="329" customWidth="1"/>
    <col min="3589" max="3589" width="17.33203125" style="329" customWidth="1"/>
    <col min="3590" max="3590" width="18" style="329" customWidth="1"/>
    <col min="3591" max="3591" width="22.109375" style="329" customWidth="1"/>
    <col min="3592" max="3592" width="18" style="329" customWidth="1"/>
    <col min="3593" max="3593" width="22.109375" style="329" customWidth="1"/>
    <col min="3594" max="3594" width="17.88671875" style="329" customWidth="1"/>
    <col min="3595" max="3595" width="26.109375" style="329" customWidth="1"/>
    <col min="3596" max="3840" width="9" style="329"/>
    <col min="3841" max="3843" width="3" style="329" customWidth="1"/>
    <col min="3844" max="3844" width="17.44140625" style="329" customWidth="1"/>
    <col min="3845" max="3845" width="17.33203125" style="329" customWidth="1"/>
    <col min="3846" max="3846" width="18" style="329" customWidth="1"/>
    <col min="3847" max="3847" width="22.109375" style="329" customWidth="1"/>
    <col min="3848" max="3848" width="18" style="329" customWidth="1"/>
    <col min="3849" max="3849" width="22.109375" style="329" customWidth="1"/>
    <col min="3850" max="3850" width="17.88671875" style="329" customWidth="1"/>
    <col min="3851" max="3851" width="26.109375" style="329" customWidth="1"/>
    <col min="3852" max="4096" width="9" style="329"/>
    <col min="4097" max="4099" width="3" style="329" customWidth="1"/>
    <col min="4100" max="4100" width="17.44140625" style="329" customWidth="1"/>
    <col min="4101" max="4101" width="17.33203125" style="329" customWidth="1"/>
    <col min="4102" max="4102" width="18" style="329" customWidth="1"/>
    <col min="4103" max="4103" width="22.109375" style="329" customWidth="1"/>
    <col min="4104" max="4104" width="18" style="329" customWidth="1"/>
    <col min="4105" max="4105" width="22.109375" style="329" customWidth="1"/>
    <col min="4106" max="4106" width="17.88671875" style="329" customWidth="1"/>
    <col min="4107" max="4107" width="26.109375" style="329" customWidth="1"/>
    <col min="4108" max="4352" width="9" style="329"/>
    <col min="4353" max="4355" width="3" style="329" customWidth="1"/>
    <col min="4356" max="4356" width="17.44140625" style="329" customWidth="1"/>
    <col min="4357" max="4357" width="17.33203125" style="329" customWidth="1"/>
    <col min="4358" max="4358" width="18" style="329" customWidth="1"/>
    <col min="4359" max="4359" width="22.109375" style="329" customWidth="1"/>
    <col min="4360" max="4360" width="18" style="329" customWidth="1"/>
    <col min="4361" max="4361" width="22.109375" style="329" customWidth="1"/>
    <col min="4362" max="4362" width="17.88671875" style="329" customWidth="1"/>
    <col min="4363" max="4363" width="26.109375" style="329" customWidth="1"/>
    <col min="4364" max="4608" width="9" style="329"/>
    <col min="4609" max="4611" width="3" style="329" customWidth="1"/>
    <col min="4612" max="4612" width="17.44140625" style="329" customWidth="1"/>
    <col min="4613" max="4613" width="17.33203125" style="329" customWidth="1"/>
    <col min="4614" max="4614" width="18" style="329" customWidth="1"/>
    <col min="4615" max="4615" width="22.109375" style="329" customWidth="1"/>
    <col min="4616" max="4616" width="18" style="329" customWidth="1"/>
    <col min="4617" max="4617" width="22.109375" style="329" customWidth="1"/>
    <col min="4618" max="4618" width="17.88671875" style="329" customWidth="1"/>
    <col min="4619" max="4619" width="26.109375" style="329" customWidth="1"/>
    <col min="4620" max="4864" width="9" style="329"/>
    <col min="4865" max="4867" width="3" style="329" customWidth="1"/>
    <col min="4868" max="4868" width="17.44140625" style="329" customWidth="1"/>
    <col min="4869" max="4869" width="17.33203125" style="329" customWidth="1"/>
    <col min="4870" max="4870" width="18" style="329" customWidth="1"/>
    <col min="4871" max="4871" width="22.109375" style="329" customWidth="1"/>
    <col min="4872" max="4872" width="18" style="329" customWidth="1"/>
    <col min="4873" max="4873" width="22.109375" style="329" customWidth="1"/>
    <col min="4874" max="4874" width="17.88671875" style="329" customWidth="1"/>
    <col min="4875" max="4875" width="26.109375" style="329" customWidth="1"/>
    <col min="4876" max="5120" width="9" style="329"/>
    <col min="5121" max="5123" width="3" style="329" customWidth="1"/>
    <col min="5124" max="5124" width="17.44140625" style="329" customWidth="1"/>
    <col min="5125" max="5125" width="17.33203125" style="329" customWidth="1"/>
    <col min="5126" max="5126" width="18" style="329" customWidth="1"/>
    <col min="5127" max="5127" width="22.109375" style="329" customWidth="1"/>
    <col min="5128" max="5128" width="18" style="329" customWidth="1"/>
    <col min="5129" max="5129" width="22.109375" style="329" customWidth="1"/>
    <col min="5130" max="5130" width="17.88671875" style="329" customWidth="1"/>
    <col min="5131" max="5131" width="26.109375" style="329" customWidth="1"/>
    <col min="5132" max="5376" width="9" style="329"/>
    <col min="5377" max="5379" width="3" style="329" customWidth="1"/>
    <col min="5380" max="5380" width="17.44140625" style="329" customWidth="1"/>
    <col min="5381" max="5381" width="17.33203125" style="329" customWidth="1"/>
    <col min="5382" max="5382" width="18" style="329" customWidth="1"/>
    <col min="5383" max="5383" width="22.109375" style="329" customWidth="1"/>
    <col min="5384" max="5384" width="18" style="329" customWidth="1"/>
    <col min="5385" max="5385" width="22.109375" style="329" customWidth="1"/>
    <col min="5386" max="5386" width="17.88671875" style="329" customWidth="1"/>
    <col min="5387" max="5387" width="26.109375" style="329" customWidth="1"/>
    <col min="5388" max="5632" width="9" style="329"/>
    <col min="5633" max="5635" width="3" style="329" customWidth="1"/>
    <col min="5636" max="5636" width="17.44140625" style="329" customWidth="1"/>
    <col min="5637" max="5637" width="17.33203125" style="329" customWidth="1"/>
    <col min="5638" max="5638" width="18" style="329" customWidth="1"/>
    <col min="5639" max="5639" width="22.109375" style="329" customWidth="1"/>
    <col min="5640" max="5640" width="18" style="329" customWidth="1"/>
    <col min="5641" max="5641" width="22.109375" style="329" customWidth="1"/>
    <col min="5642" max="5642" width="17.88671875" style="329" customWidth="1"/>
    <col min="5643" max="5643" width="26.109375" style="329" customWidth="1"/>
    <col min="5644" max="5888" width="9" style="329"/>
    <col min="5889" max="5891" width="3" style="329" customWidth="1"/>
    <col min="5892" max="5892" width="17.44140625" style="329" customWidth="1"/>
    <col min="5893" max="5893" width="17.33203125" style="329" customWidth="1"/>
    <col min="5894" max="5894" width="18" style="329" customWidth="1"/>
    <col min="5895" max="5895" width="22.109375" style="329" customWidth="1"/>
    <col min="5896" max="5896" width="18" style="329" customWidth="1"/>
    <col min="5897" max="5897" width="22.109375" style="329" customWidth="1"/>
    <col min="5898" max="5898" width="17.88671875" style="329" customWidth="1"/>
    <col min="5899" max="5899" width="26.109375" style="329" customWidth="1"/>
    <col min="5900" max="6144" width="9" style="329"/>
    <col min="6145" max="6147" width="3" style="329" customWidth="1"/>
    <col min="6148" max="6148" width="17.44140625" style="329" customWidth="1"/>
    <col min="6149" max="6149" width="17.33203125" style="329" customWidth="1"/>
    <col min="6150" max="6150" width="18" style="329" customWidth="1"/>
    <col min="6151" max="6151" width="22.109375" style="329" customWidth="1"/>
    <col min="6152" max="6152" width="18" style="329" customWidth="1"/>
    <col min="6153" max="6153" width="22.109375" style="329" customWidth="1"/>
    <col min="6154" max="6154" width="17.88671875" style="329" customWidth="1"/>
    <col min="6155" max="6155" width="26.109375" style="329" customWidth="1"/>
    <col min="6156" max="6400" width="9" style="329"/>
    <col min="6401" max="6403" width="3" style="329" customWidth="1"/>
    <col min="6404" max="6404" width="17.44140625" style="329" customWidth="1"/>
    <col min="6405" max="6405" width="17.33203125" style="329" customWidth="1"/>
    <col min="6406" max="6406" width="18" style="329" customWidth="1"/>
    <col min="6407" max="6407" width="22.109375" style="329" customWidth="1"/>
    <col min="6408" max="6408" width="18" style="329" customWidth="1"/>
    <col min="6409" max="6409" width="22.109375" style="329" customWidth="1"/>
    <col min="6410" max="6410" width="17.88671875" style="329" customWidth="1"/>
    <col min="6411" max="6411" width="26.109375" style="329" customWidth="1"/>
    <col min="6412" max="6656" width="9" style="329"/>
    <col min="6657" max="6659" width="3" style="329" customWidth="1"/>
    <col min="6660" max="6660" width="17.44140625" style="329" customWidth="1"/>
    <col min="6661" max="6661" width="17.33203125" style="329" customWidth="1"/>
    <col min="6662" max="6662" width="18" style="329" customWidth="1"/>
    <col min="6663" max="6663" width="22.109375" style="329" customWidth="1"/>
    <col min="6664" max="6664" width="18" style="329" customWidth="1"/>
    <col min="6665" max="6665" width="22.109375" style="329" customWidth="1"/>
    <col min="6666" max="6666" width="17.88671875" style="329" customWidth="1"/>
    <col min="6667" max="6667" width="26.109375" style="329" customWidth="1"/>
    <col min="6668" max="6912" width="9" style="329"/>
    <col min="6913" max="6915" width="3" style="329" customWidth="1"/>
    <col min="6916" max="6916" width="17.44140625" style="329" customWidth="1"/>
    <col min="6917" max="6917" width="17.33203125" style="329" customWidth="1"/>
    <col min="6918" max="6918" width="18" style="329" customWidth="1"/>
    <col min="6919" max="6919" width="22.109375" style="329" customWidth="1"/>
    <col min="6920" max="6920" width="18" style="329" customWidth="1"/>
    <col min="6921" max="6921" width="22.109375" style="329" customWidth="1"/>
    <col min="6922" max="6922" width="17.88671875" style="329" customWidth="1"/>
    <col min="6923" max="6923" width="26.109375" style="329" customWidth="1"/>
    <col min="6924" max="7168" width="9" style="329"/>
    <col min="7169" max="7171" width="3" style="329" customWidth="1"/>
    <col min="7172" max="7172" width="17.44140625" style="329" customWidth="1"/>
    <col min="7173" max="7173" width="17.33203125" style="329" customWidth="1"/>
    <col min="7174" max="7174" width="18" style="329" customWidth="1"/>
    <col min="7175" max="7175" width="22.109375" style="329" customWidth="1"/>
    <col min="7176" max="7176" width="18" style="329" customWidth="1"/>
    <col min="7177" max="7177" width="22.109375" style="329" customWidth="1"/>
    <col min="7178" max="7178" width="17.88671875" style="329" customWidth="1"/>
    <col min="7179" max="7179" width="26.109375" style="329" customWidth="1"/>
    <col min="7180" max="7424" width="9" style="329"/>
    <col min="7425" max="7427" width="3" style="329" customWidth="1"/>
    <col min="7428" max="7428" width="17.44140625" style="329" customWidth="1"/>
    <col min="7429" max="7429" width="17.33203125" style="329" customWidth="1"/>
    <col min="7430" max="7430" width="18" style="329" customWidth="1"/>
    <col min="7431" max="7431" width="22.109375" style="329" customWidth="1"/>
    <col min="7432" max="7432" width="18" style="329" customWidth="1"/>
    <col min="7433" max="7433" width="22.109375" style="329" customWidth="1"/>
    <col min="7434" max="7434" width="17.88671875" style="329" customWidth="1"/>
    <col min="7435" max="7435" width="26.109375" style="329" customWidth="1"/>
    <col min="7436" max="7680" width="9" style="329"/>
    <col min="7681" max="7683" width="3" style="329" customWidth="1"/>
    <col min="7684" max="7684" width="17.44140625" style="329" customWidth="1"/>
    <col min="7685" max="7685" width="17.33203125" style="329" customWidth="1"/>
    <col min="7686" max="7686" width="18" style="329" customWidth="1"/>
    <col min="7687" max="7687" width="22.109375" style="329" customWidth="1"/>
    <col min="7688" max="7688" width="18" style="329" customWidth="1"/>
    <col min="7689" max="7689" width="22.109375" style="329" customWidth="1"/>
    <col min="7690" max="7690" width="17.88671875" style="329" customWidth="1"/>
    <col min="7691" max="7691" width="26.109375" style="329" customWidth="1"/>
    <col min="7692" max="7936" width="9" style="329"/>
    <col min="7937" max="7939" width="3" style="329" customWidth="1"/>
    <col min="7940" max="7940" width="17.44140625" style="329" customWidth="1"/>
    <col min="7941" max="7941" width="17.33203125" style="329" customWidth="1"/>
    <col min="7942" max="7942" width="18" style="329" customWidth="1"/>
    <col min="7943" max="7943" width="22.109375" style="329" customWidth="1"/>
    <col min="7944" max="7944" width="18" style="329" customWidth="1"/>
    <col min="7945" max="7945" width="22.109375" style="329" customWidth="1"/>
    <col min="7946" max="7946" width="17.88671875" style="329" customWidth="1"/>
    <col min="7947" max="7947" width="26.109375" style="329" customWidth="1"/>
    <col min="7948" max="8192" width="9" style="329"/>
    <col min="8193" max="8195" width="3" style="329" customWidth="1"/>
    <col min="8196" max="8196" width="17.44140625" style="329" customWidth="1"/>
    <col min="8197" max="8197" width="17.33203125" style="329" customWidth="1"/>
    <col min="8198" max="8198" width="18" style="329" customWidth="1"/>
    <col min="8199" max="8199" width="22.109375" style="329" customWidth="1"/>
    <col min="8200" max="8200" width="18" style="329" customWidth="1"/>
    <col min="8201" max="8201" width="22.109375" style="329" customWidth="1"/>
    <col min="8202" max="8202" width="17.88671875" style="329" customWidth="1"/>
    <col min="8203" max="8203" width="26.109375" style="329" customWidth="1"/>
    <col min="8204" max="8448" width="9" style="329"/>
    <col min="8449" max="8451" width="3" style="329" customWidth="1"/>
    <col min="8452" max="8452" width="17.44140625" style="329" customWidth="1"/>
    <col min="8453" max="8453" width="17.33203125" style="329" customWidth="1"/>
    <col min="8454" max="8454" width="18" style="329" customWidth="1"/>
    <col min="8455" max="8455" width="22.109375" style="329" customWidth="1"/>
    <col min="8456" max="8456" width="18" style="329" customWidth="1"/>
    <col min="8457" max="8457" width="22.109375" style="329" customWidth="1"/>
    <col min="8458" max="8458" width="17.88671875" style="329" customWidth="1"/>
    <col min="8459" max="8459" width="26.109375" style="329" customWidth="1"/>
    <col min="8460" max="8704" width="9" style="329"/>
    <col min="8705" max="8707" width="3" style="329" customWidth="1"/>
    <col min="8708" max="8708" width="17.44140625" style="329" customWidth="1"/>
    <col min="8709" max="8709" width="17.33203125" style="329" customWidth="1"/>
    <col min="8710" max="8710" width="18" style="329" customWidth="1"/>
    <col min="8711" max="8711" width="22.109375" style="329" customWidth="1"/>
    <col min="8712" max="8712" width="18" style="329" customWidth="1"/>
    <col min="8713" max="8713" width="22.109375" style="329" customWidth="1"/>
    <col min="8714" max="8714" width="17.88671875" style="329" customWidth="1"/>
    <col min="8715" max="8715" width="26.109375" style="329" customWidth="1"/>
    <col min="8716" max="8960" width="9" style="329"/>
    <col min="8961" max="8963" width="3" style="329" customWidth="1"/>
    <col min="8964" max="8964" width="17.44140625" style="329" customWidth="1"/>
    <col min="8965" max="8965" width="17.33203125" style="329" customWidth="1"/>
    <col min="8966" max="8966" width="18" style="329" customWidth="1"/>
    <col min="8967" max="8967" width="22.109375" style="329" customWidth="1"/>
    <col min="8968" max="8968" width="18" style="329" customWidth="1"/>
    <col min="8969" max="8969" width="22.109375" style="329" customWidth="1"/>
    <col min="8970" max="8970" width="17.88671875" style="329" customWidth="1"/>
    <col min="8971" max="8971" width="26.109375" style="329" customWidth="1"/>
    <col min="8972" max="9216" width="9" style="329"/>
    <col min="9217" max="9219" width="3" style="329" customWidth="1"/>
    <col min="9220" max="9220" width="17.44140625" style="329" customWidth="1"/>
    <col min="9221" max="9221" width="17.33203125" style="329" customWidth="1"/>
    <col min="9222" max="9222" width="18" style="329" customWidth="1"/>
    <col min="9223" max="9223" width="22.109375" style="329" customWidth="1"/>
    <col min="9224" max="9224" width="18" style="329" customWidth="1"/>
    <col min="9225" max="9225" width="22.109375" style="329" customWidth="1"/>
    <col min="9226" max="9226" width="17.88671875" style="329" customWidth="1"/>
    <col min="9227" max="9227" width="26.109375" style="329" customWidth="1"/>
    <col min="9228" max="9472" width="9" style="329"/>
    <col min="9473" max="9475" width="3" style="329" customWidth="1"/>
    <col min="9476" max="9476" width="17.44140625" style="329" customWidth="1"/>
    <col min="9477" max="9477" width="17.33203125" style="329" customWidth="1"/>
    <col min="9478" max="9478" width="18" style="329" customWidth="1"/>
    <col min="9479" max="9479" width="22.109375" style="329" customWidth="1"/>
    <col min="9480" max="9480" width="18" style="329" customWidth="1"/>
    <col min="9481" max="9481" width="22.109375" style="329" customWidth="1"/>
    <col min="9482" max="9482" width="17.88671875" style="329" customWidth="1"/>
    <col min="9483" max="9483" width="26.109375" style="329" customWidth="1"/>
    <col min="9484" max="9728" width="9" style="329"/>
    <col min="9729" max="9731" width="3" style="329" customWidth="1"/>
    <col min="9732" max="9732" width="17.44140625" style="329" customWidth="1"/>
    <col min="9733" max="9733" width="17.33203125" style="329" customWidth="1"/>
    <col min="9734" max="9734" width="18" style="329" customWidth="1"/>
    <col min="9735" max="9735" width="22.109375" style="329" customWidth="1"/>
    <col min="9736" max="9736" width="18" style="329" customWidth="1"/>
    <col min="9737" max="9737" width="22.109375" style="329" customWidth="1"/>
    <col min="9738" max="9738" width="17.88671875" style="329" customWidth="1"/>
    <col min="9739" max="9739" width="26.109375" style="329" customWidth="1"/>
    <col min="9740" max="9984" width="9" style="329"/>
    <col min="9985" max="9987" width="3" style="329" customWidth="1"/>
    <col min="9988" max="9988" width="17.44140625" style="329" customWidth="1"/>
    <col min="9989" max="9989" width="17.33203125" style="329" customWidth="1"/>
    <col min="9990" max="9990" width="18" style="329" customWidth="1"/>
    <col min="9991" max="9991" width="22.109375" style="329" customWidth="1"/>
    <col min="9992" max="9992" width="18" style="329" customWidth="1"/>
    <col min="9993" max="9993" width="22.109375" style="329" customWidth="1"/>
    <col min="9994" max="9994" width="17.88671875" style="329" customWidth="1"/>
    <col min="9995" max="9995" width="26.109375" style="329" customWidth="1"/>
    <col min="9996" max="10240" width="9" style="329"/>
    <col min="10241" max="10243" width="3" style="329" customWidth="1"/>
    <col min="10244" max="10244" width="17.44140625" style="329" customWidth="1"/>
    <col min="10245" max="10245" width="17.33203125" style="329" customWidth="1"/>
    <col min="10246" max="10246" width="18" style="329" customWidth="1"/>
    <col min="10247" max="10247" width="22.109375" style="329" customWidth="1"/>
    <col min="10248" max="10248" width="18" style="329" customWidth="1"/>
    <col min="10249" max="10249" width="22.109375" style="329" customWidth="1"/>
    <col min="10250" max="10250" width="17.88671875" style="329" customWidth="1"/>
    <col min="10251" max="10251" width="26.109375" style="329" customWidth="1"/>
    <col min="10252" max="10496" width="9" style="329"/>
    <col min="10497" max="10499" width="3" style="329" customWidth="1"/>
    <col min="10500" max="10500" width="17.44140625" style="329" customWidth="1"/>
    <col min="10501" max="10501" width="17.33203125" style="329" customWidth="1"/>
    <col min="10502" max="10502" width="18" style="329" customWidth="1"/>
    <col min="10503" max="10503" width="22.109375" style="329" customWidth="1"/>
    <col min="10504" max="10504" width="18" style="329" customWidth="1"/>
    <col min="10505" max="10505" width="22.109375" style="329" customWidth="1"/>
    <col min="10506" max="10506" width="17.88671875" style="329" customWidth="1"/>
    <col min="10507" max="10507" width="26.109375" style="329" customWidth="1"/>
    <col min="10508" max="10752" width="9" style="329"/>
    <col min="10753" max="10755" width="3" style="329" customWidth="1"/>
    <col min="10756" max="10756" width="17.44140625" style="329" customWidth="1"/>
    <col min="10757" max="10757" width="17.33203125" style="329" customWidth="1"/>
    <col min="10758" max="10758" width="18" style="329" customWidth="1"/>
    <col min="10759" max="10759" width="22.109375" style="329" customWidth="1"/>
    <col min="10760" max="10760" width="18" style="329" customWidth="1"/>
    <col min="10761" max="10761" width="22.109375" style="329" customWidth="1"/>
    <col min="10762" max="10762" width="17.88671875" style="329" customWidth="1"/>
    <col min="10763" max="10763" width="26.109375" style="329" customWidth="1"/>
    <col min="10764" max="11008" width="9" style="329"/>
    <col min="11009" max="11011" width="3" style="329" customWidth="1"/>
    <col min="11012" max="11012" width="17.44140625" style="329" customWidth="1"/>
    <col min="11013" max="11013" width="17.33203125" style="329" customWidth="1"/>
    <col min="11014" max="11014" width="18" style="329" customWidth="1"/>
    <col min="11015" max="11015" width="22.109375" style="329" customWidth="1"/>
    <col min="11016" max="11016" width="18" style="329" customWidth="1"/>
    <col min="11017" max="11017" width="22.109375" style="329" customWidth="1"/>
    <col min="11018" max="11018" width="17.88671875" style="329" customWidth="1"/>
    <col min="11019" max="11019" width="26.109375" style="329" customWidth="1"/>
    <col min="11020" max="11264" width="9" style="329"/>
    <col min="11265" max="11267" width="3" style="329" customWidth="1"/>
    <col min="11268" max="11268" width="17.44140625" style="329" customWidth="1"/>
    <col min="11269" max="11269" width="17.33203125" style="329" customWidth="1"/>
    <col min="11270" max="11270" width="18" style="329" customWidth="1"/>
    <col min="11271" max="11271" width="22.109375" style="329" customWidth="1"/>
    <col min="11272" max="11272" width="18" style="329" customWidth="1"/>
    <col min="11273" max="11273" width="22.109375" style="329" customWidth="1"/>
    <col min="11274" max="11274" width="17.88671875" style="329" customWidth="1"/>
    <col min="11275" max="11275" width="26.109375" style="329" customWidth="1"/>
    <col min="11276" max="11520" width="9" style="329"/>
    <col min="11521" max="11523" width="3" style="329" customWidth="1"/>
    <col min="11524" max="11524" width="17.44140625" style="329" customWidth="1"/>
    <col min="11525" max="11525" width="17.33203125" style="329" customWidth="1"/>
    <col min="11526" max="11526" width="18" style="329" customWidth="1"/>
    <col min="11527" max="11527" width="22.109375" style="329" customWidth="1"/>
    <col min="11528" max="11528" width="18" style="329" customWidth="1"/>
    <col min="11529" max="11529" width="22.109375" style="329" customWidth="1"/>
    <col min="11530" max="11530" width="17.88671875" style="329" customWidth="1"/>
    <col min="11531" max="11531" width="26.109375" style="329" customWidth="1"/>
    <col min="11532" max="11776" width="9" style="329"/>
    <col min="11777" max="11779" width="3" style="329" customWidth="1"/>
    <col min="11780" max="11780" width="17.44140625" style="329" customWidth="1"/>
    <col min="11781" max="11781" width="17.33203125" style="329" customWidth="1"/>
    <col min="11782" max="11782" width="18" style="329" customWidth="1"/>
    <col min="11783" max="11783" width="22.109375" style="329" customWidth="1"/>
    <col min="11784" max="11784" width="18" style="329" customWidth="1"/>
    <col min="11785" max="11785" width="22.109375" style="329" customWidth="1"/>
    <col min="11786" max="11786" width="17.88671875" style="329" customWidth="1"/>
    <col min="11787" max="11787" width="26.109375" style="329" customWidth="1"/>
    <col min="11788" max="12032" width="9" style="329"/>
    <col min="12033" max="12035" width="3" style="329" customWidth="1"/>
    <col min="12036" max="12036" width="17.44140625" style="329" customWidth="1"/>
    <col min="12037" max="12037" width="17.33203125" style="329" customWidth="1"/>
    <col min="12038" max="12038" width="18" style="329" customWidth="1"/>
    <col min="12039" max="12039" width="22.109375" style="329" customWidth="1"/>
    <col min="12040" max="12040" width="18" style="329" customWidth="1"/>
    <col min="12041" max="12041" width="22.109375" style="329" customWidth="1"/>
    <col min="12042" max="12042" width="17.88671875" style="329" customWidth="1"/>
    <col min="12043" max="12043" width="26.109375" style="329" customWidth="1"/>
    <col min="12044" max="12288" width="9" style="329"/>
    <col min="12289" max="12291" width="3" style="329" customWidth="1"/>
    <col min="12292" max="12292" width="17.44140625" style="329" customWidth="1"/>
    <col min="12293" max="12293" width="17.33203125" style="329" customWidth="1"/>
    <col min="12294" max="12294" width="18" style="329" customWidth="1"/>
    <col min="12295" max="12295" width="22.109375" style="329" customWidth="1"/>
    <col min="12296" max="12296" width="18" style="329" customWidth="1"/>
    <col min="12297" max="12297" width="22.109375" style="329" customWidth="1"/>
    <col min="12298" max="12298" width="17.88671875" style="329" customWidth="1"/>
    <col min="12299" max="12299" width="26.109375" style="329" customWidth="1"/>
    <col min="12300" max="12544" width="9" style="329"/>
    <col min="12545" max="12547" width="3" style="329" customWidth="1"/>
    <col min="12548" max="12548" width="17.44140625" style="329" customWidth="1"/>
    <col min="12549" max="12549" width="17.33203125" style="329" customWidth="1"/>
    <col min="12550" max="12550" width="18" style="329" customWidth="1"/>
    <col min="12551" max="12551" width="22.109375" style="329" customWidth="1"/>
    <col min="12552" max="12552" width="18" style="329" customWidth="1"/>
    <col min="12553" max="12553" width="22.109375" style="329" customWidth="1"/>
    <col min="12554" max="12554" width="17.88671875" style="329" customWidth="1"/>
    <col min="12555" max="12555" width="26.109375" style="329" customWidth="1"/>
    <col min="12556" max="12800" width="9" style="329"/>
    <col min="12801" max="12803" width="3" style="329" customWidth="1"/>
    <col min="12804" max="12804" width="17.44140625" style="329" customWidth="1"/>
    <col min="12805" max="12805" width="17.33203125" style="329" customWidth="1"/>
    <col min="12806" max="12806" width="18" style="329" customWidth="1"/>
    <col min="12807" max="12807" width="22.109375" style="329" customWidth="1"/>
    <col min="12808" max="12808" width="18" style="329" customWidth="1"/>
    <col min="12809" max="12809" width="22.109375" style="329" customWidth="1"/>
    <col min="12810" max="12810" width="17.88671875" style="329" customWidth="1"/>
    <col min="12811" max="12811" width="26.109375" style="329" customWidth="1"/>
    <col min="12812" max="13056" width="9" style="329"/>
    <col min="13057" max="13059" width="3" style="329" customWidth="1"/>
    <col min="13060" max="13060" width="17.44140625" style="329" customWidth="1"/>
    <col min="13061" max="13061" width="17.33203125" style="329" customWidth="1"/>
    <col min="13062" max="13062" width="18" style="329" customWidth="1"/>
    <col min="13063" max="13063" width="22.109375" style="329" customWidth="1"/>
    <col min="13064" max="13064" width="18" style="329" customWidth="1"/>
    <col min="13065" max="13065" width="22.109375" style="329" customWidth="1"/>
    <col min="13066" max="13066" width="17.88671875" style="329" customWidth="1"/>
    <col min="13067" max="13067" width="26.109375" style="329" customWidth="1"/>
    <col min="13068" max="13312" width="9" style="329"/>
    <col min="13313" max="13315" width="3" style="329" customWidth="1"/>
    <col min="13316" max="13316" width="17.44140625" style="329" customWidth="1"/>
    <col min="13317" max="13317" width="17.33203125" style="329" customWidth="1"/>
    <col min="13318" max="13318" width="18" style="329" customWidth="1"/>
    <col min="13319" max="13319" width="22.109375" style="329" customWidth="1"/>
    <col min="13320" max="13320" width="18" style="329" customWidth="1"/>
    <col min="13321" max="13321" width="22.109375" style="329" customWidth="1"/>
    <col min="13322" max="13322" width="17.88671875" style="329" customWidth="1"/>
    <col min="13323" max="13323" width="26.109375" style="329" customWidth="1"/>
    <col min="13324" max="13568" width="9" style="329"/>
    <col min="13569" max="13571" width="3" style="329" customWidth="1"/>
    <col min="13572" max="13572" width="17.44140625" style="329" customWidth="1"/>
    <col min="13573" max="13573" width="17.33203125" style="329" customWidth="1"/>
    <col min="13574" max="13574" width="18" style="329" customWidth="1"/>
    <col min="13575" max="13575" width="22.109375" style="329" customWidth="1"/>
    <col min="13576" max="13576" width="18" style="329" customWidth="1"/>
    <col min="13577" max="13577" width="22.109375" style="329" customWidth="1"/>
    <col min="13578" max="13578" width="17.88671875" style="329" customWidth="1"/>
    <col min="13579" max="13579" width="26.109375" style="329" customWidth="1"/>
    <col min="13580" max="13824" width="9" style="329"/>
    <col min="13825" max="13827" width="3" style="329" customWidth="1"/>
    <col min="13828" max="13828" width="17.44140625" style="329" customWidth="1"/>
    <col min="13829" max="13829" width="17.33203125" style="329" customWidth="1"/>
    <col min="13830" max="13830" width="18" style="329" customWidth="1"/>
    <col min="13831" max="13831" width="22.109375" style="329" customWidth="1"/>
    <col min="13832" max="13832" width="18" style="329" customWidth="1"/>
    <col min="13833" max="13833" width="22.109375" style="329" customWidth="1"/>
    <col min="13834" max="13834" width="17.88671875" style="329" customWidth="1"/>
    <col min="13835" max="13835" width="26.109375" style="329" customWidth="1"/>
    <col min="13836" max="14080" width="9" style="329"/>
    <col min="14081" max="14083" width="3" style="329" customWidth="1"/>
    <col min="14084" max="14084" width="17.44140625" style="329" customWidth="1"/>
    <col min="14085" max="14085" width="17.33203125" style="329" customWidth="1"/>
    <col min="14086" max="14086" width="18" style="329" customWidth="1"/>
    <col min="14087" max="14087" width="22.109375" style="329" customWidth="1"/>
    <col min="14088" max="14088" width="18" style="329" customWidth="1"/>
    <col min="14089" max="14089" width="22.109375" style="329" customWidth="1"/>
    <col min="14090" max="14090" width="17.88671875" style="329" customWidth="1"/>
    <col min="14091" max="14091" width="26.109375" style="329" customWidth="1"/>
    <col min="14092" max="14336" width="9" style="329"/>
    <col min="14337" max="14339" width="3" style="329" customWidth="1"/>
    <col min="14340" max="14340" width="17.44140625" style="329" customWidth="1"/>
    <col min="14341" max="14341" width="17.33203125" style="329" customWidth="1"/>
    <col min="14342" max="14342" width="18" style="329" customWidth="1"/>
    <col min="14343" max="14343" width="22.109375" style="329" customWidth="1"/>
    <col min="14344" max="14344" width="18" style="329" customWidth="1"/>
    <col min="14345" max="14345" width="22.109375" style="329" customWidth="1"/>
    <col min="14346" max="14346" width="17.88671875" style="329" customWidth="1"/>
    <col min="14347" max="14347" width="26.109375" style="329" customWidth="1"/>
    <col min="14348" max="14592" width="9" style="329"/>
    <col min="14593" max="14595" width="3" style="329" customWidth="1"/>
    <col min="14596" max="14596" width="17.44140625" style="329" customWidth="1"/>
    <col min="14597" max="14597" width="17.33203125" style="329" customWidth="1"/>
    <col min="14598" max="14598" width="18" style="329" customWidth="1"/>
    <col min="14599" max="14599" width="22.109375" style="329" customWidth="1"/>
    <col min="14600" max="14600" width="18" style="329" customWidth="1"/>
    <col min="14601" max="14601" width="22.109375" style="329" customWidth="1"/>
    <col min="14602" max="14602" width="17.88671875" style="329" customWidth="1"/>
    <col min="14603" max="14603" width="26.109375" style="329" customWidth="1"/>
    <col min="14604" max="14848" width="9" style="329"/>
    <col min="14849" max="14851" width="3" style="329" customWidth="1"/>
    <col min="14852" max="14852" width="17.44140625" style="329" customWidth="1"/>
    <col min="14853" max="14853" width="17.33203125" style="329" customWidth="1"/>
    <col min="14854" max="14854" width="18" style="329" customWidth="1"/>
    <col min="14855" max="14855" width="22.109375" style="329" customWidth="1"/>
    <col min="14856" max="14856" width="18" style="329" customWidth="1"/>
    <col min="14857" max="14857" width="22.109375" style="329" customWidth="1"/>
    <col min="14858" max="14858" width="17.88671875" style="329" customWidth="1"/>
    <col min="14859" max="14859" width="26.109375" style="329" customWidth="1"/>
    <col min="14860" max="15104" width="9" style="329"/>
    <col min="15105" max="15107" width="3" style="329" customWidth="1"/>
    <col min="15108" max="15108" width="17.44140625" style="329" customWidth="1"/>
    <col min="15109" max="15109" width="17.33203125" style="329" customWidth="1"/>
    <col min="15110" max="15110" width="18" style="329" customWidth="1"/>
    <col min="15111" max="15111" width="22.109375" style="329" customWidth="1"/>
    <col min="15112" max="15112" width="18" style="329" customWidth="1"/>
    <col min="15113" max="15113" width="22.109375" style="329" customWidth="1"/>
    <col min="15114" max="15114" width="17.88671875" style="329" customWidth="1"/>
    <col min="15115" max="15115" width="26.109375" style="329" customWidth="1"/>
    <col min="15116" max="15360" width="9" style="329"/>
    <col min="15361" max="15363" width="3" style="329" customWidth="1"/>
    <col min="15364" max="15364" width="17.44140625" style="329" customWidth="1"/>
    <col min="15365" max="15365" width="17.33203125" style="329" customWidth="1"/>
    <col min="15366" max="15366" width="18" style="329" customWidth="1"/>
    <col min="15367" max="15367" width="22.109375" style="329" customWidth="1"/>
    <col min="15368" max="15368" width="18" style="329" customWidth="1"/>
    <col min="15369" max="15369" width="22.109375" style="329" customWidth="1"/>
    <col min="15370" max="15370" width="17.88671875" style="329" customWidth="1"/>
    <col min="15371" max="15371" width="26.109375" style="329" customWidth="1"/>
    <col min="15372" max="15616" width="9" style="329"/>
    <col min="15617" max="15619" width="3" style="329" customWidth="1"/>
    <col min="15620" max="15620" width="17.44140625" style="329" customWidth="1"/>
    <col min="15621" max="15621" width="17.33203125" style="329" customWidth="1"/>
    <col min="15622" max="15622" width="18" style="329" customWidth="1"/>
    <col min="15623" max="15623" width="22.109375" style="329" customWidth="1"/>
    <col min="15624" max="15624" width="18" style="329" customWidth="1"/>
    <col min="15625" max="15625" width="22.109375" style="329" customWidth="1"/>
    <col min="15626" max="15626" width="17.88671875" style="329" customWidth="1"/>
    <col min="15627" max="15627" width="26.109375" style="329" customWidth="1"/>
    <col min="15628" max="15872" width="9" style="329"/>
    <col min="15873" max="15875" width="3" style="329" customWidth="1"/>
    <col min="15876" max="15876" width="17.44140625" style="329" customWidth="1"/>
    <col min="15877" max="15877" width="17.33203125" style="329" customWidth="1"/>
    <col min="15878" max="15878" width="18" style="329" customWidth="1"/>
    <col min="15879" max="15879" width="22.109375" style="329" customWidth="1"/>
    <col min="15880" max="15880" width="18" style="329" customWidth="1"/>
    <col min="15881" max="15881" width="22.109375" style="329" customWidth="1"/>
    <col min="15882" max="15882" width="17.88671875" style="329" customWidth="1"/>
    <col min="15883" max="15883" width="26.109375" style="329" customWidth="1"/>
    <col min="15884" max="16128" width="9" style="329"/>
    <col min="16129" max="16131" width="3" style="329" customWidth="1"/>
    <col min="16132" max="16132" width="17.44140625" style="329" customWidth="1"/>
    <col min="16133" max="16133" width="17.33203125" style="329" customWidth="1"/>
    <col min="16134" max="16134" width="18" style="329" customWidth="1"/>
    <col min="16135" max="16135" width="22.109375" style="329" customWidth="1"/>
    <col min="16136" max="16136" width="18" style="329" customWidth="1"/>
    <col min="16137" max="16137" width="22.109375" style="329" customWidth="1"/>
    <col min="16138" max="16138" width="17.88671875" style="329" customWidth="1"/>
    <col min="16139" max="16139" width="26.109375" style="329" customWidth="1"/>
    <col min="16140" max="16384" width="9" style="329"/>
  </cols>
  <sheetData>
    <row r="1" spans="1:12" ht="21" customHeight="1" x14ac:dyDescent="0.4">
      <c r="A1" s="1389" t="s">
        <v>322</v>
      </c>
      <c r="B1" s="1389"/>
      <c r="C1" s="1389"/>
      <c r="D1" s="1389"/>
      <c r="E1" s="324"/>
      <c r="F1" s="325"/>
      <c r="G1" s="325"/>
      <c r="H1" s="325"/>
      <c r="I1" s="325"/>
      <c r="J1" s="326" t="s">
        <v>98</v>
      </c>
      <c r="K1" s="327" t="s">
        <v>323</v>
      </c>
      <c r="L1" s="328" t="s">
        <v>100</v>
      </c>
    </row>
    <row r="2" spans="1:12" ht="21" customHeight="1" x14ac:dyDescent="0.4">
      <c r="A2" s="1390" t="s">
        <v>324</v>
      </c>
      <c r="B2" s="1390"/>
      <c r="C2" s="1390"/>
      <c r="D2" s="1390"/>
      <c r="E2" s="330" t="s">
        <v>325</v>
      </c>
      <c r="F2" s="331"/>
      <c r="G2" s="331"/>
      <c r="H2" s="331"/>
      <c r="I2" s="331"/>
      <c r="J2" s="326" t="s">
        <v>326</v>
      </c>
      <c r="K2" s="332" t="s">
        <v>327</v>
      </c>
    </row>
    <row r="3" spans="1:12" ht="33" x14ac:dyDescent="0.3">
      <c r="A3" s="1391" t="s">
        <v>328</v>
      </c>
      <c r="B3" s="1391"/>
      <c r="C3" s="1391"/>
      <c r="D3" s="1391"/>
      <c r="E3" s="1391"/>
      <c r="F3" s="1391"/>
      <c r="G3" s="1391"/>
      <c r="H3" s="1391"/>
      <c r="I3" s="1391"/>
      <c r="J3" s="1391"/>
      <c r="K3" s="1391"/>
    </row>
    <row r="4" spans="1:12" ht="27" customHeight="1" x14ac:dyDescent="0.3">
      <c r="A4" s="333"/>
      <c r="B4" s="333"/>
      <c r="C4" s="333"/>
      <c r="D4" s="333"/>
      <c r="E4" s="333" t="s">
        <v>329</v>
      </c>
      <c r="F4" s="334"/>
      <c r="G4" s="335" t="s">
        <v>330</v>
      </c>
      <c r="H4" s="325"/>
      <c r="I4" s="334"/>
      <c r="J4" s="334"/>
      <c r="K4" s="336" t="s">
        <v>331</v>
      </c>
    </row>
    <row r="5" spans="1:12" ht="23.25" customHeight="1" x14ac:dyDescent="0.4">
      <c r="A5" s="1383" t="s">
        <v>332</v>
      </c>
      <c r="B5" s="1383"/>
      <c r="C5" s="1383"/>
      <c r="D5" s="1383"/>
      <c r="E5" s="1384"/>
      <c r="F5" s="1387" t="s">
        <v>333</v>
      </c>
      <c r="G5" s="1388"/>
      <c r="H5" s="338" t="s">
        <v>334</v>
      </c>
      <c r="I5" s="339" t="s">
        <v>335</v>
      </c>
      <c r="J5" s="338" t="s">
        <v>336</v>
      </c>
      <c r="K5" s="340" t="s">
        <v>337</v>
      </c>
    </row>
    <row r="6" spans="1:12" ht="23.25" customHeight="1" x14ac:dyDescent="0.4">
      <c r="A6" s="1385"/>
      <c r="B6" s="1385"/>
      <c r="C6" s="1385"/>
      <c r="D6" s="1385"/>
      <c r="E6" s="1386"/>
      <c r="F6" s="326" t="s">
        <v>338</v>
      </c>
      <c r="G6" s="326" t="s">
        <v>339</v>
      </c>
      <c r="H6" s="326" t="s">
        <v>338</v>
      </c>
      <c r="I6" s="326" t="s">
        <v>339</v>
      </c>
      <c r="J6" s="326" t="s">
        <v>338</v>
      </c>
      <c r="K6" s="337" t="s">
        <v>339</v>
      </c>
    </row>
    <row r="7" spans="1:12" ht="19.5" customHeight="1" x14ac:dyDescent="0.3">
      <c r="A7" s="324"/>
      <c r="B7" s="341" t="s">
        <v>340</v>
      </c>
      <c r="C7" s="324"/>
      <c r="D7" s="324"/>
      <c r="E7" s="324"/>
      <c r="F7" s="342">
        <f t="shared" ref="F7:G7" si="0">F8+F18+F19+F20+F21+F22+F25+F31+F34+F35+F36</f>
        <v>49750286</v>
      </c>
      <c r="G7" s="342">
        <f t="shared" si="0"/>
        <v>315136049</v>
      </c>
      <c r="H7" s="342">
        <f>H8+H18+H19+H20+H21+H22+H25+H31+H34+H35+H36</f>
        <v>36781200</v>
      </c>
      <c r="I7" s="342">
        <f t="shared" ref="I7:K7" si="1">I8+I18+I19+I20+I21+I22+I25+I31+I34+I35+I36</f>
        <v>235135901</v>
      </c>
      <c r="J7" s="342">
        <f t="shared" si="1"/>
        <v>12969086</v>
      </c>
      <c r="K7" s="343">
        <f t="shared" si="1"/>
        <v>80000148</v>
      </c>
    </row>
    <row r="8" spans="1:12" ht="19.5" customHeight="1" x14ac:dyDescent="0.3">
      <c r="A8" s="344"/>
      <c r="B8" s="344"/>
      <c r="C8" s="345" t="s">
        <v>341</v>
      </c>
      <c r="D8" s="344"/>
      <c r="E8" s="344"/>
      <c r="F8" s="342">
        <f t="shared" ref="F8:G8" si="2">F9+F10+F11+F12+F13+F16+F17</f>
        <v>24801631</v>
      </c>
      <c r="G8" s="342">
        <f t="shared" si="2"/>
        <v>169379867</v>
      </c>
      <c r="H8" s="342">
        <f>H9+H10+H11+H12+H13+H16+H17</f>
        <v>24801631</v>
      </c>
      <c r="I8" s="342">
        <f t="shared" ref="I8:K8" si="3">I9+I10+I11+I12+I13+I16+I17</f>
        <v>169379867</v>
      </c>
      <c r="J8" s="342">
        <f t="shared" si="3"/>
        <v>0</v>
      </c>
      <c r="K8" s="343">
        <f t="shared" si="3"/>
        <v>0</v>
      </c>
    </row>
    <row r="9" spans="1:12" ht="19.5" customHeight="1" x14ac:dyDescent="0.3">
      <c r="A9" s="344"/>
      <c r="B9" s="344"/>
      <c r="C9" s="345"/>
      <c r="D9" s="344" t="s">
        <v>342</v>
      </c>
      <c r="E9" s="324"/>
      <c r="F9" s="342">
        <f>H9+J9</f>
        <v>33073</v>
      </c>
      <c r="G9" s="342">
        <f>I9+K9</f>
        <v>2913419</v>
      </c>
      <c r="H9" s="346">
        <v>33073</v>
      </c>
      <c r="I9" s="346">
        <f>'[1]鄉庫收支月報表(113年10月)'!I9+'鄉庫收支月報表(113年11月)'!H9</f>
        <v>2913419</v>
      </c>
      <c r="J9" s="346">
        <v>0</v>
      </c>
      <c r="K9" s="347">
        <f>'[1]鄉庫收支月報表(113年10月)'!K9+'鄉庫收支月報表(113年11月)'!J9</f>
        <v>0</v>
      </c>
    </row>
    <row r="10" spans="1:12" ht="19.5" customHeight="1" x14ac:dyDescent="0.3">
      <c r="A10" s="344"/>
      <c r="B10" s="344"/>
      <c r="C10" s="345"/>
      <c r="D10" s="344" t="s">
        <v>343</v>
      </c>
      <c r="E10" s="344"/>
      <c r="F10" s="342">
        <f t="shared" ref="F10:G12" si="4">H10+J10</f>
        <v>122463</v>
      </c>
      <c r="G10" s="342">
        <f t="shared" si="4"/>
        <v>498884</v>
      </c>
      <c r="H10" s="346">
        <v>122463</v>
      </c>
      <c r="I10" s="346">
        <f>'[1]鄉庫收支月報表(113年10月)'!I10+'鄉庫收支月報表(113年11月)'!H10</f>
        <v>498884</v>
      </c>
      <c r="J10" s="346">
        <v>0</v>
      </c>
      <c r="K10" s="347">
        <f>'[1]鄉庫收支月報表(113年10月)'!K10+'鄉庫收支月報表(113年11月)'!J10</f>
        <v>0</v>
      </c>
    </row>
    <row r="11" spans="1:12" ht="19.5" customHeight="1" x14ac:dyDescent="0.3">
      <c r="A11" s="344"/>
      <c r="B11" s="344"/>
      <c r="C11" s="345"/>
      <c r="D11" s="344" t="s">
        <v>344</v>
      </c>
      <c r="E11" s="344"/>
      <c r="F11" s="342">
        <f t="shared" si="4"/>
        <v>2780</v>
      </c>
      <c r="G11" s="342">
        <f t="shared" si="4"/>
        <v>19854</v>
      </c>
      <c r="H11" s="346">
        <v>2780</v>
      </c>
      <c r="I11" s="346">
        <f>'[1]鄉庫收支月報表(113年10月)'!I11+'鄉庫收支月報表(113年11月)'!H11</f>
        <v>19854</v>
      </c>
      <c r="J11" s="346">
        <v>0</v>
      </c>
      <c r="K11" s="347">
        <f>'[1]鄉庫收支月報表(113年10月)'!K11+'鄉庫收支月報表(113年11月)'!J11</f>
        <v>0</v>
      </c>
    </row>
    <row r="12" spans="1:12" ht="19.5" customHeight="1" x14ac:dyDescent="0.3">
      <c r="A12" s="344"/>
      <c r="B12" s="344"/>
      <c r="C12" s="345"/>
      <c r="D12" s="344" t="s">
        <v>345</v>
      </c>
      <c r="E12" s="344"/>
      <c r="F12" s="342">
        <f t="shared" si="4"/>
        <v>0</v>
      </c>
      <c r="G12" s="342">
        <f t="shared" si="4"/>
        <v>683372</v>
      </c>
      <c r="H12" s="346">
        <v>0</v>
      </c>
      <c r="I12" s="346">
        <f>'[1]鄉庫收支月報表(113年10月)'!I12+'鄉庫收支月報表(113年11月)'!H12</f>
        <v>683372</v>
      </c>
      <c r="J12" s="346">
        <v>0</v>
      </c>
      <c r="K12" s="347">
        <f>'[1]鄉庫收支月報表(113年10月)'!K12+'鄉庫收支月報表(113年11月)'!J12</f>
        <v>0</v>
      </c>
    </row>
    <row r="13" spans="1:12" ht="19.5" customHeight="1" x14ac:dyDescent="0.3">
      <c r="A13" s="344"/>
      <c r="B13" s="344"/>
      <c r="C13" s="345"/>
      <c r="D13" s="344" t="s">
        <v>346</v>
      </c>
      <c r="E13" s="344"/>
      <c r="F13" s="342">
        <f>H13+J13</f>
        <v>855315</v>
      </c>
      <c r="G13" s="342">
        <f>I13+K13</f>
        <v>951879</v>
      </c>
      <c r="H13" s="342">
        <f>SUM(H14:H15)</f>
        <v>855315</v>
      </c>
      <c r="I13" s="342">
        <f t="shared" ref="I13:K13" si="5">SUM(I14:I15)</f>
        <v>951879</v>
      </c>
      <c r="J13" s="342">
        <f t="shared" si="5"/>
        <v>0</v>
      </c>
      <c r="K13" s="343">
        <f t="shared" si="5"/>
        <v>0</v>
      </c>
    </row>
    <row r="14" spans="1:12" ht="19.5" customHeight="1" x14ac:dyDescent="0.3">
      <c r="A14" s="344"/>
      <c r="B14" s="344"/>
      <c r="C14" s="345"/>
      <c r="D14" s="344"/>
      <c r="E14" s="344" t="s">
        <v>347</v>
      </c>
      <c r="F14" s="342">
        <f t="shared" ref="F14:G28" si="6">H14+J14</f>
        <v>0</v>
      </c>
      <c r="G14" s="342">
        <f t="shared" si="6"/>
        <v>0</v>
      </c>
      <c r="H14" s="346">
        <v>0</v>
      </c>
      <c r="I14" s="346">
        <f>'[1]鄉庫收支月報表(113年10月)'!I14+'鄉庫收支月報表(113年11月)'!H14</f>
        <v>0</v>
      </c>
      <c r="J14" s="346">
        <v>0</v>
      </c>
      <c r="K14" s="347">
        <f>'[1]鄉庫收支月報表(113年10月)'!K14+'鄉庫收支月報表(113年11月)'!J14</f>
        <v>0</v>
      </c>
    </row>
    <row r="15" spans="1:12" ht="19.5" customHeight="1" x14ac:dyDescent="0.3">
      <c r="A15" s="344"/>
      <c r="B15" s="344"/>
      <c r="C15" s="345"/>
      <c r="D15" s="344"/>
      <c r="E15" s="344" t="s">
        <v>348</v>
      </c>
      <c r="F15" s="342">
        <f t="shared" si="6"/>
        <v>855315</v>
      </c>
      <c r="G15" s="342">
        <f t="shared" si="6"/>
        <v>951879</v>
      </c>
      <c r="H15" s="346">
        <v>855315</v>
      </c>
      <c r="I15" s="346">
        <f>'[1]鄉庫收支月報表(113年10月)'!I15+'鄉庫收支月報表(113年11月)'!H15</f>
        <v>951879</v>
      </c>
      <c r="J15" s="346">
        <v>0</v>
      </c>
      <c r="K15" s="347">
        <f>'[1]鄉庫收支月報表(113年10月)'!K15+'鄉庫收支月報表(113年11月)'!J15</f>
        <v>0</v>
      </c>
    </row>
    <row r="16" spans="1:12" ht="19.5" customHeight="1" x14ac:dyDescent="0.3">
      <c r="A16" s="344"/>
      <c r="B16" s="344"/>
      <c r="C16" s="345"/>
      <c r="D16" s="344" t="s">
        <v>349</v>
      </c>
      <c r="E16" s="344"/>
      <c r="F16" s="342">
        <f t="shared" si="6"/>
        <v>23788000</v>
      </c>
      <c r="G16" s="342">
        <f t="shared" si="6"/>
        <v>164312459</v>
      </c>
      <c r="H16" s="346">
        <v>23788000</v>
      </c>
      <c r="I16" s="346">
        <f>'[1]鄉庫收支月報表(113年10月)'!I16+'鄉庫收支月報表(113年11月)'!H16</f>
        <v>164312459</v>
      </c>
      <c r="J16" s="346">
        <v>0</v>
      </c>
      <c r="K16" s="347">
        <f>'[1]鄉庫收支月報表(113年10月)'!K16+'鄉庫收支月報表(113年11月)'!J16</f>
        <v>0</v>
      </c>
    </row>
    <row r="17" spans="1:11" ht="19.5" customHeight="1" x14ac:dyDescent="0.3">
      <c r="A17" s="344"/>
      <c r="B17" s="344"/>
      <c r="C17" s="345"/>
      <c r="D17" s="344" t="s">
        <v>350</v>
      </c>
      <c r="E17" s="344"/>
      <c r="F17" s="342">
        <f t="shared" si="6"/>
        <v>0</v>
      </c>
      <c r="G17" s="342">
        <f t="shared" si="6"/>
        <v>0</v>
      </c>
      <c r="H17" s="346">
        <v>0</v>
      </c>
      <c r="I17" s="346">
        <f>'[1]鄉庫收支月報表(113年10月)'!I17+'鄉庫收支月報表(113年11月)'!H17</f>
        <v>0</v>
      </c>
      <c r="J17" s="346">
        <v>0</v>
      </c>
      <c r="K17" s="347">
        <f>'[1]鄉庫收支月報表(113年10月)'!K17+'鄉庫收支月報表(113年11月)'!J17</f>
        <v>0</v>
      </c>
    </row>
    <row r="18" spans="1:11" ht="19.5" customHeight="1" x14ac:dyDescent="0.3">
      <c r="A18" s="344"/>
      <c r="B18" s="344"/>
      <c r="C18" s="348" t="s">
        <v>351</v>
      </c>
      <c r="D18" s="344"/>
      <c r="E18" s="344"/>
      <c r="F18" s="342">
        <f t="shared" si="6"/>
        <v>0</v>
      </c>
      <c r="G18" s="342">
        <f t="shared" si="6"/>
        <v>0</v>
      </c>
      <c r="H18" s="346">
        <v>0</v>
      </c>
      <c r="I18" s="346">
        <f>'[1]鄉庫收支月報表(113年10月)'!I18+'鄉庫收支月報表(113年11月)'!H18</f>
        <v>0</v>
      </c>
      <c r="J18" s="346">
        <v>0</v>
      </c>
      <c r="K18" s="347">
        <f>'[1]鄉庫收支月報表(113年10月)'!K18+'鄉庫收支月報表(113年11月)'!J18</f>
        <v>0</v>
      </c>
    </row>
    <row r="19" spans="1:11" ht="19.5" customHeight="1" x14ac:dyDescent="0.3">
      <c r="A19" s="344"/>
      <c r="B19" s="344"/>
      <c r="C19" s="348" t="s">
        <v>352</v>
      </c>
      <c r="D19" s="344"/>
      <c r="E19" s="344"/>
      <c r="F19" s="342">
        <f t="shared" si="6"/>
        <v>117665</v>
      </c>
      <c r="G19" s="342">
        <f t="shared" si="6"/>
        <v>185885</v>
      </c>
      <c r="H19" s="346">
        <v>117665</v>
      </c>
      <c r="I19" s="346">
        <f>'[1]鄉庫收支月報表(113年10月)'!I19+'鄉庫收支月報表(113年11月)'!H19</f>
        <v>185885</v>
      </c>
      <c r="J19" s="346">
        <v>0</v>
      </c>
      <c r="K19" s="347">
        <f>'[1]鄉庫收支月報表(113年10月)'!K19+'鄉庫收支月報表(113年11月)'!J19</f>
        <v>0</v>
      </c>
    </row>
    <row r="20" spans="1:11" ht="19.5" customHeight="1" x14ac:dyDescent="0.3">
      <c r="A20" s="344"/>
      <c r="B20" s="344"/>
      <c r="C20" s="348" t="s">
        <v>353</v>
      </c>
      <c r="D20" s="344"/>
      <c r="E20" s="344"/>
      <c r="F20" s="342">
        <f t="shared" si="6"/>
        <v>1238177</v>
      </c>
      <c r="G20" s="342">
        <f t="shared" si="6"/>
        <v>7794463</v>
      </c>
      <c r="H20" s="346">
        <v>1238177</v>
      </c>
      <c r="I20" s="346">
        <f>'[1]鄉庫收支月報表(113年10月)'!I20+'鄉庫收支月報表(113年11月)'!H20</f>
        <v>7794463</v>
      </c>
      <c r="J20" s="346">
        <v>0</v>
      </c>
      <c r="K20" s="347">
        <f>'[1]鄉庫收支月報表(113年10月)'!K20+'鄉庫收支月報表(113年11月)'!J20</f>
        <v>0</v>
      </c>
    </row>
    <row r="21" spans="1:11" ht="19.5" customHeight="1" x14ac:dyDescent="0.3">
      <c r="A21" s="344"/>
      <c r="B21" s="344"/>
      <c r="C21" s="348" t="s">
        <v>354</v>
      </c>
      <c r="D21" s="344"/>
      <c r="E21" s="344"/>
      <c r="F21" s="342">
        <f t="shared" si="6"/>
        <v>0</v>
      </c>
      <c r="G21" s="342">
        <f t="shared" si="6"/>
        <v>0</v>
      </c>
      <c r="H21" s="346">
        <v>0</v>
      </c>
      <c r="I21" s="346">
        <f>'[1]鄉庫收支月報表(113年10月)'!I21+'鄉庫收支月報表(113年11月)'!H21</f>
        <v>0</v>
      </c>
      <c r="J21" s="346">
        <v>0</v>
      </c>
      <c r="K21" s="347">
        <f>'[1]鄉庫收支月報表(113年10月)'!K21+'鄉庫收支月報表(113年11月)'!J21</f>
        <v>0</v>
      </c>
    </row>
    <row r="22" spans="1:11" ht="19.5" customHeight="1" x14ac:dyDescent="0.3">
      <c r="A22" s="344"/>
      <c r="B22" s="344"/>
      <c r="C22" s="348" t="s">
        <v>355</v>
      </c>
      <c r="D22" s="344"/>
      <c r="E22" s="344"/>
      <c r="F22" s="342">
        <f t="shared" si="6"/>
        <v>0</v>
      </c>
      <c r="G22" s="342">
        <f t="shared" si="6"/>
        <v>759860</v>
      </c>
      <c r="H22" s="342">
        <f>SUM(H23:H24)</f>
        <v>0</v>
      </c>
      <c r="I22" s="342">
        <f t="shared" ref="I22:K22" si="7">SUM(I23:I24)</f>
        <v>759860</v>
      </c>
      <c r="J22" s="342">
        <f t="shared" si="7"/>
        <v>0</v>
      </c>
      <c r="K22" s="343">
        <f t="shared" si="7"/>
        <v>0</v>
      </c>
    </row>
    <row r="23" spans="1:11" ht="19.5" customHeight="1" x14ac:dyDescent="0.3">
      <c r="A23" s="344"/>
      <c r="B23" s="344"/>
      <c r="C23" s="324"/>
      <c r="D23" s="348" t="s">
        <v>356</v>
      </c>
      <c r="E23" s="344"/>
      <c r="F23" s="342">
        <f t="shared" si="6"/>
        <v>0</v>
      </c>
      <c r="G23" s="342">
        <f t="shared" si="6"/>
        <v>744860</v>
      </c>
      <c r="H23" s="346">
        <v>0</v>
      </c>
      <c r="I23" s="346">
        <f>'[1]鄉庫收支月報表(113年10月)'!I23+'鄉庫收支月報表(113年11月)'!H23</f>
        <v>744860</v>
      </c>
      <c r="J23" s="346">
        <v>0</v>
      </c>
      <c r="K23" s="347">
        <f>'[1]鄉庫收支月報表(113年10月)'!K23+'鄉庫收支月報表(113年11月)'!J23</f>
        <v>0</v>
      </c>
    </row>
    <row r="24" spans="1:11" ht="19.5" customHeight="1" x14ac:dyDescent="0.3">
      <c r="A24" s="344"/>
      <c r="B24" s="344"/>
      <c r="C24" s="344"/>
      <c r="D24" s="344" t="s">
        <v>357</v>
      </c>
      <c r="E24" s="344"/>
      <c r="F24" s="342">
        <f t="shared" si="6"/>
        <v>0</v>
      </c>
      <c r="G24" s="342">
        <f t="shared" si="6"/>
        <v>15000</v>
      </c>
      <c r="H24" s="346">
        <v>0</v>
      </c>
      <c r="I24" s="346">
        <f>'[1]鄉庫收支月報表(113年10月)'!I24+'鄉庫收支月報表(113年11月)'!H24</f>
        <v>15000</v>
      </c>
      <c r="J24" s="346">
        <v>0</v>
      </c>
      <c r="K24" s="347">
        <f>'[1]鄉庫收支月報表(113年10月)'!K24+'鄉庫收支月報表(113年11月)'!J24</f>
        <v>0</v>
      </c>
    </row>
    <row r="25" spans="1:11" ht="19.5" customHeight="1" x14ac:dyDescent="0.3">
      <c r="A25" s="344"/>
      <c r="B25" s="344"/>
      <c r="C25" s="344" t="s">
        <v>358</v>
      </c>
      <c r="D25" s="344"/>
      <c r="E25" s="344"/>
      <c r="F25" s="342">
        <f t="shared" si="6"/>
        <v>0</v>
      </c>
      <c r="G25" s="342">
        <f t="shared" si="6"/>
        <v>0</v>
      </c>
      <c r="H25" s="342">
        <f>SUM(H26:H28)</f>
        <v>0</v>
      </c>
      <c r="I25" s="342">
        <v>0</v>
      </c>
      <c r="J25" s="342">
        <v>0</v>
      </c>
      <c r="K25" s="343">
        <v>0</v>
      </c>
    </row>
    <row r="26" spans="1:11" ht="19.5" customHeight="1" x14ac:dyDescent="0.3">
      <c r="A26" s="344"/>
      <c r="B26" s="344"/>
      <c r="C26" s="344"/>
      <c r="D26" s="344" t="s">
        <v>359</v>
      </c>
      <c r="E26" s="344"/>
      <c r="F26" s="342">
        <f t="shared" si="6"/>
        <v>0</v>
      </c>
      <c r="G26" s="342">
        <f t="shared" si="6"/>
        <v>0</v>
      </c>
      <c r="H26" s="346">
        <v>0</v>
      </c>
      <c r="I26" s="346">
        <f>'[1]鄉庫收支月報表(113年10月)'!I26+'鄉庫收支月報表(113年11月)'!H26</f>
        <v>0</v>
      </c>
      <c r="J26" s="346">
        <v>0</v>
      </c>
      <c r="K26" s="347">
        <f>'[1]鄉庫收支月報表(113年10月)'!K26+'鄉庫收支月報表(113年11月)'!J26</f>
        <v>0</v>
      </c>
    </row>
    <row r="27" spans="1:11" ht="19.5" customHeight="1" x14ac:dyDescent="0.3">
      <c r="A27" s="344"/>
      <c r="B27" s="344"/>
      <c r="C27" s="344"/>
      <c r="D27" s="344" t="s">
        <v>360</v>
      </c>
      <c r="E27" s="344"/>
      <c r="F27" s="342">
        <f t="shared" si="6"/>
        <v>0</v>
      </c>
      <c r="G27" s="342">
        <f t="shared" si="6"/>
        <v>0</v>
      </c>
      <c r="H27" s="346">
        <v>0</v>
      </c>
      <c r="I27" s="346">
        <f>'[1]鄉庫收支月報表(113年10月)'!I27+'鄉庫收支月報表(113年11月)'!H27</f>
        <v>0</v>
      </c>
      <c r="J27" s="346">
        <v>0</v>
      </c>
      <c r="K27" s="347">
        <f>'[1]鄉庫收支月報表(113年10月)'!K27+'鄉庫收支月報表(113年11月)'!J27</f>
        <v>0</v>
      </c>
    </row>
    <row r="28" spans="1:11" ht="19.5" customHeight="1" x14ac:dyDescent="0.3">
      <c r="A28" s="344"/>
      <c r="B28" s="344"/>
      <c r="C28" s="344"/>
      <c r="D28" s="344" t="s">
        <v>361</v>
      </c>
      <c r="E28" s="344"/>
      <c r="F28" s="342">
        <f t="shared" si="6"/>
        <v>0</v>
      </c>
      <c r="G28" s="342">
        <f t="shared" si="6"/>
        <v>0</v>
      </c>
      <c r="H28" s="346">
        <v>0</v>
      </c>
      <c r="I28" s="346">
        <f>'[1]鄉庫收支月報表(113年10月)'!I28+'鄉庫收支月報表(113年11月)'!H28</f>
        <v>0</v>
      </c>
      <c r="J28" s="346">
        <v>0</v>
      </c>
      <c r="K28" s="347">
        <f>'[1]鄉庫收支月報表(113年10月)'!K28+'鄉庫收支月報表(113年11月)'!J28</f>
        <v>0</v>
      </c>
    </row>
    <row r="29" spans="1:11" ht="18.600000000000001" customHeight="1" x14ac:dyDescent="0.4">
      <c r="A29" s="1383" t="s">
        <v>332</v>
      </c>
      <c r="B29" s="1383"/>
      <c r="C29" s="1383"/>
      <c r="D29" s="1383"/>
      <c r="E29" s="1384"/>
      <c r="F29" s="1387" t="s">
        <v>333</v>
      </c>
      <c r="G29" s="1388"/>
      <c r="H29" s="338" t="s">
        <v>334</v>
      </c>
      <c r="I29" s="339" t="s">
        <v>335</v>
      </c>
      <c r="J29" s="338" t="s">
        <v>336</v>
      </c>
      <c r="K29" s="340" t="s">
        <v>337</v>
      </c>
    </row>
    <row r="30" spans="1:11" ht="18.600000000000001" customHeight="1" x14ac:dyDescent="0.4">
      <c r="A30" s="1385"/>
      <c r="B30" s="1385"/>
      <c r="C30" s="1385"/>
      <c r="D30" s="1385"/>
      <c r="E30" s="1386"/>
      <c r="F30" s="326" t="s">
        <v>338</v>
      </c>
      <c r="G30" s="326" t="s">
        <v>339</v>
      </c>
      <c r="H30" s="326" t="s">
        <v>338</v>
      </c>
      <c r="I30" s="326" t="s">
        <v>339</v>
      </c>
      <c r="J30" s="326" t="s">
        <v>338</v>
      </c>
      <c r="K30" s="337" t="s">
        <v>339</v>
      </c>
    </row>
    <row r="31" spans="1:11" ht="19.5" customHeight="1" x14ac:dyDescent="0.3">
      <c r="A31" s="344"/>
      <c r="B31" s="344"/>
      <c r="C31" s="344" t="s">
        <v>362</v>
      </c>
      <c r="D31" s="344"/>
      <c r="E31" s="344"/>
      <c r="F31" s="342">
        <f>H31+J31</f>
        <v>23533332</v>
      </c>
      <c r="G31" s="342">
        <f>I31+K31</f>
        <v>135167967</v>
      </c>
      <c r="H31" s="342">
        <f>SUM(H32:H33)</f>
        <v>10568742</v>
      </c>
      <c r="I31" s="342">
        <f t="shared" ref="I31:K31" si="8">SUM(I32:I33)</f>
        <v>55306603</v>
      </c>
      <c r="J31" s="342">
        <f t="shared" si="8"/>
        <v>12964590</v>
      </c>
      <c r="K31" s="343">
        <f t="shared" si="8"/>
        <v>79861364</v>
      </c>
    </row>
    <row r="32" spans="1:11" ht="19.5" customHeight="1" x14ac:dyDescent="0.3">
      <c r="A32" s="344"/>
      <c r="B32" s="344"/>
      <c r="C32" s="344"/>
      <c r="D32" s="344" t="s">
        <v>363</v>
      </c>
      <c r="E32" s="344"/>
      <c r="F32" s="342">
        <f t="shared" ref="F32:G42" si="9">H32+J32</f>
        <v>23533332</v>
      </c>
      <c r="G32" s="342">
        <f t="shared" si="9"/>
        <v>135167967</v>
      </c>
      <c r="H32" s="346">
        <v>10568742</v>
      </c>
      <c r="I32" s="346">
        <f>'[1]鄉庫收支月報表(113年10月)'!I32+'鄉庫收支月報表(113年11月)'!H32</f>
        <v>55306603</v>
      </c>
      <c r="J32" s="346">
        <v>12964590</v>
      </c>
      <c r="K32" s="347">
        <f>'[1]鄉庫收支月報表(113年10月)'!K32+'鄉庫收支月報表(113年11月)'!J32</f>
        <v>79861364</v>
      </c>
    </row>
    <row r="33" spans="1:11" ht="19.5" customHeight="1" x14ac:dyDescent="0.3">
      <c r="A33" s="344"/>
      <c r="B33" s="344"/>
      <c r="C33" s="344"/>
      <c r="D33" s="344" t="s">
        <v>364</v>
      </c>
      <c r="E33" s="344"/>
      <c r="F33" s="342">
        <f t="shared" si="9"/>
        <v>0</v>
      </c>
      <c r="G33" s="342">
        <f t="shared" si="9"/>
        <v>0</v>
      </c>
      <c r="H33" s="346">
        <v>0</v>
      </c>
      <c r="I33" s="346">
        <f>'[1]鄉庫收支月報表(113年10月)'!I33+'鄉庫收支月報表(113年11月)'!H33</f>
        <v>0</v>
      </c>
      <c r="J33" s="346">
        <v>0</v>
      </c>
      <c r="K33" s="347">
        <f>'[1]鄉庫收支月報表(113年10月)'!K33+'鄉庫收支月報表(113年11月)'!J33</f>
        <v>0</v>
      </c>
    </row>
    <row r="34" spans="1:11" ht="19.5" customHeight="1" x14ac:dyDescent="0.3">
      <c r="A34" s="344"/>
      <c r="B34" s="344"/>
      <c r="C34" s="344" t="s">
        <v>365</v>
      </c>
      <c r="D34" s="344"/>
      <c r="E34" s="344"/>
      <c r="F34" s="342">
        <f t="shared" si="9"/>
        <v>0</v>
      </c>
      <c r="G34" s="342">
        <f t="shared" si="9"/>
        <v>0</v>
      </c>
      <c r="H34" s="346">
        <v>0</v>
      </c>
      <c r="I34" s="346">
        <f>'[1]鄉庫收支月報表(113年10月)'!I34+'鄉庫收支月報表(113年11月)'!H34</f>
        <v>0</v>
      </c>
      <c r="J34" s="346">
        <v>0</v>
      </c>
      <c r="K34" s="347">
        <f>'[1]鄉庫收支月報表(113年10月)'!K34+'鄉庫收支月報表(113年11月)'!J34</f>
        <v>0</v>
      </c>
    </row>
    <row r="35" spans="1:11" ht="19.5" customHeight="1" x14ac:dyDescent="0.3">
      <c r="A35" s="344"/>
      <c r="B35" s="344"/>
      <c r="C35" s="344" t="s">
        <v>366</v>
      </c>
      <c r="D35" s="344"/>
      <c r="E35" s="344"/>
      <c r="F35" s="342">
        <f t="shared" si="9"/>
        <v>0</v>
      </c>
      <c r="G35" s="342">
        <f t="shared" si="9"/>
        <v>0</v>
      </c>
      <c r="H35" s="346">
        <v>0</v>
      </c>
      <c r="I35" s="346">
        <f>'[1]鄉庫收支月報表(113年10月)'!I35+'鄉庫收支月報表(113年11月)'!H35</f>
        <v>0</v>
      </c>
      <c r="J35" s="346">
        <v>0</v>
      </c>
      <c r="K35" s="347">
        <f>'[1]鄉庫收支月報表(113年10月)'!K35+'鄉庫收支月報表(113年11月)'!J35</f>
        <v>0</v>
      </c>
    </row>
    <row r="36" spans="1:11" ht="19.5" customHeight="1" x14ac:dyDescent="0.3">
      <c r="A36" s="344"/>
      <c r="B36" s="344"/>
      <c r="C36" s="344" t="s">
        <v>367</v>
      </c>
      <c r="D36" s="344"/>
      <c r="E36" s="344"/>
      <c r="F36" s="342">
        <f t="shared" si="9"/>
        <v>59481</v>
      </c>
      <c r="G36" s="342">
        <f t="shared" si="9"/>
        <v>1848007</v>
      </c>
      <c r="H36" s="346">
        <v>54985</v>
      </c>
      <c r="I36" s="346">
        <f>'[1]鄉庫收支月報表(113年10月)'!I36+'鄉庫收支月報表(113年11月)'!H36</f>
        <v>1709223</v>
      </c>
      <c r="J36" s="346">
        <v>4496</v>
      </c>
      <c r="K36" s="347">
        <f>'[1]鄉庫收支月報表(113年10月)'!K36+'鄉庫收支月報表(113年11月)'!J36</f>
        <v>138784</v>
      </c>
    </row>
    <row r="37" spans="1:11" ht="19.5" customHeight="1" x14ac:dyDescent="0.3">
      <c r="A37" s="344"/>
      <c r="B37" s="344" t="s">
        <v>368</v>
      </c>
      <c r="C37" s="344"/>
      <c r="D37" s="344"/>
      <c r="E37" s="344"/>
      <c r="F37" s="342">
        <f t="shared" si="9"/>
        <v>0</v>
      </c>
      <c r="G37" s="342">
        <f t="shared" si="9"/>
        <v>0</v>
      </c>
      <c r="H37" s="342">
        <f>SUM(H38)</f>
        <v>0</v>
      </c>
      <c r="I37" s="342">
        <f t="shared" ref="I37:K37" si="10">SUM(I38)</f>
        <v>0</v>
      </c>
      <c r="J37" s="342">
        <f t="shared" si="10"/>
        <v>0</v>
      </c>
      <c r="K37" s="343">
        <f t="shared" si="10"/>
        <v>0</v>
      </c>
    </row>
    <row r="38" spans="1:11" ht="19.5" customHeight="1" x14ac:dyDescent="0.3">
      <c r="A38" s="344"/>
      <c r="B38" s="344"/>
      <c r="C38" s="344" t="s">
        <v>369</v>
      </c>
      <c r="D38" s="344"/>
      <c r="E38" s="344"/>
      <c r="F38" s="342">
        <f t="shared" si="9"/>
        <v>0</v>
      </c>
      <c r="G38" s="342">
        <f t="shared" si="9"/>
        <v>0</v>
      </c>
      <c r="H38" s="342">
        <f>SUM(H39:H42)</f>
        <v>0</v>
      </c>
      <c r="I38" s="342">
        <f>SUM(I39:I42)</f>
        <v>0</v>
      </c>
      <c r="J38" s="342">
        <f t="shared" ref="J38:K38" si="11">SUM(J39:J42)</f>
        <v>0</v>
      </c>
      <c r="K38" s="343">
        <f t="shared" si="11"/>
        <v>0</v>
      </c>
    </row>
    <row r="39" spans="1:11" ht="19.5" customHeight="1" x14ac:dyDescent="0.3">
      <c r="A39" s="344"/>
      <c r="B39" s="344"/>
      <c r="C39" s="344"/>
      <c r="D39" s="344" t="s">
        <v>370</v>
      </c>
      <c r="E39" s="344"/>
      <c r="F39" s="342">
        <f t="shared" si="9"/>
        <v>0</v>
      </c>
      <c r="G39" s="342">
        <f t="shared" si="9"/>
        <v>0</v>
      </c>
      <c r="H39" s="346">
        <v>0</v>
      </c>
      <c r="I39" s="346">
        <f>'[1]鄉庫收支月報表(113年10月)'!I39+'鄉庫收支月報表(113年11月)'!H39</f>
        <v>0</v>
      </c>
      <c r="J39" s="346">
        <v>0</v>
      </c>
      <c r="K39" s="347">
        <f>'[1]鄉庫收支月報表(113年10月)'!K39+'鄉庫收支月報表(113年11月)'!J39</f>
        <v>0</v>
      </c>
    </row>
    <row r="40" spans="1:11" ht="19.5" customHeight="1" x14ac:dyDescent="0.3">
      <c r="A40" s="344"/>
      <c r="B40" s="344"/>
      <c r="C40" s="344"/>
      <c r="D40" s="344" t="s">
        <v>371</v>
      </c>
      <c r="E40" s="344"/>
      <c r="F40" s="342">
        <f t="shared" si="9"/>
        <v>0</v>
      </c>
      <c r="G40" s="342">
        <f t="shared" si="9"/>
        <v>0</v>
      </c>
      <c r="H40" s="346">
        <v>0</v>
      </c>
      <c r="I40" s="346">
        <f>'[1]鄉庫收支月報表(113年10月)'!I40+'鄉庫收支月報表(113年11月)'!H40</f>
        <v>0</v>
      </c>
      <c r="J40" s="346">
        <v>0</v>
      </c>
      <c r="K40" s="347">
        <f>'[1]鄉庫收支月報表(113年10月)'!K40+'鄉庫收支月報表(113年11月)'!J40</f>
        <v>0</v>
      </c>
    </row>
    <row r="41" spans="1:11" ht="19.5" customHeight="1" x14ac:dyDescent="0.3">
      <c r="A41" s="344"/>
      <c r="B41" s="344"/>
      <c r="C41" s="344"/>
      <c r="D41" s="344" t="s">
        <v>372</v>
      </c>
      <c r="E41" s="344"/>
      <c r="F41" s="342">
        <f t="shared" si="9"/>
        <v>0</v>
      </c>
      <c r="G41" s="342">
        <f t="shared" si="9"/>
        <v>0</v>
      </c>
      <c r="H41" s="346">
        <v>0</v>
      </c>
      <c r="I41" s="346">
        <f>'[1]鄉庫收支月報表(113年10月)'!I41+'鄉庫收支月報表(113年11月)'!H41</f>
        <v>0</v>
      </c>
      <c r="J41" s="346">
        <v>0</v>
      </c>
      <c r="K41" s="347">
        <f>'[1]鄉庫收支月報表(113年10月)'!K41+'鄉庫收支月報表(113年11月)'!J41</f>
        <v>0</v>
      </c>
    </row>
    <row r="42" spans="1:11" ht="19.5" customHeight="1" x14ac:dyDescent="0.3">
      <c r="A42" s="344"/>
      <c r="B42" s="344"/>
      <c r="C42" s="344"/>
      <c r="D42" s="344" t="s">
        <v>357</v>
      </c>
      <c r="E42" s="344"/>
      <c r="F42" s="342">
        <f t="shared" si="9"/>
        <v>0</v>
      </c>
      <c r="G42" s="342">
        <f t="shared" si="9"/>
        <v>0</v>
      </c>
      <c r="H42" s="346"/>
      <c r="I42" s="346">
        <f>'[1]鄉庫收支月報表(113年10月)'!I42+'鄉庫收支月報表(113年11月)'!H42</f>
        <v>0</v>
      </c>
      <c r="J42" s="346">
        <v>0</v>
      </c>
      <c r="K42" s="347">
        <f>'[1]鄉庫收支月報表(113年10月)'!K42+'鄉庫收支月報表(113年11月)'!J42</f>
        <v>0</v>
      </c>
    </row>
    <row r="43" spans="1:11" ht="19.5" customHeight="1" x14ac:dyDescent="0.3">
      <c r="A43" s="344"/>
      <c r="B43" s="349" t="s">
        <v>373</v>
      </c>
      <c r="C43" s="344"/>
      <c r="D43" s="344"/>
      <c r="E43" s="344"/>
      <c r="F43" s="342">
        <f>F37+F7</f>
        <v>49750286</v>
      </c>
      <c r="G43" s="342">
        <f t="shared" ref="G43:K43" si="12">G37+G7</f>
        <v>315136049</v>
      </c>
      <c r="H43" s="342">
        <f t="shared" si="12"/>
        <v>36781200</v>
      </c>
      <c r="I43" s="342">
        <f t="shared" si="12"/>
        <v>235135901</v>
      </c>
      <c r="J43" s="342">
        <f t="shared" si="12"/>
        <v>12969086</v>
      </c>
      <c r="K43" s="343">
        <f t="shared" si="12"/>
        <v>80000148</v>
      </c>
    </row>
    <row r="44" spans="1:11" ht="19.5" customHeight="1" x14ac:dyDescent="0.3">
      <c r="A44" s="344"/>
      <c r="B44" s="344" t="s">
        <v>374</v>
      </c>
      <c r="C44" s="344"/>
      <c r="D44" s="344"/>
      <c r="E44" s="344"/>
      <c r="F44" s="350">
        <v>0</v>
      </c>
      <c r="G44" s="346">
        <f>'[1]鄉庫收支月報表(113年10月)'!G44+'鄉庫收支月報表(113年11月)'!F44</f>
        <v>0</v>
      </c>
      <c r="H44" s="351"/>
      <c r="I44" s="352"/>
      <c r="J44" s="352"/>
      <c r="K44" s="353"/>
    </row>
    <row r="45" spans="1:11" ht="19.5" customHeight="1" x14ac:dyDescent="0.3">
      <c r="A45" s="344"/>
      <c r="B45" s="344" t="s">
        <v>375</v>
      </c>
      <c r="C45" s="344"/>
      <c r="D45" s="344"/>
      <c r="E45" s="344"/>
      <c r="F45" s="350">
        <v>0</v>
      </c>
      <c r="G45" s="346">
        <f>'[1]鄉庫收支月報表(113年10月)'!G45+'鄉庫收支月報表(113年11月)'!F45</f>
        <v>0</v>
      </c>
      <c r="H45" s="354"/>
      <c r="I45" s="355"/>
      <c r="J45" s="355"/>
      <c r="K45" s="356"/>
    </row>
    <row r="46" spans="1:11" ht="19.5" customHeight="1" x14ac:dyDescent="0.3">
      <c r="A46" s="344"/>
      <c r="B46" s="344" t="s">
        <v>376</v>
      </c>
      <c r="C46" s="344"/>
      <c r="D46" s="344"/>
      <c r="E46" s="344"/>
      <c r="F46" s="350">
        <v>0</v>
      </c>
      <c r="G46" s="346">
        <f>'[1]鄉庫收支月報表(113年10月)'!G46+'鄉庫收支月報表(113年11月)'!F46</f>
        <v>0</v>
      </c>
      <c r="H46" s="354"/>
      <c r="I46" s="355"/>
      <c r="J46" s="355"/>
      <c r="K46" s="356"/>
    </row>
    <row r="47" spans="1:11" ht="19.5" customHeight="1" x14ac:dyDescent="0.3">
      <c r="A47" s="344"/>
      <c r="B47" s="344" t="s">
        <v>377</v>
      </c>
      <c r="C47" s="344"/>
      <c r="D47" s="344"/>
      <c r="E47" s="344"/>
      <c r="F47" s="350">
        <v>0</v>
      </c>
      <c r="G47" s="346">
        <f>'[1]鄉庫收支月報表(113年10月)'!G47+'鄉庫收支月報表(113年11月)'!F47</f>
        <v>0</v>
      </c>
      <c r="H47" s="357"/>
      <c r="I47" s="355"/>
      <c r="J47" s="355"/>
      <c r="K47" s="356"/>
    </row>
    <row r="48" spans="1:11" ht="19.5" customHeight="1" x14ac:dyDescent="0.3">
      <c r="A48" s="344"/>
      <c r="B48" s="344" t="s">
        <v>378</v>
      </c>
      <c r="C48" s="344"/>
      <c r="D48" s="344"/>
      <c r="E48" s="344"/>
      <c r="F48" s="350">
        <v>0</v>
      </c>
      <c r="G48" s="346">
        <f>'[1]鄉庫收支月報表(113年10月)'!G48+'鄉庫收支月報表(113年11月)'!F48</f>
        <v>0</v>
      </c>
      <c r="H48" s="354"/>
      <c r="I48" s="355"/>
      <c r="J48" s="355"/>
      <c r="K48" s="356"/>
    </row>
    <row r="49" spans="1:11" ht="19.5" customHeight="1" x14ac:dyDescent="0.3">
      <c r="A49" s="344" t="s">
        <v>379</v>
      </c>
      <c r="B49" s="344"/>
      <c r="C49" s="344"/>
      <c r="D49" s="344"/>
      <c r="E49" s="344"/>
      <c r="F49" s="350">
        <v>0</v>
      </c>
      <c r="G49" s="346">
        <f>'[1]鄉庫收支月報表(113年10月)'!G49+'鄉庫收支月報表(113年11月)'!F49</f>
        <v>0</v>
      </c>
      <c r="H49" s="354"/>
      <c r="I49" s="355"/>
      <c r="J49" s="355"/>
      <c r="K49" s="356"/>
    </row>
    <row r="50" spans="1:11" ht="19.5" customHeight="1" x14ac:dyDescent="0.3">
      <c r="A50" s="344"/>
      <c r="B50" s="344" t="s">
        <v>380</v>
      </c>
      <c r="C50" s="344"/>
      <c r="D50" s="344"/>
      <c r="E50" s="344"/>
      <c r="F50" s="350">
        <v>0</v>
      </c>
      <c r="G50" s="346">
        <f>'[1]鄉庫收支月報表(113年10月)'!G50+'鄉庫收支月報表(113年11月)'!F50</f>
        <v>0</v>
      </c>
      <c r="H50" s="354"/>
      <c r="I50" s="355"/>
      <c r="J50" s="355"/>
      <c r="K50" s="356"/>
    </row>
    <row r="51" spans="1:11" ht="19.5" customHeight="1" x14ac:dyDescent="0.3">
      <c r="A51" s="349" t="s">
        <v>381</v>
      </c>
      <c r="B51" s="344"/>
      <c r="C51" s="344"/>
      <c r="D51" s="344"/>
      <c r="E51" s="358"/>
      <c r="F51" s="342">
        <f>SUM(F43:F50)</f>
        <v>49750286</v>
      </c>
      <c r="G51" s="342">
        <f>SUM(G43:G50)</f>
        <v>315136049</v>
      </c>
      <c r="H51" s="354"/>
      <c r="I51" s="355"/>
      <c r="J51" s="355"/>
      <c r="K51" s="356"/>
    </row>
    <row r="52" spans="1:11" ht="19.5" customHeight="1" x14ac:dyDescent="0.3">
      <c r="A52" s="349" t="s">
        <v>382</v>
      </c>
      <c r="B52" s="344"/>
      <c r="C52" s="344"/>
      <c r="D52" s="344"/>
      <c r="E52" s="359"/>
      <c r="F52" s="346">
        <f>'[1]鄉庫收支月報表(113年10月)'!F128</f>
        <v>357179449</v>
      </c>
      <c r="G52" s="346"/>
      <c r="H52" s="354"/>
      <c r="I52" s="355"/>
      <c r="J52" s="355"/>
      <c r="K52" s="356"/>
    </row>
    <row r="53" spans="1:11" ht="19.5" customHeight="1" x14ac:dyDescent="0.3">
      <c r="A53" s="349" t="s">
        <v>383</v>
      </c>
      <c r="B53" s="344"/>
      <c r="C53" s="344"/>
      <c r="D53" s="344"/>
      <c r="E53" s="359"/>
      <c r="F53" s="342">
        <f>SUM(F51:F52)</f>
        <v>406929735</v>
      </c>
      <c r="G53" s="346"/>
      <c r="H53" s="360"/>
      <c r="I53" s="361"/>
      <c r="J53" s="361"/>
      <c r="K53" s="362"/>
    </row>
    <row r="54" spans="1:11" ht="18.600000000000001" customHeight="1" x14ac:dyDescent="0.4">
      <c r="A54" s="1383" t="s">
        <v>332</v>
      </c>
      <c r="B54" s="1383"/>
      <c r="C54" s="1383"/>
      <c r="D54" s="1383"/>
      <c r="E54" s="1384"/>
      <c r="F54" s="1397" t="s">
        <v>333</v>
      </c>
      <c r="G54" s="1398"/>
      <c r="H54" s="364" t="s">
        <v>334</v>
      </c>
      <c r="I54" s="365" t="s">
        <v>384</v>
      </c>
      <c r="J54" s="364" t="s">
        <v>336</v>
      </c>
      <c r="K54" s="366" t="s">
        <v>385</v>
      </c>
    </row>
    <row r="55" spans="1:11" ht="18.600000000000001" customHeight="1" x14ac:dyDescent="0.4">
      <c r="A55" s="1385"/>
      <c r="B55" s="1385"/>
      <c r="C55" s="1385"/>
      <c r="D55" s="1385"/>
      <c r="E55" s="1386"/>
      <c r="F55" s="367" t="s">
        <v>338</v>
      </c>
      <c r="G55" s="367" t="s">
        <v>339</v>
      </c>
      <c r="H55" s="367" t="s">
        <v>338</v>
      </c>
      <c r="I55" s="367" t="s">
        <v>339</v>
      </c>
      <c r="J55" s="367" t="s">
        <v>338</v>
      </c>
      <c r="K55" s="363" t="s">
        <v>339</v>
      </c>
    </row>
    <row r="56" spans="1:11" ht="19.5" customHeight="1" x14ac:dyDescent="0.3">
      <c r="A56" s="344"/>
      <c r="B56" s="345" t="s">
        <v>386</v>
      </c>
      <c r="C56" s="344"/>
      <c r="D56" s="344"/>
      <c r="E56" s="344"/>
      <c r="F56" s="342">
        <f>H56+J56</f>
        <v>10122515</v>
      </c>
      <c r="G56" s="342">
        <f>I56+K56</f>
        <v>112124285</v>
      </c>
      <c r="H56" s="342">
        <f>H57+H62+H66+H71+H77+H82+H85+H88</f>
        <v>10122515</v>
      </c>
      <c r="I56" s="342">
        <f t="shared" ref="I56:K56" si="13">I57+I62+I66+I71+I77+I82+I85+I88</f>
        <v>112124285</v>
      </c>
      <c r="J56" s="342">
        <f t="shared" si="13"/>
        <v>0</v>
      </c>
      <c r="K56" s="343">
        <f t="shared" si="13"/>
        <v>0</v>
      </c>
    </row>
    <row r="57" spans="1:11" ht="19.5" customHeight="1" x14ac:dyDescent="0.3">
      <c r="A57" s="344"/>
      <c r="B57" s="344"/>
      <c r="C57" s="345" t="s">
        <v>387</v>
      </c>
      <c r="D57" s="344"/>
      <c r="E57" s="344"/>
      <c r="F57" s="342">
        <f t="shared" ref="F57:G79" si="14">H57+J57</f>
        <v>6067667</v>
      </c>
      <c r="G57" s="342">
        <f t="shared" si="14"/>
        <v>64995543</v>
      </c>
      <c r="H57" s="342">
        <f>SUM(H58:H61)</f>
        <v>6067667</v>
      </c>
      <c r="I57" s="342">
        <f t="shared" ref="I57:K57" si="15">SUM(I58:I61)</f>
        <v>64995543</v>
      </c>
      <c r="J57" s="342">
        <f t="shared" si="15"/>
        <v>0</v>
      </c>
      <c r="K57" s="343">
        <f t="shared" si="15"/>
        <v>0</v>
      </c>
    </row>
    <row r="58" spans="1:11" ht="19.5" customHeight="1" x14ac:dyDescent="0.3">
      <c r="A58" s="344"/>
      <c r="B58" s="344"/>
      <c r="C58" s="345"/>
      <c r="D58" s="344" t="s">
        <v>388</v>
      </c>
      <c r="E58" s="344"/>
      <c r="F58" s="342">
        <f t="shared" si="14"/>
        <v>1423731</v>
      </c>
      <c r="G58" s="342">
        <f t="shared" si="14"/>
        <v>15255241</v>
      </c>
      <c r="H58" s="346">
        <v>1423731</v>
      </c>
      <c r="I58" s="346">
        <f>'[1]鄉庫收支月報表(113年10月)'!I58+'鄉庫收支月報表(113年11月)'!H58</f>
        <v>15255241</v>
      </c>
      <c r="J58" s="346">
        <v>0</v>
      </c>
      <c r="K58" s="347">
        <f>'[1]鄉庫收支月報表(113年10月)'!K58+'鄉庫收支月報表(113年11月)'!J58</f>
        <v>0</v>
      </c>
    </row>
    <row r="59" spans="1:11" ht="19.5" customHeight="1" x14ac:dyDescent="0.3">
      <c r="A59" s="344"/>
      <c r="B59" s="344"/>
      <c r="C59" s="345"/>
      <c r="D59" s="344" t="s">
        <v>389</v>
      </c>
      <c r="E59" s="344"/>
      <c r="F59" s="342">
        <f t="shared" si="14"/>
        <v>1448071</v>
      </c>
      <c r="G59" s="342">
        <f t="shared" si="14"/>
        <v>15464298</v>
      </c>
      <c r="H59" s="346">
        <v>1448071</v>
      </c>
      <c r="I59" s="346">
        <f>'[1]鄉庫收支月報表(113年10月)'!I59+'鄉庫收支月報表(113年11月)'!H59</f>
        <v>15464298</v>
      </c>
      <c r="J59" s="346">
        <v>0</v>
      </c>
      <c r="K59" s="347">
        <f>'[1]鄉庫收支月報表(113年10月)'!K59+'鄉庫收支月報表(113年11月)'!J59</f>
        <v>0</v>
      </c>
    </row>
    <row r="60" spans="1:11" ht="19.5" customHeight="1" x14ac:dyDescent="0.3">
      <c r="A60" s="344"/>
      <c r="B60" s="344"/>
      <c r="C60" s="345"/>
      <c r="D60" s="344" t="s">
        <v>390</v>
      </c>
      <c r="E60" s="344"/>
      <c r="F60" s="342">
        <f t="shared" si="14"/>
        <v>3191467</v>
      </c>
      <c r="G60" s="342">
        <f t="shared" si="14"/>
        <v>34172578</v>
      </c>
      <c r="H60" s="346">
        <v>3191467</v>
      </c>
      <c r="I60" s="346">
        <f>'[1]鄉庫收支月報表(113年10月)'!I60+'鄉庫收支月報表(113年11月)'!H60</f>
        <v>34172578</v>
      </c>
      <c r="J60" s="346">
        <v>0</v>
      </c>
      <c r="K60" s="347">
        <f>'[1]鄉庫收支月報表(113年10月)'!K60+'鄉庫收支月報表(113年11月)'!J60</f>
        <v>0</v>
      </c>
    </row>
    <row r="61" spans="1:11" ht="19.5" customHeight="1" x14ac:dyDescent="0.3">
      <c r="A61" s="344"/>
      <c r="B61" s="344"/>
      <c r="C61" s="345"/>
      <c r="D61" s="344" t="s">
        <v>391</v>
      </c>
      <c r="E61" s="344"/>
      <c r="F61" s="342">
        <f t="shared" si="14"/>
        <v>4398</v>
      </c>
      <c r="G61" s="342">
        <f t="shared" si="14"/>
        <v>103426</v>
      </c>
      <c r="H61" s="346">
        <v>4398</v>
      </c>
      <c r="I61" s="346">
        <f>'[1]鄉庫收支月報表(113年10月)'!I61+'鄉庫收支月報表(113年11月)'!H61</f>
        <v>103426</v>
      </c>
      <c r="J61" s="346">
        <v>0</v>
      </c>
      <c r="K61" s="347">
        <f>'[1]鄉庫收支月報表(113年10月)'!K61+'鄉庫收支月報表(113年11月)'!J61</f>
        <v>0</v>
      </c>
    </row>
    <row r="62" spans="1:11" ht="19.5" customHeight="1" x14ac:dyDescent="0.3">
      <c r="A62" s="344"/>
      <c r="B62" s="344"/>
      <c r="C62" s="345" t="s">
        <v>392</v>
      </c>
      <c r="D62" s="344"/>
      <c r="E62" s="344"/>
      <c r="F62" s="342">
        <f t="shared" si="14"/>
        <v>250367</v>
      </c>
      <c r="G62" s="342">
        <f t="shared" si="14"/>
        <v>4374421</v>
      </c>
      <c r="H62" s="342">
        <f>SUM(H63:H65)</f>
        <v>250367</v>
      </c>
      <c r="I62" s="342">
        <f t="shared" ref="I62:K62" si="16">SUM(I63:I65)</f>
        <v>4374421</v>
      </c>
      <c r="J62" s="342">
        <f t="shared" si="16"/>
        <v>0</v>
      </c>
      <c r="K62" s="343">
        <f t="shared" si="16"/>
        <v>0</v>
      </c>
    </row>
    <row r="63" spans="1:11" ht="19.5" customHeight="1" x14ac:dyDescent="0.3">
      <c r="A63" s="344"/>
      <c r="B63" s="344"/>
      <c r="C63" s="345"/>
      <c r="D63" s="344" t="s">
        <v>393</v>
      </c>
      <c r="E63" s="344"/>
      <c r="F63" s="342">
        <f t="shared" si="14"/>
        <v>0</v>
      </c>
      <c r="G63" s="342">
        <f t="shared" si="14"/>
        <v>0</v>
      </c>
      <c r="H63" s="346">
        <v>0</v>
      </c>
      <c r="I63" s="346">
        <f>'[1]鄉庫收支月報表(113年10月)'!I63+'鄉庫收支月報表(113年11月)'!H63</f>
        <v>0</v>
      </c>
      <c r="J63" s="346">
        <v>0</v>
      </c>
      <c r="K63" s="347">
        <f>'[1]鄉庫收支月報表(113年10月)'!K63+'鄉庫收支月報表(113年11月)'!J63</f>
        <v>0</v>
      </c>
    </row>
    <row r="64" spans="1:11" ht="19.5" customHeight="1" x14ac:dyDescent="0.3">
      <c r="A64" s="344"/>
      <c r="B64" s="344"/>
      <c r="C64" s="345"/>
      <c r="D64" s="344" t="s">
        <v>394</v>
      </c>
      <c r="E64" s="344"/>
      <c r="F64" s="342">
        <f t="shared" si="14"/>
        <v>0</v>
      </c>
      <c r="G64" s="342">
        <f t="shared" si="14"/>
        <v>0</v>
      </c>
      <c r="H64" s="346">
        <v>0</v>
      </c>
      <c r="I64" s="346">
        <f>'[1]鄉庫收支月報表(113年10月)'!I64+'鄉庫收支月報表(113年11月)'!H64</f>
        <v>0</v>
      </c>
      <c r="J64" s="346">
        <v>0</v>
      </c>
      <c r="K64" s="347">
        <f>'[1]鄉庫收支月報表(113年10月)'!K64+'鄉庫收支月報表(113年11月)'!J64</f>
        <v>0</v>
      </c>
    </row>
    <row r="65" spans="1:13" ht="19.5" customHeight="1" x14ac:dyDescent="0.3">
      <c r="A65" s="344"/>
      <c r="B65" s="344"/>
      <c r="C65" s="345"/>
      <c r="D65" s="344" t="s">
        <v>395</v>
      </c>
      <c r="E65" s="344"/>
      <c r="F65" s="342">
        <f t="shared" si="14"/>
        <v>250367</v>
      </c>
      <c r="G65" s="342">
        <f t="shared" si="14"/>
        <v>4374421</v>
      </c>
      <c r="H65" s="346">
        <v>250367</v>
      </c>
      <c r="I65" s="346">
        <f>'[1]鄉庫收支月報表(113年10月)'!I65+'鄉庫收支月報表(113年11月)'!H65</f>
        <v>4374421</v>
      </c>
      <c r="J65" s="346">
        <v>0</v>
      </c>
      <c r="K65" s="347">
        <f>'[1]鄉庫收支月報表(113年10月)'!K65+'鄉庫收支月報表(113年11月)'!J65</f>
        <v>0</v>
      </c>
    </row>
    <row r="66" spans="1:13" ht="19.5" customHeight="1" x14ac:dyDescent="0.3">
      <c r="A66" s="344"/>
      <c r="B66" s="344"/>
      <c r="C66" s="345" t="s">
        <v>396</v>
      </c>
      <c r="D66" s="344"/>
      <c r="E66" s="344"/>
      <c r="F66" s="342">
        <f t="shared" si="14"/>
        <v>1010891</v>
      </c>
      <c r="G66" s="342">
        <f t="shared" si="14"/>
        <v>15110296</v>
      </c>
      <c r="H66" s="342">
        <f>SUM(H67:H70)</f>
        <v>1010891</v>
      </c>
      <c r="I66" s="342">
        <f t="shared" ref="I66:K66" si="17">SUM(I67:I70)</f>
        <v>15110296</v>
      </c>
      <c r="J66" s="342">
        <f t="shared" si="17"/>
        <v>0</v>
      </c>
      <c r="K66" s="343">
        <f t="shared" si="17"/>
        <v>0</v>
      </c>
    </row>
    <row r="67" spans="1:13" ht="19.5" customHeight="1" x14ac:dyDescent="0.3">
      <c r="A67" s="344"/>
      <c r="B67" s="344"/>
      <c r="C67" s="345"/>
      <c r="D67" s="344" t="s">
        <v>397</v>
      </c>
      <c r="E67" s="344"/>
      <c r="F67" s="342">
        <f t="shared" si="14"/>
        <v>353285</v>
      </c>
      <c r="G67" s="342">
        <f t="shared" si="14"/>
        <v>6725511</v>
      </c>
      <c r="H67" s="346">
        <v>353285</v>
      </c>
      <c r="I67" s="346">
        <f>'[1]鄉庫收支月報表(113年10月)'!I67+'鄉庫收支月報表(113年11月)'!H67</f>
        <v>6725511</v>
      </c>
      <c r="J67" s="346">
        <v>0</v>
      </c>
      <c r="K67" s="347">
        <f>'[1]鄉庫收支月報表(113年10月)'!K67+'鄉庫收支月報表(113年11月)'!J67</f>
        <v>0</v>
      </c>
    </row>
    <row r="68" spans="1:13" ht="19.5" customHeight="1" x14ac:dyDescent="0.3">
      <c r="A68" s="344"/>
      <c r="B68" s="344"/>
      <c r="C68" s="345"/>
      <c r="D68" s="344" t="s">
        <v>398</v>
      </c>
      <c r="E68" s="344"/>
      <c r="F68" s="342">
        <f t="shared" si="14"/>
        <v>450</v>
      </c>
      <c r="G68" s="342">
        <f t="shared" si="14"/>
        <v>4760</v>
      </c>
      <c r="H68" s="346">
        <v>450</v>
      </c>
      <c r="I68" s="346">
        <f>'[1]鄉庫收支月報表(113年10月)'!I68+'鄉庫收支月報表(113年11月)'!H68</f>
        <v>4760</v>
      </c>
      <c r="J68" s="346">
        <v>0</v>
      </c>
      <c r="K68" s="347">
        <f>'[1]鄉庫收支月報表(113年10月)'!K68+'鄉庫收支月報表(113年11月)'!J68</f>
        <v>0</v>
      </c>
    </row>
    <row r="69" spans="1:13" ht="19.5" customHeight="1" x14ac:dyDescent="0.3">
      <c r="A69" s="344"/>
      <c r="B69" s="344"/>
      <c r="C69" s="345"/>
      <c r="D69" s="344" t="s">
        <v>399</v>
      </c>
      <c r="E69" s="344"/>
      <c r="F69" s="342">
        <f t="shared" si="14"/>
        <v>0</v>
      </c>
      <c r="G69" s="342">
        <f t="shared" si="14"/>
        <v>0</v>
      </c>
      <c r="H69" s="346">
        <v>0</v>
      </c>
      <c r="I69" s="346">
        <f>'[1]鄉庫收支月報表(113年10月)'!I69+'鄉庫收支月報表(113年11月)'!H69</f>
        <v>0</v>
      </c>
      <c r="J69" s="346">
        <v>0</v>
      </c>
      <c r="K69" s="347">
        <f>'[1]鄉庫收支月報表(113年10月)'!K69+'鄉庫收支月報表(113年11月)'!J69</f>
        <v>0</v>
      </c>
    </row>
    <row r="70" spans="1:13" ht="19.5" customHeight="1" x14ac:dyDescent="0.3">
      <c r="A70" s="344"/>
      <c r="B70" s="344"/>
      <c r="C70" s="345"/>
      <c r="D70" s="344" t="s">
        <v>400</v>
      </c>
      <c r="E70" s="344"/>
      <c r="F70" s="342">
        <f t="shared" si="14"/>
        <v>657156</v>
      </c>
      <c r="G70" s="342">
        <f t="shared" si="14"/>
        <v>8380025</v>
      </c>
      <c r="H70" s="346">
        <v>657156</v>
      </c>
      <c r="I70" s="346">
        <f>'[1]鄉庫收支月報表(113年10月)'!I70+'鄉庫收支月報表(113年11月)'!H70</f>
        <v>8380025</v>
      </c>
      <c r="J70" s="346">
        <v>0</v>
      </c>
      <c r="K70" s="347">
        <f>'[1]鄉庫收支月報表(113年10月)'!K70+'鄉庫收支月報表(113年11月)'!J70</f>
        <v>0</v>
      </c>
    </row>
    <row r="71" spans="1:13" ht="19.5" customHeight="1" x14ac:dyDescent="0.3">
      <c r="A71" s="344"/>
      <c r="B71" s="344"/>
      <c r="C71" s="345" t="s">
        <v>401</v>
      </c>
      <c r="D71" s="344"/>
      <c r="E71" s="344"/>
      <c r="F71" s="342">
        <f t="shared" si="14"/>
        <v>583229</v>
      </c>
      <c r="G71" s="342">
        <f t="shared" si="14"/>
        <v>7924239</v>
      </c>
      <c r="H71" s="342">
        <f>SUM(H72:H76)</f>
        <v>583229</v>
      </c>
      <c r="I71" s="342">
        <f t="shared" ref="I71:K71" si="18">SUM(I72:I76)</f>
        <v>7924239</v>
      </c>
      <c r="J71" s="342">
        <f t="shared" si="18"/>
        <v>0</v>
      </c>
      <c r="K71" s="343">
        <f t="shared" si="18"/>
        <v>0</v>
      </c>
    </row>
    <row r="72" spans="1:13" ht="19.5" customHeight="1" x14ac:dyDescent="0.3">
      <c r="A72" s="344"/>
      <c r="B72" s="344"/>
      <c r="C72" s="345"/>
      <c r="D72" s="344" t="s">
        <v>402</v>
      </c>
      <c r="E72" s="344"/>
      <c r="F72" s="342">
        <f t="shared" si="14"/>
        <v>37879</v>
      </c>
      <c r="G72" s="342">
        <f t="shared" si="14"/>
        <v>423591</v>
      </c>
      <c r="H72" s="346">
        <v>37879</v>
      </c>
      <c r="I72" s="346">
        <f>'[1]鄉庫收支月報表(113年10月)'!I72+'鄉庫收支月報表(113年11月)'!H72</f>
        <v>423591</v>
      </c>
      <c r="J72" s="346">
        <v>0</v>
      </c>
      <c r="K72" s="347">
        <f>'[1]鄉庫收支月報表(113年10月)'!K72+'鄉庫收支月報表(113年11月)'!J72</f>
        <v>0</v>
      </c>
    </row>
    <row r="73" spans="1:13" ht="19.5" customHeight="1" x14ac:dyDescent="0.3">
      <c r="A73" s="344"/>
      <c r="B73" s="344"/>
      <c r="C73" s="345"/>
      <c r="D73" s="344" t="s">
        <v>403</v>
      </c>
      <c r="E73" s="344"/>
      <c r="F73" s="342">
        <f t="shared" si="14"/>
        <v>0</v>
      </c>
      <c r="G73" s="342">
        <f t="shared" si="14"/>
        <v>0</v>
      </c>
      <c r="H73" s="346">
        <v>0</v>
      </c>
      <c r="I73" s="346">
        <f>'[1]鄉庫收支月報表(113年10月)'!I73+'鄉庫收支月報表(113年11月)'!H73</f>
        <v>0</v>
      </c>
      <c r="J73" s="346">
        <v>0</v>
      </c>
      <c r="K73" s="347">
        <f>'[1]鄉庫收支月報表(113年10月)'!K73+'鄉庫收支月報表(113年11月)'!J73</f>
        <v>0</v>
      </c>
    </row>
    <row r="74" spans="1:13" ht="19.5" customHeight="1" x14ac:dyDescent="0.3">
      <c r="A74" s="344"/>
      <c r="B74" s="344"/>
      <c r="C74" s="345"/>
      <c r="D74" s="344" t="s">
        <v>404</v>
      </c>
      <c r="E74" s="344"/>
      <c r="F74" s="342">
        <f t="shared" si="14"/>
        <v>545350</v>
      </c>
      <c r="G74" s="342">
        <f t="shared" si="14"/>
        <v>7500648</v>
      </c>
      <c r="H74" s="346">
        <v>545350</v>
      </c>
      <c r="I74" s="346">
        <f>'[1]鄉庫收支月報表(113年10月)'!I74+'鄉庫收支月報表(113年11月)'!H74</f>
        <v>7500648</v>
      </c>
      <c r="J74" s="346">
        <v>0</v>
      </c>
      <c r="K74" s="347">
        <f>'[1]鄉庫收支月報表(113年10月)'!K74+'鄉庫收支月報表(113年11月)'!J74</f>
        <v>0</v>
      </c>
    </row>
    <row r="75" spans="1:13" ht="19.5" customHeight="1" x14ac:dyDescent="0.3">
      <c r="A75" s="344"/>
      <c r="B75" s="344"/>
      <c r="C75" s="345"/>
      <c r="D75" s="344" t="s">
        <v>405</v>
      </c>
      <c r="E75" s="344"/>
      <c r="F75" s="342">
        <f t="shared" si="14"/>
        <v>0</v>
      </c>
      <c r="G75" s="342">
        <f t="shared" si="14"/>
        <v>0</v>
      </c>
      <c r="H75" s="346">
        <v>0</v>
      </c>
      <c r="I75" s="346">
        <f>'[1]鄉庫收支月報表(113年10月)'!I75+'鄉庫收支月報表(113年11月)'!H75</f>
        <v>0</v>
      </c>
      <c r="J75" s="346">
        <v>0</v>
      </c>
      <c r="K75" s="347">
        <f>'[1]鄉庫收支月報表(113年10月)'!K75+'鄉庫收支月報表(113年11月)'!J75</f>
        <v>0</v>
      </c>
    </row>
    <row r="76" spans="1:13" ht="19.5" customHeight="1" x14ac:dyDescent="0.3">
      <c r="A76" s="344"/>
      <c r="B76" s="344"/>
      <c r="C76" s="345"/>
      <c r="D76" s="344" t="s">
        <v>406</v>
      </c>
      <c r="E76" s="344"/>
      <c r="F76" s="342">
        <f t="shared" si="14"/>
        <v>0</v>
      </c>
      <c r="G76" s="342">
        <f t="shared" si="14"/>
        <v>0</v>
      </c>
      <c r="H76" s="346">
        <v>0</v>
      </c>
      <c r="I76" s="346">
        <f>'[1]鄉庫收支月報表(113年10月)'!I76+'鄉庫收支月報表(113年11月)'!H76</f>
        <v>0</v>
      </c>
      <c r="J76" s="346">
        <v>0</v>
      </c>
      <c r="K76" s="347">
        <f>'[1]鄉庫收支月報表(113年10月)'!K76+'鄉庫收支月報表(113年11月)'!J76</f>
        <v>0</v>
      </c>
    </row>
    <row r="77" spans="1:13" ht="19.5" customHeight="1" x14ac:dyDescent="0.3">
      <c r="A77" s="344"/>
      <c r="B77" s="344"/>
      <c r="C77" s="344" t="s">
        <v>407</v>
      </c>
      <c r="D77" s="344"/>
      <c r="E77" s="344"/>
      <c r="F77" s="342">
        <f t="shared" si="14"/>
        <v>1891635</v>
      </c>
      <c r="G77" s="342">
        <f t="shared" si="14"/>
        <v>14062434</v>
      </c>
      <c r="H77" s="342">
        <f>SUM(H78:H79)</f>
        <v>1891635</v>
      </c>
      <c r="I77" s="342">
        <f t="shared" ref="I77:K77" si="19">SUM(I78:I79)</f>
        <v>14062434</v>
      </c>
      <c r="J77" s="342">
        <f t="shared" si="19"/>
        <v>0</v>
      </c>
      <c r="K77" s="343">
        <f t="shared" si="19"/>
        <v>0</v>
      </c>
    </row>
    <row r="78" spans="1:13" ht="19.5" customHeight="1" x14ac:dyDescent="0.3">
      <c r="A78" s="344"/>
      <c r="B78" s="344"/>
      <c r="C78" s="344"/>
      <c r="D78" s="344" t="s">
        <v>408</v>
      </c>
      <c r="E78" s="344"/>
      <c r="F78" s="342">
        <f t="shared" si="14"/>
        <v>80000</v>
      </c>
      <c r="G78" s="342">
        <f t="shared" si="14"/>
        <v>201056</v>
      </c>
      <c r="H78" s="346">
        <v>80000</v>
      </c>
      <c r="I78" s="346">
        <f>'[1]鄉庫收支月報表(113年10月)'!I78+'鄉庫收支月報表(113年11月)'!H78</f>
        <v>201056</v>
      </c>
      <c r="J78" s="346">
        <v>0</v>
      </c>
      <c r="K78" s="347">
        <f>'[1]鄉庫收支月報表(113年10月)'!K78+'鄉庫收支月報表(113年11月)'!J78</f>
        <v>0</v>
      </c>
    </row>
    <row r="79" spans="1:13" ht="19.5" customHeight="1" x14ac:dyDescent="0.3">
      <c r="A79" s="344"/>
      <c r="B79" s="344"/>
      <c r="C79" s="344"/>
      <c r="D79" s="344" t="s">
        <v>409</v>
      </c>
      <c r="E79" s="344"/>
      <c r="F79" s="342">
        <f t="shared" si="14"/>
        <v>1811635</v>
      </c>
      <c r="G79" s="342">
        <f t="shared" si="14"/>
        <v>13861378</v>
      </c>
      <c r="H79" s="346">
        <v>1811635</v>
      </c>
      <c r="I79" s="346">
        <f>'[1]鄉庫收支月報表(113年10月)'!I79+'鄉庫收支月報表(113年11月)'!H79</f>
        <v>13861378</v>
      </c>
      <c r="J79" s="346">
        <v>0</v>
      </c>
      <c r="K79" s="347">
        <f>'[1]鄉庫收支月報表(113年10月)'!K79+'鄉庫收支月報表(113年11月)'!J79</f>
        <v>0</v>
      </c>
    </row>
    <row r="80" spans="1:13" ht="23.25" customHeight="1" x14ac:dyDescent="0.4">
      <c r="A80" s="1383" t="s">
        <v>332</v>
      </c>
      <c r="B80" s="1383"/>
      <c r="C80" s="1383"/>
      <c r="D80" s="1383"/>
      <c r="E80" s="1384"/>
      <c r="F80" s="1397" t="s">
        <v>333</v>
      </c>
      <c r="G80" s="1398"/>
      <c r="H80" s="364" t="s">
        <v>334</v>
      </c>
      <c r="I80" s="365" t="s">
        <v>384</v>
      </c>
      <c r="J80" s="364" t="s">
        <v>336</v>
      </c>
      <c r="K80" s="366" t="s">
        <v>385</v>
      </c>
      <c r="L80" s="324"/>
      <c r="M80" s="368"/>
    </row>
    <row r="81" spans="1:13" ht="23.25" customHeight="1" x14ac:dyDescent="0.4">
      <c r="A81" s="1385"/>
      <c r="B81" s="1385"/>
      <c r="C81" s="1385"/>
      <c r="D81" s="1385"/>
      <c r="E81" s="1386"/>
      <c r="F81" s="367" t="s">
        <v>338</v>
      </c>
      <c r="G81" s="367" t="s">
        <v>339</v>
      </c>
      <c r="H81" s="367" t="s">
        <v>338</v>
      </c>
      <c r="I81" s="367" t="s">
        <v>339</v>
      </c>
      <c r="J81" s="367" t="s">
        <v>338</v>
      </c>
      <c r="K81" s="363" t="s">
        <v>339</v>
      </c>
      <c r="L81" s="324"/>
      <c r="M81" s="369"/>
    </row>
    <row r="82" spans="1:13" ht="19.5" customHeight="1" x14ac:dyDescent="0.3">
      <c r="A82" s="344"/>
      <c r="B82" s="344"/>
      <c r="C82" s="344" t="s">
        <v>410</v>
      </c>
      <c r="D82" s="344"/>
      <c r="E82" s="344"/>
      <c r="F82" s="342">
        <f>H82+J82</f>
        <v>318726</v>
      </c>
      <c r="G82" s="342">
        <f>I82+K82</f>
        <v>5290352</v>
      </c>
      <c r="H82" s="342">
        <f>SUM(H83:H84)</f>
        <v>318726</v>
      </c>
      <c r="I82" s="342">
        <f t="shared" ref="I82:K82" si="20">SUM(I83:I84)</f>
        <v>5290352</v>
      </c>
      <c r="J82" s="342">
        <f t="shared" si="20"/>
        <v>0</v>
      </c>
      <c r="K82" s="343">
        <f t="shared" si="20"/>
        <v>0</v>
      </c>
    </row>
    <row r="83" spans="1:13" ht="19.5" customHeight="1" x14ac:dyDescent="0.3">
      <c r="A83" s="344"/>
      <c r="B83" s="344"/>
      <c r="C83" s="344"/>
      <c r="D83" s="344" t="s">
        <v>411</v>
      </c>
      <c r="E83" s="344"/>
      <c r="F83" s="342">
        <f t="shared" ref="F83:G98" si="21">H83+J83</f>
        <v>318726</v>
      </c>
      <c r="G83" s="342">
        <f t="shared" si="21"/>
        <v>5290352</v>
      </c>
      <c r="H83" s="346">
        <v>318726</v>
      </c>
      <c r="I83" s="346">
        <f>'[1]鄉庫收支月報表(113年10月)'!I83+'鄉庫收支月報表(113年11月)'!H83</f>
        <v>5290352</v>
      </c>
      <c r="J83" s="346">
        <v>0</v>
      </c>
      <c r="K83" s="347">
        <f>'[1]鄉庫收支月報表(113年10月)'!K83+'鄉庫收支月報表(113年11月)'!J83</f>
        <v>0</v>
      </c>
    </row>
    <row r="84" spans="1:13" ht="19.5" customHeight="1" x14ac:dyDescent="0.3">
      <c r="A84" s="344"/>
      <c r="B84" s="344"/>
      <c r="C84" s="344"/>
      <c r="D84" s="344" t="s">
        <v>412</v>
      </c>
      <c r="E84" s="344"/>
      <c r="F84" s="342">
        <f t="shared" si="21"/>
        <v>0</v>
      </c>
      <c r="G84" s="342">
        <f t="shared" si="21"/>
        <v>0</v>
      </c>
      <c r="H84" s="346">
        <v>0</v>
      </c>
      <c r="I84" s="346">
        <f>'[1]鄉庫收支月報表(113年10月)'!I84+'鄉庫收支月報表(113年11月)'!H84</f>
        <v>0</v>
      </c>
      <c r="J84" s="346">
        <v>0</v>
      </c>
      <c r="K84" s="347">
        <f>'[1]鄉庫收支月報表(113年10月)'!K84+'鄉庫收支月報表(113年11月)'!J84</f>
        <v>0</v>
      </c>
    </row>
    <row r="85" spans="1:13" ht="19.5" customHeight="1" x14ac:dyDescent="0.3">
      <c r="A85" s="344"/>
      <c r="B85" s="344"/>
      <c r="C85" s="344" t="s">
        <v>413</v>
      </c>
      <c r="D85" s="344"/>
      <c r="E85" s="344"/>
      <c r="F85" s="342">
        <f t="shared" si="21"/>
        <v>0</v>
      </c>
      <c r="G85" s="342">
        <f t="shared" si="21"/>
        <v>0</v>
      </c>
      <c r="H85" s="342">
        <f>SUM(H86:H87)</f>
        <v>0</v>
      </c>
      <c r="I85" s="342">
        <f t="shared" ref="I85:K85" si="22">SUM(I86:I87)</f>
        <v>0</v>
      </c>
      <c r="J85" s="342">
        <f t="shared" si="22"/>
        <v>0</v>
      </c>
      <c r="K85" s="343">
        <f t="shared" si="22"/>
        <v>0</v>
      </c>
    </row>
    <row r="86" spans="1:13" ht="19.5" customHeight="1" x14ac:dyDescent="0.3">
      <c r="A86" s="344"/>
      <c r="B86" s="344"/>
      <c r="C86" s="344"/>
      <c r="D86" s="344" t="s">
        <v>414</v>
      </c>
      <c r="E86" s="344"/>
      <c r="F86" s="342">
        <f t="shared" si="21"/>
        <v>0</v>
      </c>
      <c r="G86" s="342">
        <f t="shared" si="21"/>
        <v>0</v>
      </c>
      <c r="H86" s="346">
        <v>0</v>
      </c>
      <c r="I86" s="346">
        <f>'[1]鄉庫收支月報表(113年10月)'!I86+'鄉庫收支月報表(113年11月)'!H86</f>
        <v>0</v>
      </c>
      <c r="J86" s="346">
        <v>0</v>
      </c>
      <c r="K86" s="347">
        <f>'[1]鄉庫收支月報表(113年10月)'!K86+'鄉庫收支月報表(113年11月)'!J86</f>
        <v>0</v>
      </c>
    </row>
    <row r="87" spans="1:13" ht="19.5" customHeight="1" x14ac:dyDescent="0.3">
      <c r="A87" s="344"/>
      <c r="B87" s="344"/>
      <c r="C87" s="344"/>
      <c r="D87" s="344" t="s">
        <v>415</v>
      </c>
      <c r="E87" s="344"/>
      <c r="F87" s="342">
        <f t="shared" si="21"/>
        <v>0</v>
      </c>
      <c r="G87" s="342">
        <f t="shared" si="21"/>
        <v>0</v>
      </c>
      <c r="H87" s="346">
        <v>0</v>
      </c>
      <c r="I87" s="346">
        <f>'[1]鄉庫收支月報表(113年10月)'!I87+'鄉庫收支月報表(113年11月)'!H87</f>
        <v>0</v>
      </c>
      <c r="J87" s="346">
        <v>0</v>
      </c>
      <c r="K87" s="347">
        <f>'[1]鄉庫收支月報表(113年10月)'!K87+'鄉庫收支月報表(113年11月)'!J87</f>
        <v>0</v>
      </c>
    </row>
    <row r="88" spans="1:13" ht="19.5" customHeight="1" x14ac:dyDescent="0.3">
      <c r="A88" s="344"/>
      <c r="B88" s="344"/>
      <c r="C88" s="344" t="s">
        <v>416</v>
      </c>
      <c r="D88" s="344"/>
      <c r="E88" s="344"/>
      <c r="F88" s="342">
        <f t="shared" si="21"/>
        <v>0</v>
      </c>
      <c r="G88" s="342">
        <f t="shared" si="21"/>
        <v>367000</v>
      </c>
      <c r="H88" s="342">
        <f>SUM(H89:H90)</f>
        <v>0</v>
      </c>
      <c r="I88" s="342">
        <f t="shared" ref="I88:K88" si="23">SUM(I89:I90)</f>
        <v>367000</v>
      </c>
      <c r="J88" s="342">
        <f t="shared" si="23"/>
        <v>0</v>
      </c>
      <c r="K88" s="343">
        <f t="shared" si="23"/>
        <v>0</v>
      </c>
    </row>
    <row r="89" spans="1:13" ht="19.5" customHeight="1" x14ac:dyDescent="0.3">
      <c r="A89" s="344"/>
      <c r="B89" s="344"/>
      <c r="C89" s="344"/>
      <c r="D89" s="344" t="s">
        <v>417</v>
      </c>
      <c r="E89" s="344"/>
      <c r="F89" s="342">
        <f t="shared" si="21"/>
        <v>0</v>
      </c>
      <c r="G89" s="342">
        <f t="shared" si="21"/>
        <v>0</v>
      </c>
      <c r="H89" s="346">
        <v>0</v>
      </c>
      <c r="I89" s="346">
        <f>'[1]鄉庫收支月報表(113年10月)'!I89+'鄉庫收支月報表(113年11月)'!H89</f>
        <v>0</v>
      </c>
      <c r="J89" s="346">
        <v>0</v>
      </c>
      <c r="K89" s="347">
        <f>'[1]鄉庫收支月報表(113年10月)'!K89+'鄉庫收支月報表(113年11月)'!J89</f>
        <v>0</v>
      </c>
    </row>
    <row r="90" spans="1:13" ht="19.5" customHeight="1" x14ac:dyDescent="0.3">
      <c r="A90" s="344"/>
      <c r="B90" s="344"/>
      <c r="C90" s="344" t="s">
        <v>329</v>
      </c>
      <c r="D90" s="344" t="s">
        <v>418</v>
      </c>
      <c r="E90" s="344"/>
      <c r="F90" s="342">
        <f t="shared" si="21"/>
        <v>0</v>
      </c>
      <c r="G90" s="342">
        <f t="shared" si="21"/>
        <v>367000</v>
      </c>
      <c r="H90" s="346">
        <v>0</v>
      </c>
      <c r="I90" s="346">
        <f>'[1]鄉庫收支月報表(113年10月)'!I90+'鄉庫收支月報表(113年11月)'!H90</f>
        <v>367000</v>
      </c>
      <c r="J90" s="346">
        <v>0</v>
      </c>
      <c r="K90" s="347">
        <f>'[1]鄉庫收支月報表(113年10月)'!K90+'鄉庫收支月報表(113年11月)'!J90</f>
        <v>0</v>
      </c>
    </row>
    <row r="91" spans="1:13" ht="19.5" customHeight="1" x14ac:dyDescent="0.3">
      <c r="A91" s="344"/>
      <c r="B91" s="345" t="s">
        <v>368</v>
      </c>
      <c r="C91" s="344"/>
      <c r="D91" s="344"/>
      <c r="E91" s="344"/>
      <c r="F91" s="342">
        <f t="shared" si="21"/>
        <v>8061012</v>
      </c>
      <c r="G91" s="342">
        <f t="shared" si="21"/>
        <v>145861573</v>
      </c>
      <c r="H91" s="342">
        <f>H92+H97+H101+H108+H114+H117</f>
        <v>6563946</v>
      </c>
      <c r="I91" s="342">
        <f t="shared" ref="I91:K91" si="24">I92+I97+I101+I108+I114+I117</f>
        <v>64983341</v>
      </c>
      <c r="J91" s="342">
        <f t="shared" si="24"/>
        <v>1497066</v>
      </c>
      <c r="K91" s="343">
        <f t="shared" si="24"/>
        <v>80878232</v>
      </c>
    </row>
    <row r="92" spans="1:13" ht="19.5" customHeight="1" x14ac:dyDescent="0.3">
      <c r="A92" s="344"/>
      <c r="B92" s="344"/>
      <c r="C92" s="345" t="s">
        <v>387</v>
      </c>
      <c r="D92" s="344"/>
      <c r="E92" s="344"/>
      <c r="F92" s="342">
        <f t="shared" si="21"/>
        <v>155898</v>
      </c>
      <c r="G92" s="342">
        <f t="shared" si="21"/>
        <v>12930998</v>
      </c>
      <c r="H92" s="342">
        <f>SUM(H93:H96)</f>
        <v>155898</v>
      </c>
      <c r="I92" s="342">
        <f t="shared" ref="I92:K92" si="25">SUM(I93:I96)</f>
        <v>1015064</v>
      </c>
      <c r="J92" s="342">
        <f t="shared" si="25"/>
        <v>0</v>
      </c>
      <c r="K92" s="343">
        <f t="shared" si="25"/>
        <v>11915934</v>
      </c>
    </row>
    <row r="93" spans="1:13" ht="19.5" customHeight="1" x14ac:dyDescent="0.3">
      <c r="A93" s="344"/>
      <c r="B93" s="344"/>
      <c r="C93" s="345"/>
      <c r="D93" s="344" t="s">
        <v>388</v>
      </c>
      <c r="E93" s="344"/>
      <c r="F93" s="342">
        <f t="shared" si="21"/>
        <v>0</v>
      </c>
      <c r="G93" s="342">
        <f t="shared" si="21"/>
        <v>111629</v>
      </c>
      <c r="H93" s="346">
        <v>0</v>
      </c>
      <c r="I93" s="346">
        <f>'[1]鄉庫收支月報表(113年10月)'!I93+'鄉庫收支月報表(113年11月)'!H93</f>
        <v>111629</v>
      </c>
      <c r="J93" s="346">
        <v>0</v>
      </c>
      <c r="K93" s="347">
        <f>'[1]鄉庫收支月報表(113年10月)'!K93+'鄉庫收支月報表(113年11月)'!J93</f>
        <v>0</v>
      </c>
    </row>
    <row r="94" spans="1:13" ht="19.5" customHeight="1" x14ac:dyDescent="0.3">
      <c r="A94" s="344"/>
      <c r="B94" s="344"/>
      <c r="C94" s="345"/>
      <c r="D94" s="344" t="s">
        <v>389</v>
      </c>
      <c r="E94" s="344"/>
      <c r="F94" s="342">
        <f t="shared" si="21"/>
        <v>155898</v>
      </c>
      <c r="G94" s="342">
        <f t="shared" si="21"/>
        <v>858435</v>
      </c>
      <c r="H94" s="346">
        <v>155898</v>
      </c>
      <c r="I94" s="346">
        <f>'[1]鄉庫收支月報表(113年10月)'!I94+'鄉庫收支月報表(113年11月)'!H94</f>
        <v>858435</v>
      </c>
      <c r="J94" s="346">
        <v>0</v>
      </c>
      <c r="K94" s="347">
        <f>'[1]鄉庫收支月報表(113年10月)'!K94+'鄉庫收支月報表(113年11月)'!J94</f>
        <v>0</v>
      </c>
    </row>
    <row r="95" spans="1:13" ht="19.5" customHeight="1" x14ac:dyDescent="0.3">
      <c r="A95" s="344"/>
      <c r="B95" s="344"/>
      <c r="C95" s="345"/>
      <c r="D95" s="344" t="s">
        <v>390</v>
      </c>
      <c r="E95" s="344"/>
      <c r="F95" s="342">
        <f t="shared" si="21"/>
        <v>0</v>
      </c>
      <c r="G95" s="342">
        <f t="shared" si="21"/>
        <v>11960934</v>
      </c>
      <c r="H95" s="346">
        <v>0</v>
      </c>
      <c r="I95" s="346">
        <f>'[1]鄉庫收支月報表(113年10月)'!I95+'鄉庫收支月報表(113年11月)'!H95</f>
        <v>45000</v>
      </c>
      <c r="J95" s="346">
        <v>0</v>
      </c>
      <c r="K95" s="347">
        <f>'[1]鄉庫收支月報表(113年10月)'!K95+'鄉庫收支月報表(113年11月)'!J95</f>
        <v>11915934</v>
      </c>
    </row>
    <row r="96" spans="1:13" ht="19.5" customHeight="1" x14ac:dyDescent="0.3">
      <c r="A96" s="344"/>
      <c r="B96" s="344"/>
      <c r="C96" s="345"/>
      <c r="D96" s="344" t="s">
        <v>391</v>
      </c>
      <c r="E96" s="344"/>
      <c r="F96" s="342">
        <f t="shared" si="21"/>
        <v>0</v>
      </c>
      <c r="G96" s="342">
        <f t="shared" si="21"/>
        <v>0</v>
      </c>
      <c r="H96" s="346">
        <v>0</v>
      </c>
      <c r="I96" s="346">
        <f>'[1]鄉庫收支月報表(113年10月)'!I96+'鄉庫收支月報表(113年11月)'!H96</f>
        <v>0</v>
      </c>
      <c r="J96" s="346">
        <v>0</v>
      </c>
      <c r="K96" s="347">
        <f>'[1]鄉庫收支月報表(113年10月)'!K96+'鄉庫收支月報表(113年11月)'!J96</f>
        <v>0</v>
      </c>
    </row>
    <row r="97" spans="1:11" ht="19.5" customHeight="1" x14ac:dyDescent="0.3">
      <c r="A97" s="344"/>
      <c r="B97" s="344"/>
      <c r="C97" s="345" t="s">
        <v>392</v>
      </c>
      <c r="D97" s="344"/>
      <c r="E97" s="344"/>
      <c r="F97" s="342">
        <f t="shared" si="21"/>
        <v>0</v>
      </c>
      <c r="G97" s="342">
        <f t="shared" si="21"/>
        <v>0</v>
      </c>
      <c r="H97" s="342">
        <f>SUM(H98:H100)</f>
        <v>0</v>
      </c>
      <c r="I97" s="342">
        <f t="shared" ref="I97:K97" si="26">SUM(I98:I100)</f>
        <v>0</v>
      </c>
      <c r="J97" s="342">
        <f t="shared" si="26"/>
        <v>0</v>
      </c>
      <c r="K97" s="343">
        <f t="shared" si="26"/>
        <v>0</v>
      </c>
    </row>
    <row r="98" spans="1:11" ht="19.5" customHeight="1" x14ac:dyDescent="0.3">
      <c r="A98" s="344"/>
      <c r="B98" s="344"/>
      <c r="C98" s="345"/>
      <c r="D98" s="344" t="s">
        <v>393</v>
      </c>
      <c r="E98" s="344"/>
      <c r="F98" s="342">
        <f t="shared" si="21"/>
        <v>0</v>
      </c>
      <c r="G98" s="342">
        <f t="shared" si="21"/>
        <v>0</v>
      </c>
      <c r="H98" s="346">
        <v>0</v>
      </c>
      <c r="I98" s="346">
        <f>'[1]鄉庫收支月報表(113年10月)'!I98+'鄉庫收支月報表(113年11月)'!H98</f>
        <v>0</v>
      </c>
      <c r="J98" s="346">
        <v>0</v>
      </c>
      <c r="K98" s="347">
        <f>'[1]鄉庫收支月報表(113年10月)'!K98+'鄉庫收支月報表(113年11月)'!J98</f>
        <v>0</v>
      </c>
    </row>
    <row r="99" spans="1:11" ht="19.5" customHeight="1" x14ac:dyDescent="0.3">
      <c r="A99" s="344"/>
      <c r="B99" s="344"/>
      <c r="C99" s="345"/>
      <c r="D99" s="344" t="s">
        <v>394</v>
      </c>
      <c r="E99" s="344"/>
      <c r="F99" s="342">
        <f t="shared" ref="F99:G105" si="27">H99+J99</f>
        <v>0</v>
      </c>
      <c r="G99" s="342">
        <f t="shared" si="27"/>
        <v>0</v>
      </c>
      <c r="H99" s="346">
        <v>0</v>
      </c>
      <c r="I99" s="346">
        <f>'[1]鄉庫收支月報表(113年10月)'!I99+'鄉庫收支月報表(113年11月)'!H99</f>
        <v>0</v>
      </c>
      <c r="J99" s="346">
        <v>0</v>
      </c>
      <c r="K99" s="347">
        <f>'[1]鄉庫收支月報表(113年10月)'!K99+'鄉庫收支月報表(113年11月)'!J99</f>
        <v>0</v>
      </c>
    </row>
    <row r="100" spans="1:11" ht="19.5" customHeight="1" x14ac:dyDescent="0.3">
      <c r="A100" s="344"/>
      <c r="B100" s="344"/>
      <c r="C100" s="345"/>
      <c r="D100" s="344" t="s">
        <v>395</v>
      </c>
      <c r="E100" s="344"/>
      <c r="F100" s="342">
        <f t="shared" si="27"/>
        <v>0</v>
      </c>
      <c r="G100" s="342">
        <f t="shared" si="27"/>
        <v>0</v>
      </c>
      <c r="H100" s="346">
        <v>0</v>
      </c>
      <c r="I100" s="346">
        <f>'[1]鄉庫收支月報表(113年10月)'!I100+'鄉庫收支月報表(113年11月)'!H100</f>
        <v>0</v>
      </c>
      <c r="J100" s="346">
        <v>0</v>
      </c>
      <c r="K100" s="347">
        <f>'[1]鄉庫收支月報表(113年10月)'!K100+'鄉庫收支月報表(113年11月)'!J100</f>
        <v>0</v>
      </c>
    </row>
    <row r="101" spans="1:11" ht="19.5" customHeight="1" x14ac:dyDescent="0.3">
      <c r="A101" s="344"/>
      <c r="B101" s="344"/>
      <c r="C101" s="345" t="s">
        <v>396</v>
      </c>
      <c r="D101" s="344"/>
      <c r="E101" s="344"/>
      <c r="F101" s="342">
        <f t="shared" si="27"/>
        <v>6095931</v>
      </c>
      <c r="G101" s="342">
        <f t="shared" si="27"/>
        <v>128531495</v>
      </c>
      <c r="H101" s="342">
        <f>SUM(H102:H105)</f>
        <v>4598865</v>
      </c>
      <c r="I101" s="342">
        <f t="shared" ref="I101:K101" si="28">SUM(I102:I105)</f>
        <v>60393595</v>
      </c>
      <c r="J101" s="342">
        <f t="shared" si="28"/>
        <v>1497066</v>
      </c>
      <c r="K101" s="343">
        <f t="shared" si="28"/>
        <v>68137900</v>
      </c>
    </row>
    <row r="102" spans="1:11" ht="19.5" customHeight="1" x14ac:dyDescent="0.3">
      <c r="A102" s="344"/>
      <c r="B102" s="344"/>
      <c r="C102" s="345"/>
      <c r="D102" s="344" t="s">
        <v>397</v>
      </c>
      <c r="E102" s="344"/>
      <c r="F102" s="342">
        <f t="shared" si="27"/>
        <v>0</v>
      </c>
      <c r="G102" s="342">
        <f t="shared" si="27"/>
        <v>141000</v>
      </c>
      <c r="H102" s="346">
        <v>0</v>
      </c>
      <c r="I102" s="346">
        <f>'[1]鄉庫收支月報表(113年10月)'!I102+'鄉庫收支月報表(113年11月)'!H102</f>
        <v>141000</v>
      </c>
      <c r="J102" s="346">
        <v>0</v>
      </c>
      <c r="K102" s="347">
        <f>'[1]鄉庫收支月報表(113年10月)'!K102+'鄉庫收支月報表(113年11月)'!J102</f>
        <v>0</v>
      </c>
    </row>
    <row r="103" spans="1:11" ht="19.5" customHeight="1" x14ac:dyDescent="0.3">
      <c r="A103" s="344"/>
      <c r="B103" s="344"/>
      <c r="C103" s="345"/>
      <c r="D103" s="344" t="s">
        <v>398</v>
      </c>
      <c r="E103" s="344"/>
      <c r="F103" s="342">
        <f t="shared" si="27"/>
        <v>0</v>
      </c>
      <c r="G103" s="342">
        <f t="shared" si="27"/>
        <v>0</v>
      </c>
      <c r="H103" s="346">
        <v>0</v>
      </c>
      <c r="I103" s="346">
        <f>'[1]鄉庫收支月報表(113年10月)'!I103+'鄉庫收支月報表(113年11月)'!H103</f>
        <v>0</v>
      </c>
      <c r="J103" s="346">
        <v>0</v>
      </c>
      <c r="K103" s="347">
        <f>'[1]鄉庫收支月報表(113年10月)'!K103+'鄉庫收支月報表(113年11月)'!J103</f>
        <v>0</v>
      </c>
    </row>
    <row r="104" spans="1:11" ht="19.5" customHeight="1" x14ac:dyDescent="0.3">
      <c r="A104" s="344"/>
      <c r="B104" s="344"/>
      <c r="C104" s="345"/>
      <c r="D104" s="344" t="s">
        <v>399</v>
      </c>
      <c r="E104" s="344"/>
      <c r="F104" s="342">
        <f t="shared" si="27"/>
        <v>0</v>
      </c>
      <c r="G104" s="342">
        <f t="shared" si="27"/>
        <v>0</v>
      </c>
      <c r="H104" s="346">
        <v>0</v>
      </c>
      <c r="I104" s="346">
        <f>'[1]鄉庫收支月報表(113年10月)'!I104+'鄉庫收支月報表(113年11月)'!H104</f>
        <v>0</v>
      </c>
      <c r="J104" s="346">
        <v>0</v>
      </c>
      <c r="K104" s="347">
        <f>'[1]鄉庫收支月報表(113年10月)'!K104+'鄉庫收支月報表(113年11月)'!J104</f>
        <v>0</v>
      </c>
    </row>
    <row r="105" spans="1:11" ht="19.5" customHeight="1" x14ac:dyDescent="0.3">
      <c r="A105" s="344"/>
      <c r="B105" s="344"/>
      <c r="C105" s="345"/>
      <c r="D105" s="344" t="s">
        <v>400</v>
      </c>
      <c r="E105" s="344"/>
      <c r="F105" s="342">
        <f t="shared" si="27"/>
        <v>6095931</v>
      </c>
      <c r="G105" s="342">
        <f t="shared" si="27"/>
        <v>128390495</v>
      </c>
      <c r="H105" s="346">
        <v>4598865</v>
      </c>
      <c r="I105" s="346">
        <f>'[1]鄉庫收支月報表(113年10月)'!I105+'鄉庫收支月報表(113年11月)'!H105</f>
        <v>60252595</v>
      </c>
      <c r="J105" s="346">
        <v>1497066</v>
      </c>
      <c r="K105" s="347">
        <f>'[1]鄉庫收支月報表(113年10月)'!K105+'鄉庫收支月報表(113年11月)'!J105</f>
        <v>68137900</v>
      </c>
    </row>
    <row r="106" spans="1:11" ht="19.8" customHeight="1" x14ac:dyDescent="0.4">
      <c r="A106" s="1383" t="s">
        <v>332</v>
      </c>
      <c r="B106" s="1383"/>
      <c r="C106" s="1383"/>
      <c r="D106" s="1383"/>
      <c r="E106" s="1384"/>
      <c r="F106" s="1397" t="s">
        <v>333</v>
      </c>
      <c r="G106" s="1398"/>
      <c r="H106" s="364" t="s">
        <v>334</v>
      </c>
      <c r="I106" s="365" t="s">
        <v>384</v>
      </c>
      <c r="J106" s="364" t="s">
        <v>336</v>
      </c>
      <c r="K106" s="366" t="s">
        <v>385</v>
      </c>
    </row>
    <row r="107" spans="1:11" ht="19.8" customHeight="1" x14ac:dyDescent="0.4">
      <c r="A107" s="1385"/>
      <c r="B107" s="1385"/>
      <c r="C107" s="1385"/>
      <c r="D107" s="1385"/>
      <c r="E107" s="1386"/>
      <c r="F107" s="367" t="s">
        <v>338</v>
      </c>
      <c r="G107" s="367" t="s">
        <v>339</v>
      </c>
      <c r="H107" s="367" t="s">
        <v>338</v>
      </c>
      <c r="I107" s="367" t="s">
        <v>339</v>
      </c>
      <c r="J107" s="367" t="s">
        <v>338</v>
      </c>
      <c r="K107" s="363" t="s">
        <v>339</v>
      </c>
    </row>
    <row r="108" spans="1:11" ht="20.25" customHeight="1" x14ac:dyDescent="0.3">
      <c r="A108" s="344"/>
      <c r="B108" s="344"/>
      <c r="C108" s="345" t="s">
        <v>401</v>
      </c>
      <c r="D108" s="344"/>
      <c r="E108" s="344"/>
      <c r="F108" s="342">
        <f t="shared" ref="F108:G108" si="29">SUM(F109:F113)</f>
        <v>0</v>
      </c>
      <c r="G108" s="342">
        <f t="shared" si="29"/>
        <v>0</v>
      </c>
      <c r="H108" s="342">
        <f>SUM(H109:H113)</f>
        <v>0</v>
      </c>
      <c r="I108" s="342">
        <f t="shared" ref="I108:K108" si="30">SUM(I109:I113)</f>
        <v>0</v>
      </c>
      <c r="J108" s="342">
        <f t="shared" si="30"/>
        <v>0</v>
      </c>
      <c r="K108" s="343">
        <f t="shared" si="30"/>
        <v>0</v>
      </c>
    </row>
    <row r="109" spans="1:11" ht="20.25" customHeight="1" x14ac:dyDescent="0.3">
      <c r="A109" s="344"/>
      <c r="B109" s="344"/>
      <c r="C109" s="345"/>
      <c r="D109" s="344" t="s">
        <v>402</v>
      </c>
      <c r="E109" s="344"/>
      <c r="F109" s="342">
        <f>H109+J109</f>
        <v>0</v>
      </c>
      <c r="G109" s="342">
        <f>I109+K109</f>
        <v>0</v>
      </c>
      <c r="H109" s="346">
        <v>0</v>
      </c>
      <c r="I109" s="346">
        <f>'[1]鄉庫收支月報表(113年10月)'!I109+'鄉庫收支月報表(113年11月)'!H109</f>
        <v>0</v>
      </c>
      <c r="J109" s="346">
        <v>0</v>
      </c>
      <c r="K109" s="347">
        <f>'[1]鄉庫收支月報表(113年10月)'!K109+'鄉庫收支月報表(113年11月)'!J109</f>
        <v>0</v>
      </c>
    </row>
    <row r="110" spans="1:11" ht="20.25" customHeight="1" x14ac:dyDescent="0.3">
      <c r="A110" s="344"/>
      <c r="B110" s="344"/>
      <c r="C110" s="345"/>
      <c r="D110" s="344" t="s">
        <v>403</v>
      </c>
      <c r="E110" s="344"/>
      <c r="F110" s="342">
        <f t="shared" ref="F110:G118" si="31">H110+J110</f>
        <v>0</v>
      </c>
      <c r="G110" s="342">
        <f t="shared" si="31"/>
        <v>0</v>
      </c>
      <c r="H110" s="346">
        <v>0</v>
      </c>
      <c r="I110" s="346">
        <f>'[1]鄉庫收支月報表(113年10月)'!I110+'鄉庫收支月報表(113年11月)'!H110</f>
        <v>0</v>
      </c>
      <c r="J110" s="346">
        <v>0</v>
      </c>
      <c r="K110" s="347">
        <f>'[1]鄉庫收支月報表(113年10月)'!K110+'鄉庫收支月報表(113年11月)'!J110</f>
        <v>0</v>
      </c>
    </row>
    <row r="111" spans="1:11" ht="20.25" customHeight="1" x14ac:dyDescent="0.3">
      <c r="A111" s="344"/>
      <c r="B111" s="344"/>
      <c r="C111" s="345"/>
      <c r="D111" s="344" t="s">
        <v>404</v>
      </c>
      <c r="E111" s="344"/>
      <c r="F111" s="342">
        <f t="shared" si="31"/>
        <v>0</v>
      </c>
      <c r="G111" s="342">
        <f t="shared" si="31"/>
        <v>0</v>
      </c>
      <c r="H111" s="346">
        <v>0</v>
      </c>
      <c r="I111" s="346">
        <f>'[1]鄉庫收支月報表(113年10月)'!I111+'鄉庫收支月報表(113年11月)'!H111</f>
        <v>0</v>
      </c>
      <c r="J111" s="346">
        <v>0</v>
      </c>
      <c r="K111" s="347">
        <f>'[1]鄉庫收支月報表(113年10月)'!K111+'鄉庫收支月報表(113年11月)'!J111</f>
        <v>0</v>
      </c>
    </row>
    <row r="112" spans="1:11" ht="20.25" customHeight="1" x14ac:dyDescent="0.3">
      <c r="A112" s="344"/>
      <c r="B112" s="344"/>
      <c r="C112" s="345"/>
      <c r="D112" s="344" t="s">
        <v>405</v>
      </c>
      <c r="E112" s="344"/>
      <c r="F112" s="342">
        <f t="shared" si="31"/>
        <v>0</v>
      </c>
      <c r="G112" s="342">
        <f t="shared" si="31"/>
        <v>0</v>
      </c>
      <c r="H112" s="346">
        <v>0</v>
      </c>
      <c r="I112" s="346">
        <f>'[1]鄉庫收支月報表(113年10月)'!I112+'鄉庫收支月報表(113年11月)'!H112</f>
        <v>0</v>
      </c>
      <c r="J112" s="346">
        <v>0</v>
      </c>
      <c r="K112" s="347">
        <f>'[1]鄉庫收支月報表(113年10月)'!K112+'鄉庫收支月報表(113年11月)'!J112</f>
        <v>0</v>
      </c>
    </row>
    <row r="113" spans="1:11" ht="20.25" customHeight="1" x14ac:dyDescent="0.3">
      <c r="A113" s="344"/>
      <c r="B113" s="344"/>
      <c r="C113" s="345"/>
      <c r="D113" s="344" t="s">
        <v>406</v>
      </c>
      <c r="E113" s="344"/>
      <c r="F113" s="342">
        <f t="shared" si="31"/>
        <v>0</v>
      </c>
      <c r="G113" s="342">
        <f t="shared" si="31"/>
        <v>0</v>
      </c>
      <c r="H113" s="346">
        <v>0</v>
      </c>
      <c r="I113" s="346">
        <f>'[1]鄉庫收支月報表(113年10月)'!I113+'鄉庫收支月報表(113年11月)'!H113</f>
        <v>0</v>
      </c>
      <c r="J113" s="346">
        <v>0</v>
      </c>
      <c r="K113" s="347">
        <f>'[1]鄉庫收支月報表(113年10月)'!K113+'鄉庫收支月報表(113年11月)'!J113</f>
        <v>0</v>
      </c>
    </row>
    <row r="114" spans="1:11" ht="20.25" customHeight="1" x14ac:dyDescent="0.3">
      <c r="A114" s="344"/>
      <c r="B114" s="344"/>
      <c r="C114" s="344" t="s">
        <v>407</v>
      </c>
      <c r="D114" s="344"/>
      <c r="E114" s="344"/>
      <c r="F114" s="342">
        <f t="shared" si="31"/>
        <v>107478</v>
      </c>
      <c r="G114" s="342">
        <f t="shared" si="31"/>
        <v>2469080</v>
      </c>
      <c r="H114" s="342">
        <f>SUM(H115:H116)</f>
        <v>107478</v>
      </c>
      <c r="I114" s="342">
        <f t="shared" ref="I114:K114" si="32">SUM(I115:I116)</f>
        <v>1644682</v>
      </c>
      <c r="J114" s="342">
        <f t="shared" si="32"/>
        <v>0</v>
      </c>
      <c r="K114" s="343">
        <f t="shared" si="32"/>
        <v>824398</v>
      </c>
    </row>
    <row r="115" spans="1:11" ht="20.25" customHeight="1" x14ac:dyDescent="0.3">
      <c r="A115" s="344"/>
      <c r="B115" s="344"/>
      <c r="C115" s="344"/>
      <c r="D115" s="344" t="s">
        <v>408</v>
      </c>
      <c r="E115" s="344"/>
      <c r="F115" s="342">
        <f t="shared" si="31"/>
        <v>0</v>
      </c>
      <c r="G115" s="342">
        <f t="shared" si="31"/>
        <v>0</v>
      </c>
      <c r="H115" s="346">
        <v>0</v>
      </c>
      <c r="I115" s="346">
        <f>'[1]鄉庫收支月報表(113年10月)'!I115+'鄉庫收支月報表(113年11月)'!H115</f>
        <v>0</v>
      </c>
      <c r="J115" s="346">
        <v>0</v>
      </c>
      <c r="K115" s="347">
        <f>'[1]鄉庫收支月報表(113年10月)'!K115+'鄉庫收支月報表(113年11月)'!J115</f>
        <v>0</v>
      </c>
    </row>
    <row r="116" spans="1:11" ht="20.25" customHeight="1" x14ac:dyDescent="0.3">
      <c r="A116" s="344"/>
      <c r="B116" s="344"/>
      <c r="C116" s="344"/>
      <c r="D116" s="344" t="s">
        <v>409</v>
      </c>
      <c r="E116" s="344"/>
      <c r="F116" s="342">
        <f t="shared" si="31"/>
        <v>107478</v>
      </c>
      <c r="G116" s="342">
        <f t="shared" si="31"/>
        <v>2469080</v>
      </c>
      <c r="H116" s="346">
        <v>107478</v>
      </c>
      <c r="I116" s="346">
        <f>'[1]鄉庫收支月報表(113年10月)'!I116+'鄉庫收支月報表(113年11月)'!H116</f>
        <v>1644682</v>
      </c>
      <c r="J116" s="346">
        <v>0</v>
      </c>
      <c r="K116" s="347">
        <f>'[1]鄉庫收支月報表(113年10月)'!K116+'鄉庫收支月報表(113年11月)'!J116</f>
        <v>824398</v>
      </c>
    </row>
    <row r="117" spans="1:11" ht="20.25" customHeight="1" x14ac:dyDescent="0.3">
      <c r="A117" s="344"/>
      <c r="B117" s="344"/>
      <c r="C117" s="344" t="s">
        <v>419</v>
      </c>
      <c r="D117" s="344"/>
      <c r="E117" s="344"/>
      <c r="F117" s="342">
        <f t="shared" si="31"/>
        <v>1701705</v>
      </c>
      <c r="G117" s="342">
        <f t="shared" si="31"/>
        <v>1930000</v>
      </c>
      <c r="H117" s="346">
        <v>1701705</v>
      </c>
      <c r="I117" s="346">
        <f>'[1]鄉庫收支月報表(113年10月)'!I117+'鄉庫收支月報表(113年11月)'!H117</f>
        <v>1930000</v>
      </c>
      <c r="J117" s="346">
        <v>0</v>
      </c>
      <c r="K117" s="347">
        <f>'[1]鄉庫收支月報表(113年10月)'!K117+'鄉庫收支月報表(113年11月)'!J117</f>
        <v>0</v>
      </c>
    </row>
    <row r="118" spans="1:11" ht="20.25" customHeight="1" x14ac:dyDescent="0.3">
      <c r="A118" s="344"/>
      <c r="B118" s="349" t="s">
        <v>373</v>
      </c>
      <c r="C118" s="344"/>
      <c r="D118" s="344"/>
      <c r="E118" s="344"/>
      <c r="F118" s="342">
        <f t="shared" si="31"/>
        <v>18183527</v>
      </c>
      <c r="G118" s="342">
        <f t="shared" si="31"/>
        <v>257985858</v>
      </c>
      <c r="H118" s="342">
        <f>H56+H91</f>
        <v>16686461</v>
      </c>
      <c r="I118" s="342">
        <f t="shared" ref="I118:K118" si="33">I56+I91</f>
        <v>177107626</v>
      </c>
      <c r="J118" s="342">
        <f t="shared" si="33"/>
        <v>1497066</v>
      </c>
      <c r="K118" s="343">
        <f t="shared" si="33"/>
        <v>80878232</v>
      </c>
    </row>
    <row r="119" spans="1:11" ht="20.25" customHeight="1" x14ac:dyDescent="0.3">
      <c r="A119" s="344"/>
      <c r="B119" s="344" t="s">
        <v>420</v>
      </c>
      <c r="C119" s="344"/>
      <c r="D119" s="344"/>
      <c r="E119" s="344"/>
      <c r="F119" s="370" t="s">
        <v>421</v>
      </c>
      <c r="G119" s="370" t="s">
        <v>421</v>
      </c>
      <c r="H119" s="351"/>
      <c r="I119" s="352"/>
      <c r="J119" s="352"/>
      <c r="K119" s="353"/>
    </row>
    <row r="120" spans="1:11" ht="20.25" customHeight="1" x14ac:dyDescent="0.3">
      <c r="A120" s="344"/>
      <c r="B120" s="344" t="s">
        <v>422</v>
      </c>
      <c r="C120" s="344"/>
      <c r="D120" s="344"/>
      <c r="E120" s="344"/>
      <c r="F120" s="370">
        <v>32108</v>
      </c>
      <c r="G120" s="370">
        <f>'[1]鄉庫收支月報表(113年10月)'!G120+'鄉庫收支月報表(113年11月)'!F120</f>
        <v>403931</v>
      </c>
      <c r="H120" s="354"/>
      <c r="I120" s="355"/>
      <c r="J120" s="355"/>
      <c r="K120" s="356"/>
    </row>
    <row r="121" spans="1:11" ht="20.25" customHeight="1" x14ac:dyDescent="0.3">
      <c r="A121" s="344"/>
      <c r="B121" s="344" t="s">
        <v>423</v>
      </c>
      <c r="C121" s="344"/>
      <c r="D121" s="344"/>
      <c r="E121" s="344"/>
      <c r="F121" s="370" t="s">
        <v>421</v>
      </c>
      <c r="G121" s="370" t="s">
        <v>421</v>
      </c>
      <c r="H121" s="354"/>
      <c r="I121" s="355"/>
      <c r="J121" s="355"/>
      <c r="K121" s="356"/>
    </row>
    <row r="122" spans="1:11" ht="20.25" customHeight="1" x14ac:dyDescent="0.3">
      <c r="A122" s="344"/>
      <c r="B122" s="344" t="s">
        <v>424</v>
      </c>
      <c r="C122" s="344"/>
      <c r="D122" s="344"/>
      <c r="E122" s="344"/>
      <c r="F122" s="370">
        <v>0</v>
      </c>
      <c r="G122" s="370">
        <f>'[1]鄉庫收支月報表(113年10月)'!G122+'鄉庫收支月報表(113年11月)'!F122</f>
        <v>409217</v>
      </c>
      <c r="H122" s="354"/>
      <c r="I122" s="355"/>
      <c r="J122" s="355"/>
      <c r="K122" s="356"/>
    </row>
    <row r="123" spans="1:11" ht="20.25" customHeight="1" x14ac:dyDescent="0.3">
      <c r="A123" s="324"/>
      <c r="B123" s="344" t="s">
        <v>419</v>
      </c>
      <c r="C123" s="324"/>
      <c r="D123" s="324"/>
      <c r="E123" s="324"/>
      <c r="F123" s="370" t="s">
        <v>421</v>
      </c>
      <c r="G123" s="370" t="s">
        <v>421</v>
      </c>
      <c r="H123" s="354"/>
      <c r="I123" s="355"/>
      <c r="J123" s="355"/>
      <c r="K123" s="356"/>
    </row>
    <row r="124" spans="1:11" ht="20.25" customHeight="1" x14ac:dyDescent="0.3">
      <c r="A124" s="344"/>
      <c r="B124" s="344" t="s">
        <v>425</v>
      </c>
      <c r="C124" s="344"/>
      <c r="D124" s="344"/>
      <c r="E124" s="344"/>
      <c r="F124" s="370" t="s">
        <v>421</v>
      </c>
      <c r="G124" s="370" t="s">
        <v>421</v>
      </c>
      <c r="H124" s="354"/>
      <c r="I124" s="355"/>
      <c r="J124" s="355"/>
      <c r="K124" s="356"/>
    </row>
    <row r="125" spans="1:11" ht="20.25" customHeight="1" x14ac:dyDescent="0.3">
      <c r="A125" s="344" t="s">
        <v>426</v>
      </c>
      <c r="B125" s="344"/>
      <c r="C125" s="344"/>
      <c r="D125" s="344"/>
      <c r="E125" s="344"/>
      <c r="F125" s="370" t="s">
        <v>421</v>
      </c>
      <c r="G125" s="370" t="s">
        <v>421</v>
      </c>
      <c r="H125" s="354"/>
      <c r="I125" s="355"/>
      <c r="J125" s="355"/>
      <c r="K125" s="356"/>
    </row>
    <row r="126" spans="1:11" ht="20.25" customHeight="1" x14ac:dyDescent="0.3">
      <c r="A126" s="344"/>
      <c r="B126" s="344" t="s">
        <v>427</v>
      </c>
      <c r="C126" s="344"/>
      <c r="D126" s="344"/>
      <c r="E126" s="344"/>
      <c r="F126" s="370" t="s">
        <v>421</v>
      </c>
      <c r="G126" s="370" t="s">
        <v>421</v>
      </c>
      <c r="H126" s="354"/>
      <c r="I126" s="355"/>
      <c r="J126" s="355"/>
      <c r="K126" s="356"/>
    </row>
    <row r="127" spans="1:11" ht="20.25" customHeight="1" x14ac:dyDescent="0.3">
      <c r="A127" s="349" t="s">
        <v>428</v>
      </c>
      <c r="B127" s="344"/>
      <c r="C127" s="344"/>
      <c r="D127" s="344"/>
      <c r="E127" s="371"/>
      <c r="F127" s="342">
        <f>F118+F120+F122</f>
        <v>18215635</v>
      </c>
      <c r="G127" s="346">
        <f>SUM(G118:G126)</f>
        <v>258799006</v>
      </c>
      <c r="H127" s="354"/>
      <c r="I127" s="355"/>
      <c r="J127" s="355"/>
      <c r="K127" s="356"/>
    </row>
    <row r="128" spans="1:11" ht="20.25" customHeight="1" x14ac:dyDescent="0.3">
      <c r="A128" s="344" t="s">
        <v>429</v>
      </c>
      <c r="B128" s="344"/>
      <c r="C128" s="344"/>
      <c r="D128" s="344"/>
      <c r="E128" s="372"/>
      <c r="F128" s="342">
        <f>F53-F127</f>
        <v>388714100</v>
      </c>
      <c r="G128" s="346"/>
      <c r="H128" s="354"/>
      <c r="I128" s="355"/>
      <c r="J128" s="355"/>
      <c r="K128" s="356"/>
    </row>
    <row r="129" spans="1:11" ht="20.25" customHeight="1" x14ac:dyDescent="0.3">
      <c r="A129" s="344" t="s">
        <v>430</v>
      </c>
      <c r="B129" s="344"/>
      <c r="C129" s="344"/>
      <c r="D129" s="344"/>
      <c r="E129" s="344"/>
      <c r="F129" s="342">
        <f>SUM(F127:F128)</f>
        <v>406929735</v>
      </c>
      <c r="G129" s="346"/>
      <c r="H129" s="354"/>
      <c r="I129" s="355"/>
      <c r="J129" s="355"/>
      <c r="K129" s="356"/>
    </row>
    <row r="130" spans="1:11" ht="20.25" customHeight="1" x14ac:dyDescent="0.3">
      <c r="A130" s="344" t="s">
        <v>431</v>
      </c>
      <c r="B130" s="344"/>
      <c r="C130" s="344"/>
      <c r="D130" s="344"/>
      <c r="E130" s="344"/>
      <c r="F130" s="346">
        <v>10635</v>
      </c>
      <c r="G130" s="346"/>
      <c r="H130" s="373"/>
      <c r="I130" s="355"/>
      <c r="J130" s="355"/>
      <c r="K130" s="356"/>
    </row>
    <row r="131" spans="1:11" ht="20.25" customHeight="1" x14ac:dyDescent="0.3">
      <c r="A131" s="349" t="s">
        <v>432</v>
      </c>
      <c r="B131" s="344"/>
      <c r="C131" s="344"/>
      <c r="D131" s="344"/>
      <c r="E131" s="344"/>
      <c r="F131" s="342">
        <f>F53-F127+F130</f>
        <v>388724735</v>
      </c>
      <c r="G131" s="346"/>
      <c r="H131" s="374"/>
      <c r="I131" s="361"/>
      <c r="J131" s="361"/>
      <c r="K131" s="362"/>
    </row>
    <row r="132" spans="1:11" ht="23.25" customHeight="1" x14ac:dyDescent="0.3">
      <c r="A132" s="324" t="s">
        <v>136</v>
      </c>
      <c r="B132" s="324"/>
      <c r="C132" s="324"/>
      <c r="D132" s="324"/>
      <c r="E132" s="324" t="s">
        <v>137</v>
      </c>
      <c r="F132" s="1392" t="s">
        <v>433</v>
      </c>
      <c r="G132" s="1393"/>
      <c r="H132" s="325" t="s">
        <v>139</v>
      </c>
      <c r="I132" s="325"/>
      <c r="J132" s="1394" t="s">
        <v>434</v>
      </c>
      <c r="K132" s="1394"/>
    </row>
    <row r="133" spans="1:11" ht="17.399999999999999" x14ac:dyDescent="0.3">
      <c r="A133" s="324"/>
      <c r="B133" s="324"/>
      <c r="C133" s="324"/>
      <c r="D133" s="324"/>
      <c r="E133" s="324"/>
      <c r="F133" s="1395" t="s">
        <v>435</v>
      </c>
      <c r="G133" s="1396"/>
      <c r="H133" s="325"/>
      <c r="I133" s="325"/>
      <c r="J133" s="325"/>
      <c r="K133" s="325"/>
    </row>
    <row r="134" spans="1:11" ht="17.399999999999999" x14ac:dyDescent="0.3">
      <c r="A134" s="324" t="s">
        <v>436</v>
      </c>
    </row>
    <row r="135" spans="1:11" ht="17.399999999999999" x14ac:dyDescent="0.3">
      <c r="A135" s="324" t="s">
        <v>437</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具名範圍</vt:lpstr>
      </vt:variant>
      <vt:variant>
        <vt:i4>78</vt:i4>
      </vt:variant>
    </vt:vector>
  </HeadingPairs>
  <TitlesOfParts>
    <vt:vector size="143" baseType="lpstr">
      <vt:lpstr>預告統計資料發布時間表</vt:lpstr>
      <vt:lpstr>鄉庫收支月報表(113年12月)</vt:lpstr>
      <vt:lpstr>鄉庫收支月報表(114年1月)</vt:lpstr>
      <vt:lpstr>鄉庫收支月報表(114年2月)</vt:lpstr>
      <vt:lpstr>鄉庫收支月報表(114年3月)</vt:lpstr>
      <vt:lpstr>資源回收成果統計(113年12月)</vt:lpstr>
      <vt:lpstr>資源回收成果統計(114年1月)</vt:lpstr>
      <vt:lpstr>資源回收成果統計(114年2月)</vt:lpstr>
      <vt:lpstr>資源回收成果統計(114年3月)</vt:lpstr>
      <vt:lpstr>一般垃圾及廚餘清理狀況(113年12月)</vt:lpstr>
      <vt:lpstr>一般垃圾及廚餘清理狀況(114年1月)</vt:lpstr>
      <vt:lpstr>一般垃圾及廚餘清理狀況(114年2月)</vt:lpstr>
      <vt:lpstr>一般垃圾及廚餘清理狀況(114年3月)</vt:lpstr>
      <vt:lpstr>停車位概況－都市計畫區內路外(113年第4季)</vt:lpstr>
      <vt:lpstr>停車位概況－都市計畫區外路外(113年第4季)</vt:lpstr>
      <vt:lpstr>20623-05-01-3路外停車位概況</vt:lpstr>
      <vt:lpstr>停車位概況－路邊停車位(113年第4季)</vt:lpstr>
      <vt:lpstr>20623-05-02-3路邊停車位概況</vt:lpstr>
      <vt:lpstr>停車位概況－區內路外身心障礙者專用停車位(113年第4季)</vt:lpstr>
      <vt:lpstr>停車位概況－區外路外身心障礙者專用停車位(113年第4季)</vt:lpstr>
      <vt:lpstr>20623-05-03-3路外停車位概況-身心障礙</vt:lpstr>
      <vt:lpstr>停車位概況－路邊身心障礙者專用停車位(113年第4季)</vt:lpstr>
      <vt:lpstr>20623-05-04-3路邊停車位概況-身心障礙</vt:lpstr>
      <vt:lpstr>停車位概況－區內路外電動車專用停車位(113年第4季)</vt:lpstr>
      <vt:lpstr>停車位概況－區外路外電動車專用停車位(113年第4季)</vt:lpstr>
      <vt:lpstr>20623-05-05-3路外停車位概況-電動汽車</vt:lpstr>
      <vt:lpstr>停車位概況－路邊電動車專用停車位(113年第4季)</vt:lpstr>
      <vt:lpstr>20623-05-06-3路邊停車位概況-電動汽車</vt:lpstr>
      <vt:lpstr>20623-05-07-3孕婦及育有六歲以下兒童者</vt:lpstr>
      <vt:lpstr>獨居老人服務概況(113年第4季)</vt:lpstr>
      <vt:lpstr>獨居老人服務概況(114年第1季)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環境保護預算概況</vt:lpstr>
      <vt:lpstr>環境保護決算概況</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'20623-05-01-3路外停車位概況'!pp</vt:lpstr>
      <vt:lpstr>'20623-05-02-3路邊停車位概況'!pp</vt:lpstr>
      <vt:lpstr>'20623-05-03-3路外停車位概況-身心障礙'!pp</vt:lpstr>
      <vt:lpstr>'20623-05-04-3路邊停車位概況-身心障礙'!pp</vt:lpstr>
      <vt:lpstr>'20623-05-05-3路外停車位概況-電動汽車'!pp</vt:lpstr>
      <vt:lpstr>'20623-05-06-3路邊停車位概況-電動汽車'!pp</vt:lpstr>
      <vt:lpstr>'20623-05-07-3孕婦及育有六歲以下兒童者'!pp</vt:lpstr>
      <vt:lpstr>'停車位概況－區內路外身心障礙者專用停車位(113年第4季)'!pp</vt:lpstr>
      <vt:lpstr>'停車位概況－區外路外身心障礙者專用停車位(113年第4季)'!pp</vt:lpstr>
      <vt:lpstr>'停車位概況－路邊身心障礙者專用停車位(113年第4季)'!pp</vt:lpstr>
      <vt:lpstr>'20623-05-01-3路外停車位概況'!Print_Area</vt:lpstr>
      <vt:lpstr>'20623-05-02-3路邊停車位概況'!Print_Area</vt:lpstr>
      <vt:lpstr>'20623-05-03-3路外停車位概況-身心障礙'!Print_Area</vt:lpstr>
      <vt:lpstr>'20623-05-04-3路邊停車位概況-身心障礙'!Print_Area</vt:lpstr>
      <vt:lpstr>'20623-05-05-3路外停車位概況-電動汽車'!Print_Area</vt:lpstr>
      <vt:lpstr>'20623-05-06-3路邊停車位概況-電動汽車'!Print_Area</vt:lpstr>
      <vt:lpstr>'20623-05-07-3孕婦及育有六歲以下兒童者'!Print_Area</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公共造產成果概況!Print_Area</vt:lpstr>
      <vt:lpstr>公墓設施概況!Print_Area</vt:lpstr>
      <vt:lpstr>天然災害!Print_Area</vt:lpstr>
      <vt:lpstr>火化場設施概況!Print_Area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'資源回收成果統計(113年12月)'!Print_Area</vt:lpstr>
      <vt:lpstr>'資源回收成果統計(114年1月)'!Print_Area</vt:lpstr>
      <vt:lpstr>'資源回收成果統計(114年2月)'!Print_Area</vt:lpstr>
      <vt:lpstr>'資源回收成果統計(114年3月)'!Print_Area</vt:lpstr>
      <vt:lpstr>預告統計資料發布時間表!Print_Area</vt:lpstr>
      <vt:lpstr>漁戶數及漁戶人口數.!Print_Area</vt:lpstr>
      <vt:lpstr>漁業從業人數.!Print_Area</vt:lpstr>
      <vt:lpstr>'漁業從業人數-續'!Print_Area</vt:lpstr>
      <vt:lpstr>調解業務概況!Print_Area</vt:lpstr>
      <vt:lpstr>'獨居老人服務概況(113年第4季)'!Print_Area</vt:lpstr>
      <vt:lpstr>'獨居老人服務概況(114年第1季)'!Print_Area</vt:lpstr>
      <vt:lpstr>'環保人員概況表一 (113下)'!Print_Area</vt:lpstr>
      <vt:lpstr>'環保人員概況表二 (113下)'!Print_Area</vt:lpstr>
      <vt:lpstr>'環保人員概況表三 (113下)'!Print_Area</vt:lpstr>
      <vt:lpstr>環境保護決算概況!Print_Area</vt:lpstr>
      <vt:lpstr>環境保護預算概況!Print_Area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2025-04-21T02:12:19Z</cp:lastPrinted>
  <dcterms:created xsi:type="dcterms:W3CDTF">2013-06-27T07:16:06Z</dcterms:created>
  <dcterms:modified xsi:type="dcterms:W3CDTF">2025-04-23T01:21:04Z</dcterms:modified>
</cp:coreProperties>
</file>