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AD77A906-95CC-4A72-9224-D219E736ECD0}" xr6:coauthVersionLast="47" xr6:coauthVersionMax="47" xr10:uidLastSave="{00000000-0000-0000-0000-000000000000}"/>
  <bookViews>
    <workbookView xWindow="-108" yWindow="-108" windowWidth="23256" windowHeight="12456" tabRatio="957" xr2:uid="{00000000-000D-0000-FFFF-FFFF00000000}"/>
  </bookViews>
  <sheets>
    <sheet name="預告統計資料發布時間表" sheetId="1" r:id="rId1"/>
    <sheet name="鄉庫收支月報表(113年12月)" sheetId="257" r:id="rId2"/>
    <sheet name="鄉庫收支月報表(114年1月)" sheetId="276" r:id="rId3"/>
    <sheet name="鄉庫收支月報表(114年2月)" sheetId="292" r:id="rId4"/>
    <sheet name="鄉庫收支月報表(114年3月)" sheetId="300" r:id="rId5"/>
    <sheet name="鄉庫收支月報表(114年4月)" sheetId="315" r:id="rId6"/>
    <sheet name="鄉庫收支月報表(114年5月)" sheetId="319" r:id="rId7"/>
    <sheet name="資源回收成果統計(113年12月)" sheetId="243" r:id="rId8"/>
    <sheet name="資源回收成果統計(114年1月)" sheetId="277" r:id="rId9"/>
    <sheet name="資源回收成果統計(114年2月)" sheetId="293" r:id="rId10"/>
    <sheet name="資源回收成果統計(114年3月)" sheetId="309" r:id="rId11"/>
    <sheet name="資源回收成果統計(114年4月)" sheetId="316" r:id="rId12"/>
    <sheet name="資源回收成果統計(114年5月)" sheetId="320" r:id="rId13"/>
    <sheet name="一般垃圾及廚餘清理狀況(113年12月)" sheetId="244" r:id="rId14"/>
    <sheet name="一般垃圾及廚餘清理狀況(114年1月)" sheetId="278" r:id="rId15"/>
    <sheet name="一般垃圾及廚餘清理狀況(114年2月)" sheetId="294" r:id="rId16"/>
    <sheet name="一般垃圾及廚餘清理狀況(114年3月)" sheetId="308" r:id="rId17"/>
    <sheet name="一般垃圾及廚餘清理狀況(114年4月)" sheetId="317" r:id="rId18"/>
    <sheet name="一般垃圾及廚餘清理狀況(114年5月)" sheetId="321" r:id="rId19"/>
    <sheet name="停車位概況－都市計畫區內路外(113年第4季)" sheetId="245" r:id="rId20"/>
    <sheet name="停車位概況－都市計畫區外路外(113年第4季)" sheetId="247" r:id="rId21"/>
    <sheet name="20623-05-01-3路外停車位概況" sheetId="301" r:id="rId22"/>
    <sheet name="停車位概況－路邊停車位(113年第4季)" sheetId="248" r:id="rId23"/>
    <sheet name="20623-05-02-3路邊停車位概況" sheetId="302" r:id="rId24"/>
    <sheet name="停車位概況－區內路外身心障礙者專用停車位(113年第4季)" sheetId="249" r:id="rId25"/>
    <sheet name="停車位概況－區外路外身心障礙者專用停車位(113年第4季)" sheetId="250" r:id="rId26"/>
    <sheet name="20623-05-03-3路外停車位概況-身心障礙" sheetId="303" r:id="rId27"/>
    <sheet name="停車位概況－路邊身心障礙者專用停車位(113年第4季)" sheetId="251" r:id="rId28"/>
    <sheet name="20623-05-04-3路邊停車位概況-身心障礙" sheetId="304" r:id="rId29"/>
    <sheet name="停車位概況－區內路外電動車專用停車位(113年第4季)" sheetId="252" r:id="rId30"/>
    <sheet name="停車位概況－區外路外電動車專用停車位(113年第4季)" sheetId="253" r:id="rId31"/>
    <sheet name="20623-05-05-3路外停車位概況-電動汽車" sheetId="305" r:id="rId32"/>
    <sheet name="停車位概況－路邊電動車專用停車位(113年第4季)" sheetId="254" r:id="rId33"/>
    <sheet name="20623-05-06-3路邊停車位概況-電動汽車" sheetId="306" r:id="rId34"/>
    <sheet name="20623-05-07-3孕婦及育有六歲以下兒童者" sheetId="307" r:id="rId35"/>
    <sheet name="獨居老人服務概況(113年第4季)" sheetId="255" r:id="rId36"/>
    <sheet name="獨居老人服務概況(114年第1季)" sheetId="310" state="hidden" r:id="rId37"/>
    <sheet name="獨居老人服務概況114年第1季" sheetId="314" r:id="rId38"/>
    <sheet name="推行社區發展工作概況(113年)" sheetId="269" r:id="rId39"/>
    <sheet name="環保人員概況表一 (113下)" sheetId="258" r:id="rId40"/>
    <sheet name="環保人員概況表二 (113下)" sheetId="259" r:id="rId41"/>
    <sheet name="環保人員概況表三 (113下)" sheetId="260" r:id="rId42"/>
    <sheet name="垃圾處理場(廠)及垃圾回收清除車輛(113年下半年)" sheetId="261" r:id="rId43"/>
    <sheet name="環境保護預算概況(114)" sheetId="295" r:id="rId44"/>
    <sheet name="環境保護決算概況" sheetId="311" state="hidden" r:id="rId45"/>
    <sheet name="環境保護決算概況(113)" sheetId="318" r:id="rId46"/>
    <sheet name="治山防災" sheetId="279" r:id="rId47"/>
    <sheet name="治山防災-續" sheetId="280" r:id="rId48"/>
    <sheet name="調解業務概況" sheetId="273" r:id="rId49"/>
    <sheet name="調解委員會組織概況" sheetId="274" r:id="rId50"/>
    <sheet name="辦理調解方式概況" sheetId="275" r:id="rId51"/>
    <sheet name="宗教財團法人概況 " sheetId="296" r:id="rId52"/>
    <sheet name="寺廟登記概況" sheetId="297" r:id="rId53"/>
    <sheet name="教會(堂)概況" sheetId="298" r:id="rId54"/>
    <sheet name="宗教團體興辦公益慈善及社會教化事業概況" sheetId="299" r:id="rId55"/>
    <sheet name="公墓設施概況" sheetId="286" r:id="rId56"/>
    <sheet name="骨灰(骸)存放設施概況" sheetId="287" r:id="rId57"/>
    <sheet name="殯葬管理業務概況" sheetId="288" r:id="rId58"/>
    <sheet name="殯儀館設施概況" sheetId="289" r:id="rId59"/>
    <sheet name="火化場設施概況" sheetId="290" r:id="rId60"/>
    <sheet name="公共造產成果概況" sheetId="291" r:id="rId61"/>
    <sheet name="農路改善" sheetId="281" r:id="rId62"/>
    <sheet name="都市計畫區域內公共工程實施數量." sheetId="265" r:id="rId63"/>
    <sheet name="都市計畫公共設施用地已取得面積." sheetId="266" r:id="rId64"/>
    <sheet name="都市計畫公共設施用地已闢建面積." sheetId="267" r:id="rId65"/>
    <sheet name="都市計畫區域內現有已開闢道路長度及面積暨橋梁座數、自行." sheetId="268" r:id="rId66"/>
    <sheet name="農耕土地面積." sheetId="312" r:id="rId67"/>
    <sheet name="有效農機使用證之農機數量." sheetId="313" r:id="rId68"/>
    <sheet name="天然災害" sheetId="282" r:id="rId69"/>
    <sheet name="漁業從業人數." sheetId="283" r:id="rId70"/>
    <sheet name="漁業從業人數-續" sheetId="284" r:id="rId71"/>
    <sheet name="漁戶數及漁戶人口數." sheetId="285" r:id="rId72"/>
    <sheet name="鄉庫收支月報表(113年11月)" sheetId="256" state="hidden" r:id="rId73"/>
  </sheets>
  <externalReferences>
    <externalReference r:id="rId74"/>
  </externalReferences>
  <definedNames>
    <definedName name="\d" localSheetId="42">#REF!</definedName>
    <definedName name="\d" localSheetId="38">#REF!</definedName>
    <definedName name="\d" localSheetId="72">#REF!</definedName>
    <definedName name="\d" localSheetId="1">#REF!</definedName>
    <definedName name="\d" localSheetId="2">#REF!</definedName>
    <definedName name="\d" localSheetId="3">#REF!</definedName>
    <definedName name="\d" localSheetId="4">#REF!</definedName>
    <definedName name="\d" localSheetId="5">#REF!</definedName>
    <definedName name="\d" localSheetId="6">#REF!</definedName>
    <definedName name="\d" localSheetId="35">#REF!</definedName>
    <definedName name="\d" localSheetId="36">#REF!</definedName>
    <definedName name="\d">#REF!</definedName>
    <definedName name="\l" localSheetId="42">#REF!</definedName>
    <definedName name="\l" localSheetId="38">#REF!</definedName>
    <definedName name="\l" localSheetId="35">#REF!</definedName>
    <definedName name="\l" localSheetId="36">#REF!</definedName>
    <definedName name="\l">#REF!</definedName>
    <definedName name="\m" localSheetId="42">#REF!</definedName>
    <definedName name="\m" localSheetId="38">#REF!</definedName>
    <definedName name="\m" localSheetId="35">#REF!</definedName>
    <definedName name="\m" localSheetId="36">#REF!</definedName>
    <definedName name="\m">#REF!</definedName>
    <definedName name="__PRN1" localSheetId="38">#REF!</definedName>
    <definedName name="__PRN1">#REF!</definedName>
    <definedName name="__PRN2" localSheetId="38">#REF!</definedName>
    <definedName name="__PRN2">#REF!</definedName>
    <definedName name="_00" localSheetId="67">#REF!</definedName>
    <definedName name="_00" localSheetId="66">#REF!</definedName>
    <definedName name="_00">#N/A</definedName>
    <definedName name="_102年5月" localSheetId="13">[1]預告統計資料發布時間表!#REF!</definedName>
    <definedName name="_102年5月" localSheetId="14">[1]預告統計資料發布時間表!#REF!</definedName>
    <definedName name="_102年5月" localSheetId="15">[1]預告統計資料發布時間表!#REF!</definedName>
    <definedName name="_102年5月" localSheetId="16">[1]預告統計資料發布時間表!#REF!</definedName>
    <definedName name="_102年5月" localSheetId="17">[1]預告統計資料發布時間表!#REF!</definedName>
    <definedName name="_102年5月" localSheetId="18">[1]預告統計資料發布時間表!#REF!</definedName>
    <definedName name="_102年5月" localSheetId="24">[1]預告統計資料發布時間表!#REF!</definedName>
    <definedName name="_102年5月" localSheetId="29">[1]預告統計資料發布時間表!#REF!</definedName>
    <definedName name="_102年5月" localSheetId="25">[1]預告統計資料發布時間表!#REF!</definedName>
    <definedName name="_102年5月" localSheetId="30">[1]預告統計資料發布時間表!#REF!</definedName>
    <definedName name="_102年5月" localSheetId="19">[1]預告統計資料發布時間表!#REF!</definedName>
    <definedName name="_102年5月" localSheetId="20">[1]預告統計資料發布時間表!#REF!</definedName>
    <definedName name="_102年5月" localSheetId="27">[1]預告統計資料發布時間表!#REF!</definedName>
    <definedName name="_102年5月" localSheetId="22">[1]預告統計資料發布時間表!#REF!</definedName>
    <definedName name="_102年5月" localSheetId="32">[1]預告統計資料發布時間表!#REF!</definedName>
    <definedName name="_102年5月" localSheetId="38">[1]預告統計資料發布時間表!#REF!</definedName>
    <definedName name="_102年5月" localSheetId="72">[1]預告統計資料發布時間表!#REF!</definedName>
    <definedName name="_102年5月" localSheetId="1">[1]預告統計資料發布時間表!#REF!</definedName>
    <definedName name="_102年5月" localSheetId="2">[1]預告統計資料發布時間表!#REF!</definedName>
    <definedName name="_102年5月" localSheetId="3">[1]預告統計資料發布時間表!#REF!</definedName>
    <definedName name="_102年5月" localSheetId="4">[1]預告統計資料發布時間表!#REF!</definedName>
    <definedName name="_102年5月" localSheetId="5">[1]預告統計資料發布時間表!#REF!</definedName>
    <definedName name="_102年5月" localSheetId="6">[1]預告統計資料發布時間表!#REF!</definedName>
    <definedName name="_102年5月" localSheetId="7">[1]預告統計資料發布時間表!#REF!</definedName>
    <definedName name="_102年5月" localSheetId="8">[1]預告統計資料發布時間表!#REF!</definedName>
    <definedName name="_102年5月" localSheetId="9">[1]預告統計資料發布時間表!#REF!</definedName>
    <definedName name="_102年5月" localSheetId="10">[1]預告統計資料發布時間表!#REF!</definedName>
    <definedName name="_102年5月" localSheetId="11">[1]預告統計資料發布時間表!#REF!</definedName>
    <definedName name="_102年5月" localSheetId="12">[1]預告統計資料發布時間表!#REF!</definedName>
    <definedName name="_102年5月" localSheetId="35">[1]預告統計資料發布時間表!#REF!</definedName>
    <definedName name="_102年5月" localSheetId="36">[1]預告統計資料發布時間表!#REF!</definedName>
    <definedName name="_102年5月">預告統計資料發布時間表!#REF!</definedName>
    <definedName name="_11" localSheetId="67">#REF!</definedName>
    <definedName name="_11" localSheetId="66">#REF!</definedName>
    <definedName name="_11">#N/A</definedName>
    <definedName name="_PRN1" localSheetId="38">#REF!</definedName>
    <definedName name="_PRN1" localSheetId="72">#REF!</definedName>
    <definedName name="_PRN1" localSheetId="1">#REF!</definedName>
    <definedName name="_PRN1" localSheetId="2">#REF!</definedName>
    <definedName name="_PRN1" localSheetId="3">#REF!</definedName>
    <definedName name="_PRN1" localSheetId="4">#REF!</definedName>
    <definedName name="_PRN1" localSheetId="5">#REF!</definedName>
    <definedName name="_PRN1" localSheetId="6">#REF!</definedName>
    <definedName name="_PRN1" localSheetId="35">#REF!</definedName>
    <definedName name="_PRN1" localSheetId="36">#REF!</definedName>
    <definedName name="_PRN1">#REF!</definedName>
    <definedName name="_PRN2" localSheetId="38">#REF!</definedName>
    <definedName name="_PRN2" localSheetId="72">#REF!</definedName>
    <definedName name="_PRN2" localSheetId="1">#REF!</definedName>
    <definedName name="_PRN2" localSheetId="2">#REF!</definedName>
    <definedName name="_PRN2" localSheetId="3">#REF!</definedName>
    <definedName name="_PRN2" localSheetId="4">#REF!</definedName>
    <definedName name="_PRN2" localSheetId="5">#REF!</definedName>
    <definedName name="_PRN2" localSheetId="6">#REF!</definedName>
    <definedName name="_PRN2">#REF!</definedName>
    <definedName name="A" localSheetId="67">#REF!</definedName>
    <definedName name="A" localSheetId="66">#REF!</definedName>
    <definedName name="A">#N/A</definedName>
    <definedName name="L" localSheetId="42">#REF!</definedName>
    <definedName name="L" localSheetId="38">#REF!</definedName>
    <definedName name="L" localSheetId="72">#REF!</definedName>
    <definedName name="L" localSheetId="1">#REF!</definedName>
    <definedName name="L" localSheetId="2">#REF!</definedName>
    <definedName name="L" localSheetId="3">#REF!</definedName>
    <definedName name="L" localSheetId="4">#REF!</definedName>
    <definedName name="L" localSheetId="5">#REF!</definedName>
    <definedName name="L" localSheetId="6">#REF!</definedName>
    <definedName name="L" localSheetId="35">#REF!</definedName>
    <definedName name="L" localSheetId="36">#REF!</definedName>
    <definedName name="L">#REF!</definedName>
    <definedName name="LL" localSheetId="42">#REF!</definedName>
    <definedName name="LL" localSheetId="38">#REF!</definedName>
    <definedName name="LL" localSheetId="35">#REF!</definedName>
    <definedName name="LL" localSheetId="36">#REF!</definedName>
    <definedName name="LL">#REF!</definedName>
    <definedName name="M" localSheetId="42">#REF!</definedName>
    <definedName name="M" localSheetId="38">#REF!</definedName>
    <definedName name="M" localSheetId="35">#REF!</definedName>
    <definedName name="M" localSheetId="36">#REF!</definedName>
    <definedName name="M">#REF!</definedName>
    <definedName name="pp" localSheetId="21">'20623-05-01-3路外停車位概況'!$A$3:$D$16</definedName>
    <definedName name="pp" localSheetId="23">'20623-05-02-3路邊停車位概況'!$A$3:$D$14</definedName>
    <definedName name="pp" localSheetId="26">'20623-05-03-3路外停車位概況-身心障礙'!$A$3:$D$14</definedName>
    <definedName name="pp" localSheetId="28">'20623-05-04-3路邊停車位概況-身心障礙'!$A$3:$D$13</definedName>
    <definedName name="pp" localSheetId="31">'20623-05-05-3路外停車位概況-電動汽車'!$A$3:$D$16</definedName>
    <definedName name="pp" localSheetId="33">'20623-05-06-3路邊停車位概況-電動汽車'!$A$3:$D$14</definedName>
    <definedName name="pp" localSheetId="34">'20623-05-07-3孕婦及育有六歲以下兒童者'!$A$3:$D$16</definedName>
    <definedName name="pp" localSheetId="24">'停車位概況－區內路外身心障礙者專用停車位(113年第4季)'!$A$1:$H$9</definedName>
    <definedName name="pp" localSheetId="29">#REF!</definedName>
    <definedName name="pp" localSheetId="25">'停車位概況－區外路外身心障礙者專用停車位(113年第4季)'!$A$1:$H$9</definedName>
    <definedName name="pp" localSheetId="30">#REF!</definedName>
    <definedName name="pp" localSheetId="19">#REF!</definedName>
    <definedName name="pp" localSheetId="20">#REF!</definedName>
    <definedName name="pp" localSheetId="27">'停車位概況－路邊身心障礙者專用停車位(113年第4季)'!$A$1:$H$9</definedName>
    <definedName name="pp" localSheetId="22">#REF!</definedName>
    <definedName name="pp" localSheetId="32">#REF!</definedName>
    <definedName name="pp" localSheetId="38">#REF!</definedName>
    <definedName name="pp" localSheetId="35">#REF!</definedName>
    <definedName name="pp" localSheetId="36">#REF!</definedName>
    <definedName name="pp">#REF!</definedName>
    <definedName name="_xlnm.Print_Area" localSheetId="21">'20623-05-01-3路外停車位概況'!$A$1:$L$16</definedName>
    <definedName name="_xlnm.Print_Area" localSheetId="23">'20623-05-02-3路邊停車位概況'!$A$3:$G$14</definedName>
    <definedName name="_xlnm.Print_Area" localSheetId="26">'20623-05-03-3路外停車位概況-身心障礙'!$3:$14</definedName>
    <definedName name="_xlnm.Print_Area" localSheetId="28">'20623-05-04-3路邊停車位概況-身心障礙'!$A$3:$G$13</definedName>
    <definedName name="_xlnm.Print_Area" localSheetId="31">'20623-05-05-3路外停車位概況-電動汽車'!$A$3:$H$16</definedName>
    <definedName name="_xlnm.Print_Area" localSheetId="33">'20623-05-06-3路邊停車位概況-電動汽車'!$A$3:$F$14</definedName>
    <definedName name="_xlnm.Print_Area" localSheetId="34">'20623-05-07-3孕婦及育有六歲以下兒童者'!$A$1:$F$16</definedName>
    <definedName name="_xlnm.Print_Area" localSheetId="13">'一般垃圾及廚餘清理狀況(113年12月)'!$A$1:$G$33</definedName>
    <definedName name="_xlnm.Print_Area" localSheetId="14">'一般垃圾及廚餘清理狀況(114年1月)'!$A$1:$G$33</definedName>
    <definedName name="_xlnm.Print_Area" localSheetId="15">'一般垃圾及廚餘清理狀況(114年2月)'!$A$1:$G$33</definedName>
    <definedName name="_xlnm.Print_Area" localSheetId="16">'一般垃圾及廚餘清理狀況(114年3月)'!$A$1:$G$33</definedName>
    <definedName name="_xlnm.Print_Area" localSheetId="17">'一般垃圾及廚餘清理狀況(114年4月)'!$A$1:$G$33</definedName>
    <definedName name="_xlnm.Print_Area" localSheetId="18">'一般垃圾及廚餘清理狀況(114年5月)'!$A$1:$G$33</definedName>
    <definedName name="_xlnm.Print_Area" localSheetId="60">公共造產成果概況!$A$1:$Q$26</definedName>
    <definedName name="_xlnm.Print_Area" localSheetId="55">公墓設施概況!$A$1:$X$19</definedName>
    <definedName name="_xlnm.Print_Area" localSheetId="68">天然災害!$A$1:$J$30</definedName>
    <definedName name="_xlnm.Print_Area" localSheetId="59">火化場設施概況!$A$1:$K$16</definedName>
    <definedName name="_xlnm.Print_Area" localSheetId="42">'垃圾處理場(廠)及垃圾回收清除車輛(113年下半年)'!$A$1:$H$26</definedName>
    <definedName name="_xlnm.Print_Area" localSheetId="51">'宗教財團法人概況 '!$A$1:$M$43</definedName>
    <definedName name="_xlnm.Print_Area" localSheetId="46">治山防災!$A$1:$I$25</definedName>
    <definedName name="_xlnm.Print_Area" localSheetId="56">'骨灰(骸)存放設施概況'!$A$1:$T$17</definedName>
    <definedName name="_xlnm.Print_Area" localSheetId="24">'停車位概況－區內路外身心障礙者專用停車位(113年第4季)'!$A$1:$H$15</definedName>
    <definedName name="_xlnm.Print_Area" localSheetId="29">'停車位概況－區內路外電動車專用停車位(113年第4季)'!$A$1:$H$16</definedName>
    <definedName name="_xlnm.Print_Area" localSheetId="25">'停車位概況－區外路外身心障礙者專用停車位(113年第4季)'!$A$1:$I$15</definedName>
    <definedName name="_xlnm.Print_Area" localSheetId="30">'停車位概況－區外路外電動車專用停車位(113年第4季)'!$A$1:$H$16</definedName>
    <definedName name="_xlnm.Print_Area" localSheetId="19">'停車位概況－都市計畫區內路外(113年第4季)'!$A$1:$N$18</definedName>
    <definedName name="_xlnm.Print_Area" localSheetId="20">'停車位概況－都市計畫區外路外(113年第4季)'!$A$1:$L$18</definedName>
    <definedName name="_xlnm.Print_Area" localSheetId="27">'停車位概況－路邊身心障礙者專用停車位(113年第4季)'!$A$1:$H$15</definedName>
    <definedName name="_xlnm.Print_Area" localSheetId="22">'停車位概況－路邊停車位(113年第4季)'!$A$1:$N$18</definedName>
    <definedName name="_xlnm.Print_Area" localSheetId="32">'停車位概況－路邊電動車專用停車位(113年第4季)'!$A$1:$H$16</definedName>
    <definedName name="_xlnm.Print_Area" localSheetId="38">'推行社區發展工作概況(113年)'!$A$1:$AQ$36</definedName>
    <definedName name="_xlnm.Print_Area" localSheetId="63">都市計畫公共設施用地已取得面積.!$A$1:$M$20</definedName>
    <definedName name="_xlnm.Print_Area" localSheetId="64">都市計畫公共設施用地已闢建面積.!$A$1:$M$18</definedName>
    <definedName name="_xlnm.Print_Area" localSheetId="62">都市計畫區域內公共工程實施數量.!$A$1:$AA$28</definedName>
    <definedName name="_xlnm.Print_Area" localSheetId="65">'都市計畫區域內現有已開闢道路長度及面積暨橋梁座數、自行.'!$A$1:$O$37</definedName>
    <definedName name="_xlnm.Print_Area" localSheetId="72">'鄉庫收支月報表(113年11月)'!$A$1:$K$135</definedName>
    <definedName name="_xlnm.Print_Area" localSheetId="1">'鄉庫收支月報表(113年12月)'!$A$1:$K$135</definedName>
    <definedName name="_xlnm.Print_Area" localSheetId="2">'鄉庫收支月報表(114年1月)'!$A$1:$K$135</definedName>
    <definedName name="_xlnm.Print_Area" localSheetId="3">'鄉庫收支月報表(114年2月)'!$A$1:$K$135</definedName>
    <definedName name="_xlnm.Print_Area" localSheetId="4">'鄉庫收支月報表(114年3月)'!$A$1:$K$135</definedName>
    <definedName name="_xlnm.Print_Area" localSheetId="5">'鄉庫收支月報表(114年4月)'!$A$1:$K$135</definedName>
    <definedName name="_xlnm.Print_Area" localSheetId="6">'鄉庫收支月報表(114年5月)'!$A$1:$K$135</definedName>
    <definedName name="_xlnm.Print_Area" localSheetId="7">'資源回收成果統計(113年12月)'!$A$1:$J$40</definedName>
    <definedName name="_xlnm.Print_Area" localSheetId="8">'資源回收成果統計(114年1月)'!$A$1:$J$40</definedName>
    <definedName name="_xlnm.Print_Area" localSheetId="9">'資源回收成果統計(114年2月)'!$A$1:$J$40</definedName>
    <definedName name="_xlnm.Print_Area" localSheetId="10">'資源回收成果統計(114年3月)'!$A$1:$J$40</definedName>
    <definedName name="_xlnm.Print_Area" localSheetId="11">'資源回收成果統計(114年4月)'!$A$1:$J$40</definedName>
    <definedName name="_xlnm.Print_Area" localSheetId="12">'資源回收成果統計(114年5月)'!$A$1:$J$40</definedName>
    <definedName name="_xlnm.Print_Area" localSheetId="0">預告統計資料發布時間表!$A$1:$P$138</definedName>
    <definedName name="_xlnm.Print_Area" localSheetId="71">漁戶數及漁戶人口數.!$A$1:$P$33</definedName>
    <definedName name="_xlnm.Print_Area" localSheetId="69">漁業從業人數.!$A$1:$V$30</definedName>
    <definedName name="_xlnm.Print_Area" localSheetId="70">'漁業從業人數-續'!$A$1:$V$33</definedName>
    <definedName name="_xlnm.Print_Area" localSheetId="48">調解業務概況!$A$1:$AL$29</definedName>
    <definedName name="_xlnm.Print_Area" localSheetId="35">'獨居老人服務概況(113年第4季)'!$A$1:$AO$25</definedName>
    <definedName name="_xlnm.Print_Area" localSheetId="36">'獨居老人服務概況(114年第1季)'!$A$1:$AO$19</definedName>
    <definedName name="_xlnm.Print_Area" localSheetId="37">獨居老人服務概況114年第1季!$A$1:$AO$19</definedName>
    <definedName name="_xlnm.Print_Area" localSheetId="39">'環保人員概況表一 (113下)'!$A$1:$J$16</definedName>
    <definedName name="_xlnm.Print_Area" localSheetId="40">'環保人員概況表二 (113下)'!$A$1:$O$26</definedName>
    <definedName name="_xlnm.Print_Area" localSheetId="41">'環保人員概況表三 (113下)'!$A$1:$J$36</definedName>
    <definedName name="_xlnm.Print_Area" localSheetId="44">環境保護決算概況!$A$1:$K$26</definedName>
    <definedName name="_xlnm.Print_Area" localSheetId="45">'環境保護決算概況(113)'!$A$1:$K$26</definedName>
    <definedName name="_xlnm.Print_Area" localSheetId="43">'環境保護預算概況(114)'!$A$1:$J$26</definedName>
    <definedName name="_xlnm.Print_Area" localSheetId="57">殯葬管理業務概況!$A$1:$V$18</definedName>
    <definedName name="_xlnm.Print_Area" localSheetId="58">殯儀館設施概況!$A$1:$I$17</definedName>
    <definedName name="_xlnm.Print_Titles" localSheetId="72">'鄉庫收支月報表(113年11月)'!$1:$4</definedName>
    <definedName name="_xlnm.Print_Titles" localSheetId="1">'鄉庫收支月報表(113年12月)'!$1:$4</definedName>
    <definedName name="_xlnm.Print_Titles" localSheetId="2">'鄉庫收支月報表(114年1月)'!$1:$4</definedName>
    <definedName name="_xlnm.Print_Titles" localSheetId="3">'鄉庫收支月報表(114年2月)'!$1:$4</definedName>
    <definedName name="_xlnm.Print_Titles" localSheetId="4">'鄉庫收支月報表(114年3月)'!$1:$4</definedName>
    <definedName name="_xlnm.Print_Titles" localSheetId="5">'鄉庫收支月報表(114年4月)'!$1:$4</definedName>
    <definedName name="_xlnm.Print_Titles" localSheetId="6">'鄉庫收支月報表(114年5月)'!$1:$4</definedName>
    <definedName name="PRNT" localSheetId="42">#REF!</definedName>
    <definedName name="PRNT" localSheetId="38">#REF!</definedName>
    <definedName name="PRNT" localSheetId="72">#REF!</definedName>
    <definedName name="PRNT" localSheetId="1">#REF!</definedName>
    <definedName name="PRNT" localSheetId="2">#REF!</definedName>
    <definedName name="PRNT" localSheetId="3">#REF!</definedName>
    <definedName name="PRNT" localSheetId="4">#REF!</definedName>
    <definedName name="PRNT" localSheetId="5">#REF!</definedName>
    <definedName name="PRNT" localSheetId="6">#REF!</definedName>
    <definedName name="PRNT" localSheetId="35">#REF!</definedName>
    <definedName name="PRNT" localSheetId="36">#REF!</definedName>
    <definedName name="PRNT">#REF!</definedName>
    <definedName name="ss" localSheetId="13">[1]預告統計資料發布時間表!#REF!</definedName>
    <definedName name="ss" localSheetId="14">[1]預告統計資料發布時間表!#REF!</definedName>
    <definedName name="ss" localSheetId="15">[1]預告統計資料發布時間表!#REF!</definedName>
    <definedName name="ss" localSheetId="16">[1]預告統計資料發布時間表!#REF!</definedName>
    <definedName name="ss" localSheetId="17">[1]預告統計資料發布時間表!#REF!</definedName>
    <definedName name="ss" localSheetId="18">[1]預告統計資料發布時間表!#REF!</definedName>
    <definedName name="ss" localSheetId="24">[1]預告統計資料發布時間表!#REF!</definedName>
    <definedName name="ss" localSheetId="29">[1]預告統計資料發布時間表!#REF!</definedName>
    <definedName name="ss" localSheetId="25">[1]預告統計資料發布時間表!#REF!</definedName>
    <definedName name="ss" localSheetId="30">[1]預告統計資料發布時間表!#REF!</definedName>
    <definedName name="ss" localSheetId="19">[1]預告統計資料發布時間表!#REF!</definedName>
    <definedName name="ss" localSheetId="20">[1]預告統計資料發布時間表!#REF!</definedName>
    <definedName name="ss" localSheetId="27">[1]預告統計資料發布時間表!#REF!</definedName>
    <definedName name="ss" localSheetId="22">[1]預告統計資料發布時間表!#REF!</definedName>
    <definedName name="ss" localSheetId="32">[1]預告統計資料發布時間表!#REF!</definedName>
    <definedName name="ss" localSheetId="38">[1]預告統計資料發布時間表!#REF!</definedName>
    <definedName name="ss" localSheetId="72">[1]預告統計資料發布時間表!#REF!</definedName>
    <definedName name="ss" localSheetId="1">[1]預告統計資料發布時間表!#REF!</definedName>
    <definedName name="ss" localSheetId="2">[1]預告統計資料發布時間表!#REF!</definedName>
    <definedName name="ss" localSheetId="3">[1]預告統計資料發布時間表!#REF!</definedName>
    <definedName name="ss" localSheetId="4">[1]預告統計資料發布時間表!#REF!</definedName>
    <definedName name="ss" localSheetId="5">[1]預告統計資料發布時間表!#REF!</definedName>
    <definedName name="ss" localSheetId="6">[1]預告統計資料發布時間表!#REF!</definedName>
    <definedName name="ss" localSheetId="7">[1]預告統計資料發布時間表!#REF!</definedName>
    <definedName name="ss" localSheetId="8">[1]預告統計資料發布時間表!#REF!</definedName>
    <definedName name="ss" localSheetId="9">[1]預告統計資料發布時間表!#REF!</definedName>
    <definedName name="ss" localSheetId="10">[1]預告統計資料發布時間表!#REF!</definedName>
    <definedName name="ss" localSheetId="11">[1]預告統計資料發布時間表!#REF!</definedName>
    <definedName name="ss" localSheetId="12">[1]預告統計資料發布時間表!#REF!</definedName>
    <definedName name="ss" localSheetId="35">[1]預告統計資料發布時間表!#REF!</definedName>
    <definedName name="ss" localSheetId="36">[1]預告統計資料發布時間表!#REF!</definedName>
    <definedName name="ss">預告統計資料發布時間表!#REF!</definedName>
    <definedName name="TOT" localSheetId="42">#REF!</definedName>
    <definedName name="TOT" localSheetId="38">#REF!</definedName>
    <definedName name="TOT" localSheetId="72">#REF!</definedName>
    <definedName name="TOT" localSheetId="1">#REF!</definedName>
    <definedName name="TOT" localSheetId="2">#REF!</definedName>
    <definedName name="TOT" localSheetId="3">#REF!</definedName>
    <definedName name="TOT" localSheetId="4">#REF!</definedName>
    <definedName name="TOT" localSheetId="5">#REF!</definedName>
    <definedName name="TOT" localSheetId="6">#REF!</definedName>
    <definedName name="TOT" localSheetId="35">#REF!</definedName>
    <definedName name="TOT" localSheetId="36">#REF!</definedName>
    <definedName name="TOT">#REF!</definedName>
    <definedName name="TOTMAN" localSheetId="42">#REF!</definedName>
    <definedName name="TOTMAN" localSheetId="38">#REF!</definedName>
    <definedName name="TOTMAN" localSheetId="35">#REF!</definedName>
    <definedName name="TOTMAN" localSheetId="36">#REF!</definedName>
    <definedName name="TOTMAN">#REF!</definedName>
    <definedName name="v" localSheetId="60">公共造產成果概況!$A$1:$Q$26</definedName>
    <definedName name="v" localSheetId="63">都市計畫公共設施用地已取得面積.!$A$1:$M$20</definedName>
    <definedName name="v" localSheetId="64">都市計畫公共設施用地已闢建面積.!$A$1:$M$18</definedName>
    <definedName name="v" localSheetId="62">都市計畫區域內公共工程實施數量.!$A$1:$AA$28</definedName>
    <definedName name="v" localSheetId="65">'都市計畫區域內現有已開闢道路長度及面積暨橋梁座數、自行.'!$A$1:$O$37</definedName>
    <definedName name="Z_67B6F9C1_E747_486D_B94A_B8B3B4F74F24_.wvu.PrintArea" localSheetId="40" hidden="1">'環保人員概況表二 (113下)'!$A$1:$M$27</definedName>
    <definedName name="天然災害" localSheetId="68">天然災害!$A$1:$J$30</definedName>
    <definedName name="台" localSheetId="13">[1]預告統計資料發布時間表!#REF!</definedName>
    <definedName name="台" localSheetId="14">[1]預告統計資料發布時間表!#REF!</definedName>
    <definedName name="台" localSheetId="15">[1]預告統計資料發布時間表!#REF!</definedName>
    <definedName name="台" localSheetId="16">[1]預告統計資料發布時間表!#REF!</definedName>
    <definedName name="台" localSheetId="17">[1]預告統計資料發布時間表!#REF!</definedName>
    <definedName name="台" localSheetId="18">[1]預告統計資料發布時間表!#REF!</definedName>
    <definedName name="台" localSheetId="24">[1]預告統計資料發布時間表!#REF!</definedName>
    <definedName name="台" localSheetId="29">[1]預告統計資料發布時間表!#REF!</definedName>
    <definedName name="台" localSheetId="25">[1]預告統計資料發布時間表!#REF!</definedName>
    <definedName name="台" localSheetId="30">[1]預告統計資料發布時間表!#REF!</definedName>
    <definedName name="台" localSheetId="19">[1]預告統計資料發布時間表!#REF!</definedName>
    <definedName name="台" localSheetId="20">[1]預告統計資料發布時間表!#REF!</definedName>
    <definedName name="台" localSheetId="27">[1]預告統計資料發布時間表!#REF!</definedName>
    <definedName name="台" localSheetId="22">[1]預告統計資料發布時間表!#REF!</definedName>
    <definedName name="台" localSheetId="32">[1]預告統計資料發布時間表!#REF!</definedName>
    <definedName name="台" localSheetId="38">[1]預告統計資料發布時間表!#REF!</definedName>
    <definedName name="台" localSheetId="72">[1]預告統計資料發布時間表!#REF!</definedName>
    <definedName name="台" localSheetId="1">[1]預告統計資料發布時間表!#REF!</definedName>
    <definedName name="台" localSheetId="2">[1]預告統計資料發布時間表!#REF!</definedName>
    <definedName name="台" localSheetId="3">[1]預告統計資料發布時間表!#REF!</definedName>
    <definedName name="台" localSheetId="4">[1]預告統計資料發布時間表!#REF!</definedName>
    <definedName name="台" localSheetId="5">[1]預告統計資料發布時間表!#REF!</definedName>
    <definedName name="台" localSheetId="6">[1]預告統計資料發布時間表!#REF!</definedName>
    <definedName name="台" localSheetId="7">[1]預告統計資料發布時間表!#REF!</definedName>
    <definedName name="台" localSheetId="8">[1]預告統計資料發布時間表!#REF!</definedName>
    <definedName name="台" localSheetId="9">[1]預告統計資料發布時間表!#REF!</definedName>
    <definedName name="台" localSheetId="10">[1]預告統計資料發布時間表!#REF!</definedName>
    <definedName name="台" localSheetId="11">[1]預告統計資料發布時間表!#REF!</definedName>
    <definedName name="台" localSheetId="12">[1]預告統計資料發布時間表!#REF!</definedName>
    <definedName name="台" localSheetId="35">[1]預告統計資料發布時間表!#REF!</definedName>
    <definedName name="台" localSheetId="36">[1]預告統計資料發布時間表!#REF!</definedName>
    <definedName name="台">預告統計資料發布時間表!#REF!</definedName>
    <definedName name="台東縣" localSheetId="13">[1]公庫收支月報!#REF!</definedName>
    <definedName name="台東縣" localSheetId="14">[1]公庫收支月報!#REF!</definedName>
    <definedName name="台東縣" localSheetId="15">[1]公庫收支月報!#REF!</definedName>
    <definedName name="台東縣" localSheetId="16">[1]公庫收支月報!#REF!</definedName>
    <definedName name="台東縣" localSheetId="17">[1]公庫收支月報!#REF!</definedName>
    <definedName name="台東縣" localSheetId="18">[1]公庫收支月報!#REF!</definedName>
    <definedName name="台東縣" localSheetId="24">[1]公庫收支月報!#REF!</definedName>
    <definedName name="台東縣" localSheetId="29">[1]公庫收支月報!#REF!</definedName>
    <definedName name="台東縣" localSheetId="25">[1]公庫收支月報!#REF!</definedName>
    <definedName name="台東縣" localSheetId="30">[1]公庫收支月報!#REF!</definedName>
    <definedName name="台東縣" localSheetId="19">[1]公庫收支月報!#REF!</definedName>
    <definedName name="台東縣" localSheetId="20">[1]公庫收支月報!#REF!</definedName>
    <definedName name="台東縣" localSheetId="27">[1]公庫收支月報!#REF!</definedName>
    <definedName name="台東縣" localSheetId="22">[1]公庫收支月報!#REF!</definedName>
    <definedName name="台東縣" localSheetId="32">[1]公庫收支月報!#REF!</definedName>
    <definedName name="台東縣" localSheetId="38">[1]公庫收支月報!#REF!</definedName>
    <definedName name="台東縣" localSheetId="72">[1]公庫收支月報!#REF!</definedName>
    <definedName name="台東縣" localSheetId="1">[1]公庫收支月報!#REF!</definedName>
    <definedName name="台東縣" localSheetId="2">[1]公庫收支月報!#REF!</definedName>
    <definedName name="台東縣" localSheetId="3">[1]公庫收支月報!#REF!</definedName>
    <definedName name="台東縣" localSheetId="4">[1]公庫收支月報!#REF!</definedName>
    <definedName name="台東縣" localSheetId="5">[1]公庫收支月報!#REF!</definedName>
    <definedName name="台東縣" localSheetId="6">[1]公庫收支月報!#REF!</definedName>
    <definedName name="台東縣" localSheetId="7">[1]公庫收支月報!#REF!</definedName>
    <definedName name="台東縣" localSheetId="8">[1]公庫收支月報!#REF!</definedName>
    <definedName name="台東縣" localSheetId="9">[1]公庫收支月報!#REF!</definedName>
    <definedName name="台東縣" localSheetId="10">[1]公庫收支月報!#REF!</definedName>
    <definedName name="台東縣" localSheetId="11">[1]公庫收支月報!#REF!</definedName>
    <definedName name="台東縣" localSheetId="12">[1]公庫收支月報!#REF!</definedName>
    <definedName name="台東縣" localSheetId="35">[1]公庫收支月報!#REF!</definedName>
    <definedName name="台東縣" localSheetId="36">[1]公庫收支月報!#REF!</definedName>
    <definedName name="台東縣">#REF!</definedName>
    <definedName name="鄉鎮資料" localSheetId="13">[1]公庫收支月報!#REF!</definedName>
    <definedName name="鄉鎮資料" localSheetId="14">[1]公庫收支月報!#REF!</definedName>
    <definedName name="鄉鎮資料" localSheetId="15">[1]公庫收支月報!#REF!</definedName>
    <definedName name="鄉鎮資料" localSheetId="16">[1]公庫收支月報!#REF!</definedName>
    <definedName name="鄉鎮資料" localSheetId="17">[1]公庫收支月報!#REF!</definedName>
    <definedName name="鄉鎮資料" localSheetId="18">[1]公庫收支月報!#REF!</definedName>
    <definedName name="鄉鎮資料" localSheetId="24">[1]公庫收支月報!#REF!</definedName>
    <definedName name="鄉鎮資料" localSheetId="29">[1]公庫收支月報!#REF!</definedName>
    <definedName name="鄉鎮資料" localSheetId="25">[1]公庫收支月報!#REF!</definedName>
    <definedName name="鄉鎮資料" localSheetId="30">[1]公庫收支月報!#REF!</definedName>
    <definedName name="鄉鎮資料" localSheetId="19">[1]公庫收支月報!#REF!</definedName>
    <definedName name="鄉鎮資料" localSheetId="20">[1]公庫收支月報!#REF!</definedName>
    <definedName name="鄉鎮資料" localSheetId="27">[1]公庫收支月報!#REF!</definedName>
    <definedName name="鄉鎮資料" localSheetId="22">[1]公庫收支月報!#REF!</definedName>
    <definedName name="鄉鎮資料" localSheetId="32">[1]公庫收支月報!#REF!</definedName>
    <definedName name="鄉鎮資料" localSheetId="38">[1]公庫收支月報!#REF!</definedName>
    <definedName name="鄉鎮資料" localSheetId="72">[1]公庫收支月報!#REF!</definedName>
    <definedName name="鄉鎮資料" localSheetId="1">[1]公庫收支月報!#REF!</definedName>
    <definedName name="鄉鎮資料" localSheetId="2">[1]公庫收支月報!#REF!</definedName>
    <definedName name="鄉鎮資料" localSheetId="3">[1]公庫收支月報!#REF!</definedName>
    <definedName name="鄉鎮資料" localSheetId="4">[1]公庫收支月報!#REF!</definedName>
    <definedName name="鄉鎮資料" localSheetId="5">[1]公庫收支月報!#REF!</definedName>
    <definedName name="鄉鎮資料" localSheetId="6">[1]公庫收支月報!#REF!</definedName>
    <definedName name="鄉鎮資料" localSheetId="7">[1]公庫收支月報!#REF!</definedName>
    <definedName name="鄉鎮資料" localSheetId="8">[1]公庫收支月報!#REF!</definedName>
    <definedName name="鄉鎮資料" localSheetId="9">[1]公庫收支月報!#REF!</definedName>
    <definedName name="鄉鎮資料" localSheetId="10">[1]公庫收支月報!#REF!</definedName>
    <definedName name="鄉鎮資料" localSheetId="11">[1]公庫收支月報!#REF!</definedName>
    <definedName name="鄉鎮資料" localSheetId="12">[1]公庫收支月報!#REF!</definedName>
    <definedName name="鄉鎮資料" localSheetId="35">[1]公庫收支月報!#REF!</definedName>
    <definedName name="鄉鎮資料" localSheetId="36">[1]公庫收支月報!#REF!</definedName>
    <definedName name="鄉鎮資料">#REF!</definedName>
    <definedName name="臺東縣各鄉鎮市公庫收支月報" localSheetId="13">[1]公庫收支月報!#REF!</definedName>
    <definedName name="臺東縣各鄉鎮市公庫收支月報" localSheetId="14">[1]公庫收支月報!#REF!</definedName>
    <definedName name="臺東縣各鄉鎮市公庫收支月報" localSheetId="15">[1]公庫收支月報!#REF!</definedName>
    <definedName name="臺東縣各鄉鎮市公庫收支月報" localSheetId="16">[1]公庫收支月報!#REF!</definedName>
    <definedName name="臺東縣各鄉鎮市公庫收支月報" localSheetId="17">[1]公庫收支月報!#REF!</definedName>
    <definedName name="臺東縣各鄉鎮市公庫收支月報" localSheetId="18">[1]公庫收支月報!#REF!</definedName>
    <definedName name="臺東縣各鄉鎮市公庫收支月報" localSheetId="24">[1]公庫收支月報!#REF!</definedName>
    <definedName name="臺東縣各鄉鎮市公庫收支月報" localSheetId="29">[1]公庫收支月報!#REF!</definedName>
    <definedName name="臺東縣各鄉鎮市公庫收支月報" localSheetId="25">[1]公庫收支月報!#REF!</definedName>
    <definedName name="臺東縣各鄉鎮市公庫收支月報" localSheetId="30">[1]公庫收支月報!#REF!</definedName>
    <definedName name="臺東縣各鄉鎮市公庫收支月報" localSheetId="19">[1]公庫收支月報!#REF!</definedName>
    <definedName name="臺東縣各鄉鎮市公庫收支月報" localSheetId="20">[1]公庫收支月報!#REF!</definedName>
    <definedName name="臺東縣各鄉鎮市公庫收支月報" localSheetId="27">[1]公庫收支月報!#REF!</definedName>
    <definedName name="臺東縣各鄉鎮市公庫收支月報" localSheetId="22">[1]公庫收支月報!#REF!</definedName>
    <definedName name="臺東縣各鄉鎮市公庫收支月報" localSheetId="32">[1]公庫收支月報!#REF!</definedName>
    <definedName name="臺東縣各鄉鎮市公庫收支月報" localSheetId="38">[1]公庫收支月報!#REF!</definedName>
    <definedName name="臺東縣各鄉鎮市公庫收支月報" localSheetId="72">[1]公庫收支月報!#REF!</definedName>
    <definedName name="臺東縣各鄉鎮市公庫收支月報" localSheetId="1">[1]公庫收支月報!#REF!</definedName>
    <definedName name="臺東縣各鄉鎮市公庫收支月報" localSheetId="2">[1]公庫收支月報!#REF!</definedName>
    <definedName name="臺東縣各鄉鎮市公庫收支月報" localSheetId="3">[1]公庫收支月報!#REF!</definedName>
    <definedName name="臺東縣各鄉鎮市公庫收支月報" localSheetId="4">[1]公庫收支月報!#REF!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7">[1]公庫收支月報!#REF!</definedName>
    <definedName name="臺東縣各鄉鎮市公庫收支月報" localSheetId="8">[1]公庫收支月報!#REF!</definedName>
    <definedName name="臺東縣各鄉鎮市公庫收支月報" localSheetId="9">[1]公庫收支月報!#REF!</definedName>
    <definedName name="臺東縣各鄉鎮市公庫收支月報" localSheetId="10">[1]公庫收支月報!#REF!</definedName>
    <definedName name="臺東縣各鄉鎮市公庫收支月報" localSheetId="11">[1]公庫收支月報!#REF!</definedName>
    <definedName name="臺東縣各鄉鎮市公庫收支月報" localSheetId="12">[1]公庫收支月報!#REF!</definedName>
    <definedName name="臺東縣各鄉鎮市公庫收支月報" localSheetId="35">[1]公庫收支月報!#REF!</definedName>
    <definedName name="臺東縣各鄉鎮市公庫收支月報" localSheetId="36">[1]公庫收支月報!#REF!</definedName>
    <definedName name="臺東縣各鄉鎮市公庫收支月報">#REF!</definedName>
    <definedName name="臺東縣卑南鄉公庫收支月報">預告統計資料發布時間表!$B$11</definedName>
    <definedName name="調解委員會組織概況" localSheetId="13">#REF!</definedName>
    <definedName name="調解委員會組織概況" localSheetId="14">#REF!</definedName>
    <definedName name="調解委員會組織概況" localSheetId="15">#REF!</definedName>
    <definedName name="調解委員會組織概況" localSheetId="16">#REF!</definedName>
    <definedName name="調解委員會組織概況" localSheetId="17">#REF!</definedName>
    <definedName name="調解委員會組織概況" localSheetId="18">#REF!</definedName>
    <definedName name="調解委員會組織概況" localSheetId="24">#REF!</definedName>
    <definedName name="調解委員會組織概況" localSheetId="29">#REF!</definedName>
    <definedName name="調解委員會組織概況" localSheetId="25">#REF!</definedName>
    <definedName name="調解委員會組織概況" localSheetId="30">#REF!</definedName>
    <definedName name="調解委員會組織概況" localSheetId="19">#REF!</definedName>
    <definedName name="調解委員會組織概況" localSheetId="20">#REF!</definedName>
    <definedName name="調解委員會組織概況" localSheetId="27">#REF!</definedName>
    <definedName name="調解委員會組織概況" localSheetId="22">#REF!</definedName>
    <definedName name="調解委員會組織概況" localSheetId="32">#REF!</definedName>
    <definedName name="調解委員會組織概況" localSheetId="38">#REF!</definedName>
    <definedName name="調解委員會組織概況" localSheetId="7">#REF!</definedName>
    <definedName name="調解委員會組織概況" localSheetId="8">#REF!</definedName>
    <definedName name="調解委員會組織概況" localSheetId="9">#REF!</definedName>
    <definedName name="調解委員會組織概況" localSheetId="10">#REF!</definedName>
    <definedName name="調解委員會組織概況" localSheetId="11">#REF!</definedName>
    <definedName name="調解委員會組織概況" localSheetId="12">#REF!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321" l="1"/>
  <c r="F24" i="321"/>
  <c r="E24" i="321"/>
  <c r="D24" i="321"/>
  <c r="G18" i="321"/>
  <c r="F18" i="321"/>
  <c r="E18" i="321"/>
  <c r="D18" i="321"/>
  <c r="G15" i="321"/>
  <c r="F15" i="321"/>
  <c r="E15" i="321"/>
  <c r="D15" i="321"/>
  <c r="G12" i="321"/>
  <c r="F12" i="321"/>
  <c r="E12" i="321"/>
  <c r="D12" i="321"/>
  <c r="G8" i="321"/>
  <c r="F8" i="321"/>
  <c r="E8" i="321"/>
  <c r="D8" i="321"/>
  <c r="C13" i="320"/>
  <c r="C14" i="320"/>
  <c r="C15" i="320"/>
  <c r="C16" i="320"/>
  <c r="C17" i="320"/>
  <c r="C18" i="320"/>
  <c r="C19" i="320"/>
  <c r="C20" i="320"/>
  <c r="C21" i="320"/>
  <c r="C22" i="320"/>
  <c r="C23" i="320"/>
  <c r="C24" i="320"/>
  <c r="C25" i="320"/>
  <c r="C26" i="320"/>
  <c r="C27" i="320"/>
  <c r="C28" i="320"/>
  <c r="C29" i="320"/>
  <c r="C30" i="320"/>
  <c r="C31" i="320"/>
  <c r="C32" i="320"/>
  <c r="C33" i="320"/>
  <c r="C34" i="320"/>
  <c r="C12" i="320"/>
  <c r="C13" i="316"/>
  <c r="C14" i="316"/>
  <c r="C15" i="316"/>
  <c r="C16" i="316"/>
  <c r="C17" i="316"/>
  <c r="C18" i="316"/>
  <c r="C19" i="316"/>
  <c r="C20" i="316"/>
  <c r="C21" i="316"/>
  <c r="C22" i="316"/>
  <c r="C23" i="316"/>
  <c r="C24" i="316"/>
  <c r="C25" i="316"/>
  <c r="C26" i="316"/>
  <c r="C27" i="316"/>
  <c r="C28" i="316"/>
  <c r="C29" i="316"/>
  <c r="C30" i="316"/>
  <c r="C31" i="316"/>
  <c r="C32" i="316"/>
  <c r="C33" i="316"/>
  <c r="C34" i="316"/>
  <c r="C12" i="316"/>
  <c r="C13" i="309"/>
  <c r="C14" i="309"/>
  <c r="C15" i="309"/>
  <c r="C16" i="309"/>
  <c r="C17" i="309"/>
  <c r="C18" i="309"/>
  <c r="C19" i="309"/>
  <c r="C20" i="309"/>
  <c r="C21" i="309"/>
  <c r="C22" i="309"/>
  <c r="C23" i="309"/>
  <c r="C24" i="309"/>
  <c r="C25" i="309"/>
  <c r="C26" i="309"/>
  <c r="C27" i="309"/>
  <c r="C28" i="309"/>
  <c r="C29" i="309"/>
  <c r="C30" i="309"/>
  <c r="C31" i="309"/>
  <c r="C32" i="309"/>
  <c r="C33" i="309"/>
  <c r="C34" i="309"/>
  <c r="C12" i="309"/>
  <c r="I11" i="320"/>
  <c r="G11" i="320"/>
  <c r="E11" i="320"/>
  <c r="G126" i="319"/>
  <c r="G125" i="319"/>
  <c r="G124" i="319"/>
  <c r="G123" i="319"/>
  <c r="G122" i="319"/>
  <c r="G121" i="319"/>
  <c r="G120" i="319"/>
  <c r="G119" i="319"/>
  <c r="G50" i="319"/>
  <c r="G49" i="319"/>
  <c r="G48" i="319"/>
  <c r="G47" i="319"/>
  <c r="G46" i="319"/>
  <c r="G45" i="319"/>
  <c r="G44" i="319"/>
  <c r="K117" i="319"/>
  <c r="K116" i="319"/>
  <c r="K115" i="319"/>
  <c r="G115" i="319" s="1"/>
  <c r="K113" i="319"/>
  <c r="K112" i="319"/>
  <c r="K111" i="319"/>
  <c r="K110" i="319"/>
  <c r="K108" i="319" s="1"/>
  <c r="K109" i="319"/>
  <c r="K105" i="319"/>
  <c r="K104" i="319"/>
  <c r="G104" i="319" s="1"/>
  <c r="K103" i="319"/>
  <c r="K102" i="319"/>
  <c r="K100" i="319"/>
  <c r="K99" i="319"/>
  <c r="K98" i="319"/>
  <c r="K97" i="319" s="1"/>
  <c r="K96" i="319"/>
  <c r="K95" i="319"/>
  <c r="G95" i="319" s="1"/>
  <c r="K94" i="319"/>
  <c r="K93" i="319"/>
  <c r="G93" i="319" s="1"/>
  <c r="K90" i="319"/>
  <c r="K88" i="319" s="1"/>
  <c r="K89" i="319"/>
  <c r="K87" i="319"/>
  <c r="G87" i="319" s="1"/>
  <c r="K86" i="319"/>
  <c r="K84" i="319"/>
  <c r="K82" i="319" s="1"/>
  <c r="K83" i="319"/>
  <c r="K79" i="319"/>
  <c r="K77" i="319" s="1"/>
  <c r="K78" i="319"/>
  <c r="K76" i="319"/>
  <c r="G76" i="319" s="1"/>
  <c r="K75" i="319"/>
  <c r="K71" i="319" s="1"/>
  <c r="K74" i="319"/>
  <c r="K73" i="319"/>
  <c r="K72" i="319"/>
  <c r="K70" i="319"/>
  <c r="K69" i="319"/>
  <c r="K68" i="319"/>
  <c r="K67" i="319"/>
  <c r="K66" i="319" s="1"/>
  <c r="K65" i="319"/>
  <c r="K64" i="319"/>
  <c r="K62" i="319" s="1"/>
  <c r="K63" i="319"/>
  <c r="K61" i="319"/>
  <c r="K60" i="319"/>
  <c r="K59" i="319"/>
  <c r="K58" i="319"/>
  <c r="K42" i="319"/>
  <c r="K41" i="319"/>
  <c r="K40" i="319"/>
  <c r="K39" i="319"/>
  <c r="K36" i="319"/>
  <c r="K35" i="319"/>
  <c r="K34" i="319"/>
  <c r="K33" i="319"/>
  <c r="K32" i="319"/>
  <c r="K31" i="319" s="1"/>
  <c r="K28" i="319"/>
  <c r="K27" i="319"/>
  <c r="K26" i="319"/>
  <c r="K24" i="319"/>
  <c r="K23" i="319"/>
  <c r="K21" i="319"/>
  <c r="K20" i="319"/>
  <c r="K19" i="319"/>
  <c r="K18" i="319"/>
  <c r="K17" i="319"/>
  <c r="K16" i="319"/>
  <c r="K15" i="319"/>
  <c r="K14" i="319"/>
  <c r="K12" i="319"/>
  <c r="K11" i="319"/>
  <c r="K8" i="319" s="1"/>
  <c r="K10" i="319"/>
  <c r="K9" i="319"/>
  <c r="I117" i="319"/>
  <c r="I116" i="319"/>
  <c r="I115" i="319"/>
  <c r="I113" i="319"/>
  <c r="G113" i="319" s="1"/>
  <c r="I112" i="319"/>
  <c r="I111" i="319"/>
  <c r="I110" i="319"/>
  <c r="I109" i="319"/>
  <c r="G109" i="319" s="1"/>
  <c r="I105" i="319"/>
  <c r="I104" i="319"/>
  <c r="I103" i="319"/>
  <c r="I102" i="319"/>
  <c r="I100" i="319"/>
  <c r="I99" i="319"/>
  <c r="I97" i="319" s="1"/>
  <c r="I98" i="319"/>
  <c r="I96" i="319"/>
  <c r="I95" i="319"/>
  <c r="I94" i="319"/>
  <c r="I93" i="319"/>
  <c r="I90" i="319"/>
  <c r="I88" i="319" s="1"/>
  <c r="I89" i="319"/>
  <c r="I87" i="319"/>
  <c r="I86" i="319"/>
  <c r="I84" i="319"/>
  <c r="I83" i="319"/>
  <c r="I82" i="319" s="1"/>
  <c r="I79" i="319"/>
  <c r="I78" i="319"/>
  <c r="G78" i="319" s="1"/>
  <c r="I76" i="319"/>
  <c r="I75" i="319"/>
  <c r="I74" i="319"/>
  <c r="I73" i="319"/>
  <c r="G73" i="319" s="1"/>
  <c r="I72" i="319"/>
  <c r="I70" i="319"/>
  <c r="I69" i="319"/>
  <c r="I68" i="319"/>
  <c r="I67" i="319"/>
  <c r="I65" i="319"/>
  <c r="G65" i="319" s="1"/>
  <c r="I64" i="319"/>
  <c r="I63" i="319"/>
  <c r="I61" i="319"/>
  <c r="G61" i="319" s="1"/>
  <c r="I60" i="319"/>
  <c r="I59" i="319"/>
  <c r="I58" i="319"/>
  <c r="G58" i="319" s="1"/>
  <c r="I42" i="319"/>
  <c r="G42" i="319" s="1"/>
  <c r="I41" i="319"/>
  <c r="I40" i="319"/>
  <c r="I39" i="319"/>
  <c r="I36" i="319"/>
  <c r="I35" i="319"/>
  <c r="I34" i="319"/>
  <c r="I33" i="319"/>
  <c r="G33" i="319" s="1"/>
  <c r="I32" i="319"/>
  <c r="I28" i="319"/>
  <c r="G28" i="319" s="1"/>
  <c r="I27" i="319"/>
  <c r="I26" i="319"/>
  <c r="I24" i="319"/>
  <c r="I23" i="319"/>
  <c r="I22" i="319" s="1"/>
  <c r="I21" i="319"/>
  <c r="G21" i="319" s="1"/>
  <c r="I20" i="319"/>
  <c r="I19" i="319"/>
  <c r="G19" i="319" s="1"/>
  <c r="I18" i="319"/>
  <c r="I17" i="319"/>
  <c r="G17" i="319" s="1"/>
  <c r="I16" i="319"/>
  <c r="I15" i="319"/>
  <c r="I13" i="319" s="1"/>
  <c r="G13" i="319" s="1"/>
  <c r="I14" i="319"/>
  <c r="I12" i="319"/>
  <c r="I11" i="319"/>
  <c r="I10" i="319"/>
  <c r="I9" i="319"/>
  <c r="G117" i="319"/>
  <c r="F117" i="319"/>
  <c r="F116" i="319"/>
  <c r="F115" i="319"/>
  <c r="K114" i="319"/>
  <c r="J114" i="319"/>
  <c r="I114" i="319"/>
  <c r="H114" i="319"/>
  <c r="F114" i="319"/>
  <c r="F113" i="319"/>
  <c r="G112" i="319"/>
  <c r="F112" i="319"/>
  <c r="G111" i="319"/>
  <c r="F111" i="319"/>
  <c r="G110" i="319"/>
  <c r="F110" i="319"/>
  <c r="F109" i="319"/>
  <c r="J108" i="319"/>
  <c r="H108" i="319"/>
  <c r="F108" i="319"/>
  <c r="F105" i="319"/>
  <c r="F104" i="319"/>
  <c r="G103" i="319"/>
  <c r="F103" i="319"/>
  <c r="F102" i="319"/>
  <c r="J101" i="319"/>
  <c r="H101" i="319"/>
  <c r="F101" i="319" s="1"/>
  <c r="G100" i="319"/>
  <c r="F100" i="319"/>
  <c r="F99" i="319"/>
  <c r="G98" i="319"/>
  <c r="F98" i="319"/>
  <c r="J97" i="319"/>
  <c r="H97" i="319"/>
  <c r="F97" i="319"/>
  <c r="F96" i="319"/>
  <c r="F95" i="319"/>
  <c r="G94" i="319"/>
  <c r="F94" i="319"/>
  <c r="F93" i="319"/>
  <c r="J92" i="319"/>
  <c r="H92" i="319"/>
  <c r="F92" i="319"/>
  <c r="J91" i="319"/>
  <c r="F90" i="319"/>
  <c r="G89" i="319"/>
  <c r="F89" i="319"/>
  <c r="J88" i="319"/>
  <c r="H88" i="319"/>
  <c r="F88" i="319"/>
  <c r="F87" i="319"/>
  <c r="F86" i="319"/>
  <c r="K85" i="319"/>
  <c r="J85" i="319"/>
  <c r="H85" i="319"/>
  <c r="F85" i="319"/>
  <c r="F84" i="319"/>
  <c r="F83" i="319"/>
  <c r="J82" i="319"/>
  <c r="H82" i="319"/>
  <c r="F82" i="319"/>
  <c r="F79" i="319"/>
  <c r="F78" i="319"/>
  <c r="J77" i="319"/>
  <c r="H77" i="319"/>
  <c r="F77" i="319"/>
  <c r="F76" i="319"/>
  <c r="F75" i="319"/>
  <c r="G74" i="319"/>
  <c r="F74" i="319"/>
  <c r="F73" i="319"/>
  <c r="G72" i="319"/>
  <c r="F72" i="319"/>
  <c r="J71" i="319"/>
  <c r="H71" i="319"/>
  <c r="F71" i="319"/>
  <c r="F70" i="319"/>
  <c r="G69" i="319"/>
  <c r="F69" i="319"/>
  <c r="G68" i="319"/>
  <c r="F68" i="319"/>
  <c r="F67" i="319"/>
  <c r="J66" i="319"/>
  <c r="H66" i="319"/>
  <c r="F66" i="319"/>
  <c r="F65" i="319"/>
  <c r="F64" i="319"/>
  <c r="G63" i="319"/>
  <c r="F63" i="319"/>
  <c r="J62" i="319"/>
  <c r="H62" i="319"/>
  <c r="F62" i="319" s="1"/>
  <c r="F61" i="319"/>
  <c r="F60" i="319"/>
  <c r="G59" i="319"/>
  <c r="F59" i="319"/>
  <c r="F58" i="319"/>
  <c r="K57" i="319"/>
  <c r="J57" i="319"/>
  <c r="H57" i="319"/>
  <c r="F57" i="319"/>
  <c r="J56" i="319"/>
  <c r="F42" i="319"/>
  <c r="F41" i="319"/>
  <c r="G40" i="319"/>
  <c r="F40" i="319"/>
  <c r="G39" i="319"/>
  <c r="F39" i="319"/>
  <c r="K38" i="319"/>
  <c r="K37" i="319" s="1"/>
  <c r="J38" i="319"/>
  <c r="J37" i="319" s="1"/>
  <c r="H38" i="319"/>
  <c r="F38" i="319"/>
  <c r="H37" i="319"/>
  <c r="F36" i="319"/>
  <c r="F35" i="319"/>
  <c r="G34" i="319"/>
  <c r="F34" i="319"/>
  <c r="F33" i="319"/>
  <c r="G32" i="319"/>
  <c r="F32" i="319"/>
  <c r="J31" i="319"/>
  <c r="J7" i="319" s="1"/>
  <c r="H31" i="319"/>
  <c r="F31" i="319"/>
  <c r="F28" i="319"/>
  <c r="F27" i="319"/>
  <c r="G26" i="319"/>
  <c r="F26" i="319"/>
  <c r="H25" i="319"/>
  <c r="G25" i="319"/>
  <c r="F25" i="319"/>
  <c r="F24" i="319"/>
  <c r="F23" i="319"/>
  <c r="J22" i="319"/>
  <c r="H22" i="319"/>
  <c r="F22" i="319"/>
  <c r="F21" i="319"/>
  <c r="F20" i="319"/>
  <c r="F19" i="319"/>
  <c r="G18" i="319"/>
  <c r="F18" i="319"/>
  <c r="F17" i="319"/>
  <c r="F16" i="319"/>
  <c r="G15" i="319"/>
  <c r="F15" i="319"/>
  <c r="G14" i="319"/>
  <c r="F14" i="319"/>
  <c r="K13" i="319"/>
  <c r="J13" i="319"/>
  <c r="H13" i="319"/>
  <c r="F13" i="319"/>
  <c r="F12" i="319"/>
  <c r="G11" i="319"/>
  <c r="F11" i="319"/>
  <c r="G10" i="319"/>
  <c r="F10" i="319"/>
  <c r="F9" i="319"/>
  <c r="J8" i="319"/>
  <c r="H8" i="319"/>
  <c r="H7" i="319" s="1"/>
  <c r="C11" i="320" l="1"/>
  <c r="I101" i="319"/>
  <c r="H91" i="319"/>
  <c r="F91" i="319" s="1"/>
  <c r="J118" i="319"/>
  <c r="G67" i="319"/>
  <c r="H56" i="319"/>
  <c r="H118" i="319" s="1"/>
  <c r="G60" i="319"/>
  <c r="G36" i="319"/>
  <c r="G23" i="319"/>
  <c r="F8" i="319"/>
  <c r="F7" i="319"/>
  <c r="H43" i="319"/>
  <c r="G114" i="319"/>
  <c r="G108" i="319"/>
  <c r="K101" i="319"/>
  <c r="G97" i="319"/>
  <c r="K92" i="319"/>
  <c r="G88" i="319"/>
  <c r="G86" i="319"/>
  <c r="G82" i="319"/>
  <c r="G79" i="319"/>
  <c r="G75" i="319"/>
  <c r="G70" i="319"/>
  <c r="G64" i="319"/>
  <c r="G41" i="319"/>
  <c r="G35" i="319"/>
  <c r="G27" i="319"/>
  <c r="G16" i="319"/>
  <c r="G20" i="319"/>
  <c r="G116" i="319"/>
  <c r="I108" i="319"/>
  <c r="G105" i="319"/>
  <c r="G99" i="319"/>
  <c r="G96" i="319"/>
  <c r="G90" i="319"/>
  <c r="I85" i="319"/>
  <c r="G85" i="319" s="1"/>
  <c r="G83" i="319"/>
  <c r="G84" i="319"/>
  <c r="I77" i="319"/>
  <c r="G77" i="319" s="1"/>
  <c r="I71" i="319"/>
  <c r="G71" i="319" s="1"/>
  <c r="I66" i="319"/>
  <c r="G66" i="319" s="1"/>
  <c r="I57" i="319"/>
  <c r="G57" i="319" s="1"/>
  <c r="G24" i="319"/>
  <c r="G12" i="319"/>
  <c r="G9" i="319"/>
  <c r="J43" i="319"/>
  <c r="K56" i="319"/>
  <c r="K22" i="319"/>
  <c r="G22" i="319" s="1"/>
  <c r="I8" i="319"/>
  <c r="F37" i="319"/>
  <c r="F43" i="319" s="1"/>
  <c r="F51" i="319" s="1"/>
  <c r="I62" i="319"/>
  <c r="G62" i="319" s="1"/>
  <c r="I92" i="319"/>
  <c r="G102" i="319"/>
  <c r="I31" i="319"/>
  <c r="G31" i="319" s="1"/>
  <c r="I38" i="319"/>
  <c r="D22" i="318"/>
  <c r="D16" i="318"/>
  <c r="D10" i="318"/>
  <c r="G24" i="317"/>
  <c r="F24" i="317"/>
  <c r="E24" i="317"/>
  <c r="D24" i="317"/>
  <c r="G18" i="317"/>
  <c r="F18" i="317"/>
  <c r="E18" i="317"/>
  <c r="D18" i="317"/>
  <c r="G15" i="317"/>
  <c r="F15" i="317"/>
  <c r="E15" i="317"/>
  <c r="D15" i="317"/>
  <c r="G12" i="317"/>
  <c r="F12" i="317"/>
  <c r="E12" i="317"/>
  <c r="D12" i="317"/>
  <c r="G8" i="317"/>
  <c r="F8" i="317"/>
  <c r="E8" i="317"/>
  <c r="D8" i="317"/>
  <c r="I11" i="316"/>
  <c r="G11" i="316"/>
  <c r="E11" i="316"/>
  <c r="G126" i="315"/>
  <c r="G125" i="315"/>
  <c r="G124" i="315"/>
  <c r="G123" i="315"/>
  <c r="G122" i="315"/>
  <c r="G121" i="315"/>
  <c r="G120" i="315"/>
  <c r="G119" i="315"/>
  <c r="K117" i="315"/>
  <c r="K116" i="315"/>
  <c r="K115" i="315"/>
  <c r="K113" i="315"/>
  <c r="K112" i="315"/>
  <c r="G112" i="315" s="1"/>
  <c r="K111" i="315"/>
  <c r="K110" i="315"/>
  <c r="K109" i="315"/>
  <c r="I117" i="315"/>
  <c r="I116" i="315"/>
  <c r="G116" i="315" s="1"/>
  <c r="I115" i="315"/>
  <c r="I113" i="315"/>
  <c r="G113" i="315" s="1"/>
  <c r="I112" i="315"/>
  <c r="I111" i="315"/>
  <c r="I110" i="315"/>
  <c r="G110" i="315" s="1"/>
  <c r="I109" i="315"/>
  <c r="I105" i="315"/>
  <c r="I104" i="315"/>
  <c r="I103" i="315"/>
  <c r="I102" i="315"/>
  <c r="I100" i="315"/>
  <c r="I99" i="315"/>
  <c r="I98" i="315"/>
  <c r="I97" i="315" s="1"/>
  <c r="I96" i="315"/>
  <c r="I95" i="315"/>
  <c r="I94" i="315"/>
  <c r="G94" i="315" s="1"/>
  <c r="I93" i="315"/>
  <c r="I90" i="315"/>
  <c r="G90" i="315" s="1"/>
  <c r="I89" i="315"/>
  <c r="I87" i="315"/>
  <c r="I86" i="315"/>
  <c r="I85" i="315" s="1"/>
  <c r="I84" i="315"/>
  <c r="I83" i="315"/>
  <c r="K105" i="315"/>
  <c r="K101" i="315" s="1"/>
  <c r="K104" i="315"/>
  <c r="K103" i="315"/>
  <c r="K102" i="315"/>
  <c r="K100" i="315"/>
  <c r="K99" i="315"/>
  <c r="K98" i="315"/>
  <c r="G98" i="315" s="1"/>
  <c r="K96" i="315"/>
  <c r="K95" i="315"/>
  <c r="K94" i="315"/>
  <c r="K93" i="315"/>
  <c r="K90" i="315"/>
  <c r="K89" i="315"/>
  <c r="K87" i="315"/>
  <c r="K86" i="315"/>
  <c r="K84" i="315"/>
  <c r="K83" i="315"/>
  <c r="K82" i="315" s="1"/>
  <c r="K79" i="315"/>
  <c r="K78" i="315"/>
  <c r="K76" i="315"/>
  <c r="K75" i="315"/>
  <c r="K74" i="315"/>
  <c r="K73" i="315"/>
  <c r="K72" i="315"/>
  <c r="K71" i="315" s="1"/>
  <c r="K70" i="315"/>
  <c r="K69" i="315"/>
  <c r="K68" i="315"/>
  <c r="K67" i="315"/>
  <c r="K66" i="315" s="1"/>
  <c r="K65" i="315"/>
  <c r="K64" i="315"/>
  <c r="K63" i="315"/>
  <c r="K61" i="315"/>
  <c r="K60" i="315"/>
  <c r="K59" i="315"/>
  <c r="K58" i="315"/>
  <c r="I79" i="315"/>
  <c r="G79" i="315" s="1"/>
  <c r="I78" i="315"/>
  <c r="G78" i="315" s="1"/>
  <c r="I76" i="315"/>
  <c r="I75" i="315"/>
  <c r="I74" i="315"/>
  <c r="G74" i="315" s="1"/>
  <c r="I73" i="315"/>
  <c r="G73" i="315" s="1"/>
  <c r="I72" i="315"/>
  <c r="I70" i="315"/>
  <c r="I69" i="315"/>
  <c r="I68" i="315"/>
  <c r="G68" i="315" s="1"/>
  <c r="I67" i="315"/>
  <c r="I65" i="315"/>
  <c r="G65" i="315" s="1"/>
  <c r="I64" i="315"/>
  <c r="I63" i="315"/>
  <c r="I61" i="315"/>
  <c r="I60" i="315"/>
  <c r="I59" i="315"/>
  <c r="I58" i="315"/>
  <c r="G58" i="315" s="1"/>
  <c r="G50" i="315"/>
  <c r="G49" i="315"/>
  <c r="G48" i="315"/>
  <c r="G47" i="315"/>
  <c r="G46" i="315"/>
  <c r="G45" i="315"/>
  <c r="G44" i="315"/>
  <c r="I42" i="315"/>
  <c r="I38" i="315" s="1"/>
  <c r="I41" i="315"/>
  <c r="I40" i="315"/>
  <c r="I39" i="315"/>
  <c r="I36" i="315"/>
  <c r="I35" i="315"/>
  <c r="I34" i="315"/>
  <c r="I33" i="315"/>
  <c r="I32" i="315"/>
  <c r="K42" i="315"/>
  <c r="K41" i="315"/>
  <c r="K40" i="315"/>
  <c r="K39" i="315"/>
  <c r="K36" i="315"/>
  <c r="K35" i="315"/>
  <c r="K34" i="315"/>
  <c r="K33" i="315"/>
  <c r="G33" i="315" s="1"/>
  <c r="K32" i="315"/>
  <c r="G32" i="315" s="1"/>
  <c r="K28" i="315"/>
  <c r="G28" i="315" s="1"/>
  <c r="K27" i="315"/>
  <c r="G27" i="315" s="1"/>
  <c r="K26" i="315"/>
  <c r="K24" i="315"/>
  <c r="K23" i="315"/>
  <c r="K22" i="315" s="1"/>
  <c r="K21" i="315"/>
  <c r="G21" i="315" s="1"/>
  <c r="K20" i="315"/>
  <c r="K19" i="315"/>
  <c r="K18" i="315"/>
  <c r="K17" i="315"/>
  <c r="G17" i="315" s="1"/>
  <c r="K16" i="315"/>
  <c r="K15" i="315"/>
  <c r="K14" i="315"/>
  <c r="K12" i="315"/>
  <c r="K11" i="315"/>
  <c r="K10" i="315"/>
  <c r="K9" i="315"/>
  <c r="I28" i="315"/>
  <c r="I27" i="315"/>
  <c r="I26" i="315"/>
  <c r="G26" i="315" s="1"/>
  <c r="I24" i="315"/>
  <c r="I23" i="315"/>
  <c r="I21" i="315"/>
  <c r="I20" i="315"/>
  <c r="G20" i="315" s="1"/>
  <c r="I19" i="315"/>
  <c r="G19" i="315" s="1"/>
  <c r="I18" i="315"/>
  <c r="G18" i="315" s="1"/>
  <c r="I17" i="315"/>
  <c r="I16" i="315"/>
  <c r="I15" i="315"/>
  <c r="G15" i="315" s="1"/>
  <c r="I14" i="315"/>
  <c r="G14" i="315" s="1"/>
  <c r="I12" i="315"/>
  <c r="I11" i="315"/>
  <c r="G11" i="315" s="1"/>
  <c r="I10" i="315"/>
  <c r="G10" i="315" s="1"/>
  <c r="I9" i="315"/>
  <c r="F117" i="315"/>
  <c r="F116" i="315"/>
  <c r="K114" i="315"/>
  <c r="G115" i="315"/>
  <c r="F115" i="315"/>
  <c r="J114" i="315"/>
  <c r="H114" i="315"/>
  <c r="F114" i="315"/>
  <c r="F113" i="315"/>
  <c r="F112" i="315"/>
  <c r="G111" i="315"/>
  <c r="F111" i="315"/>
  <c r="F110" i="315"/>
  <c r="G109" i="315"/>
  <c r="F109" i="315"/>
  <c r="F108" i="315" s="1"/>
  <c r="K108" i="315"/>
  <c r="J108" i="315"/>
  <c r="I108" i="315"/>
  <c r="H108" i="315"/>
  <c r="F105" i="315"/>
  <c r="F104" i="315"/>
  <c r="G103" i="315"/>
  <c r="F103" i="315"/>
  <c r="G102" i="315"/>
  <c r="F102" i="315"/>
  <c r="J101" i="315"/>
  <c r="F101" i="315" s="1"/>
  <c r="H101" i="315"/>
  <c r="G100" i="315"/>
  <c r="F100" i="315"/>
  <c r="G99" i="315"/>
  <c r="F99" i="315"/>
  <c r="F98" i="315"/>
  <c r="K97" i="315"/>
  <c r="J97" i="315"/>
  <c r="H97" i="315"/>
  <c r="F97" i="315" s="1"/>
  <c r="F96" i="315"/>
  <c r="F95" i="315"/>
  <c r="F94" i="315"/>
  <c r="G93" i="315"/>
  <c r="F93" i="315"/>
  <c r="J92" i="315"/>
  <c r="J91" i="315" s="1"/>
  <c r="H92" i="315"/>
  <c r="F92" i="315" s="1"/>
  <c r="F90" i="315"/>
  <c r="G89" i="315"/>
  <c r="F89" i="315"/>
  <c r="K88" i="315"/>
  <c r="J88" i="315"/>
  <c r="H88" i="315"/>
  <c r="F88" i="315"/>
  <c r="G87" i="315"/>
  <c r="F87" i="315"/>
  <c r="F86" i="315"/>
  <c r="K85" i="315"/>
  <c r="J85" i="315"/>
  <c r="H85" i="315"/>
  <c r="F85" i="315" s="1"/>
  <c r="G84" i="315"/>
  <c r="F84" i="315"/>
  <c r="F83" i="315"/>
  <c r="J82" i="315"/>
  <c r="H82" i="315"/>
  <c r="F82" i="315"/>
  <c r="F79" i="315"/>
  <c r="F78" i="315"/>
  <c r="K77" i="315"/>
  <c r="J77" i="315"/>
  <c r="H77" i="315"/>
  <c r="F77" i="315" s="1"/>
  <c r="G76" i="315"/>
  <c r="F76" i="315"/>
  <c r="F75" i="315"/>
  <c r="F74" i="315"/>
  <c r="F73" i="315"/>
  <c r="F72" i="315"/>
  <c r="J71" i="315"/>
  <c r="H71" i="315"/>
  <c r="F71" i="315"/>
  <c r="F70" i="315"/>
  <c r="G69" i="315"/>
  <c r="F69" i="315"/>
  <c r="F68" i="315"/>
  <c r="G67" i="315"/>
  <c r="F67" i="315"/>
  <c r="J66" i="315"/>
  <c r="H66" i="315"/>
  <c r="F66" i="315" s="1"/>
  <c r="F65" i="315"/>
  <c r="G64" i="315"/>
  <c r="F64" i="315"/>
  <c r="K62" i="315"/>
  <c r="G63" i="315"/>
  <c r="F63" i="315"/>
  <c r="J62" i="315"/>
  <c r="F62" i="315" s="1"/>
  <c r="H62" i="315"/>
  <c r="F61" i="315"/>
  <c r="F60" i="315"/>
  <c r="G59" i="315"/>
  <c r="F59" i="315"/>
  <c r="F58" i="315"/>
  <c r="J57" i="315"/>
  <c r="H57" i="315"/>
  <c r="F57" i="315" s="1"/>
  <c r="J56" i="315"/>
  <c r="F42" i="315"/>
  <c r="G41" i="315"/>
  <c r="F41" i="315"/>
  <c r="G40" i="315"/>
  <c r="F40" i="315"/>
  <c r="G39" i="315"/>
  <c r="F39" i="315"/>
  <c r="K38" i="315"/>
  <c r="K37" i="315" s="1"/>
  <c r="J38" i="315"/>
  <c r="J37" i="315" s="1"/>
  <c r="H38" i="315"/>
  <c r="F38" i="315"/>
  <c r="H37" i="315"/>
  <c r="F36" i="315"/>
  <c r="G35" i="315"/>
  <c r="F35" i="315"/>
  <c r="G34" i="315"/>
  <c r="F34" i="315"/>
  <c r="F33" i="315"/>
  <c r="F32" i="315"/>
  <c r="K31" i="315"/>
  <c r="J31" i="315"/>
  <c r="F31" i="315" s="1"/>
  <c r="H31" i="315"/>
  <c r="F28" i="315"/>
  <c r="F27" i="315"/>
  <c r="F26" i="315"/>
  <c r="H25" i="315"/>
  <c r="F25" i="315" s="1"/>
  <c r="G25" i="315"/>
  <c r="G24" i="315"/>
  <c r="F24" i="315"/>
  <c r="F23" i="315"/>
  <c r="J22" i="315"/>
  <c r="H22" i="315"/>
  <c r="F22" i="315" s="1"/>
  <c r="F21" i="315"/>
  <c r="F20" i="315"/>
  <c r="F19" i="315"/>
  <c r="F18" i="315"/>
  <c r="F17" i="315"/>
  <c r="G16" i="315"/>
  <c r="F16" i="315"/>
  <c r="F15" i="315"/>
  <c r="F14" i="315"/>
  <c r="K13" i="315"/>
  <c r="K8" i="315" s="1"/>
  <c r="J13" i="315"/>
  <c r="H13" i="315"/>
  <c r="F13" i="315" s="1"/>
  <c r="G12" i="315"/>
  <c r="F12" i="315"/>
  <c r="F11" i="315"/>
  <c r="F10" i="315"/>
  <c r="G9" i="315"/>
  <c r="F9" i="315"/>
  <c r="J8" i="315"/>
  <c r="Z8" i="314"/>
  <c r="Y8" i="314"/>
  <c r="X8" i="314" s="1"/>
  <c r="Q8" i="314"/>
  <c r="P8" i="314"/>
  <c r="AM8" i="314"/>
  <c r="AJ8" i="314"/>
  <c r="AG8" i="314"/>
  <c r="AD8" i="314"/>
  <c r="AA8" i="314"/>
  <c r="D10" i="314"/>
  <c r="E10" i="314"/>
  <c r="D11" i="314"/>
  <c r="E11" i="314"/>
  <c r="C11" i="314" s="1"/>
  <c r="D12" i="314"/>
  <c r="E12" i="314"/>
  <c r="D13" i="314"/>
  <c r="E13" i="314"/>
  <c r="E9" i="314"/>
  <c r="C9" i="314" s="1"/>
  <c r="D9" i="314"/>
  <c r="U8" i="314"/>
  <c r="R8" i="314"/>
  <c r="L10" i="314"/>
  <c r="L11" i="314"/>
  <c r="L12" i="314"/>
  <c r="L13" i="314"/>
  <c r="L9" i="314"/>
  <c r="I10" i="314"/>
  <c r="I11" i="314"/>
  <c r="I12" i="314"/>
  <c r="I13" i="314"/>
  <c r="I9" i="314"/>
  <c r="F10" i="314"/>
  <c r="F11" i="314"/>
  <c r="F12" i="314"/>
  <c r="F13" i="314"/>
  <c r="F9" i="314"/>
  <c r="C13" i="314"/>
  <c r="G8" i="314"/>
  <c r="H8" i="314"/>
  <c r="J8" i="314"/>
  <c r="K8" i="314"/>
  <c r="M8" i="314"/>
  <c r="N8" i="314"/>
  <c r="D12" i="312"/>
  <c r="C12" i="312" s="1"/>
  <c r="B12" i="312" s="1"/>
  <c r="F118" i="319" l="1"/>
  <c r="F127" i="319" s="1"/>
  <c r="G101" i="319"/>
  <c r="F56" i="319"/>
  <c r="K91" i="319"/>
  <c r="K118" i="319" s="1"/>
  <c r="G8" i="319"/>
  <c r="G7" i="319"/>
  <c r="I56" i="319"/>
  <c r="K7" i="319"/>
  <c r="K43" i="319" s="1"/>
  <c r="G38" i="319"/>
  <c r="I37" i="319"/>
  <c r="G92" i="319"/>
  <c r="I91" i="319"/>
  <c r="I7" i="319"/>
  <c r="C11" i="316"/>
  <c r="G105" i="315"/>
  <c r="K92" i="315"/>
  <c r="J118" i="315"/>
  <c r="H91" i="315"/>
  <c r="F91" i="315" s="1"/>
  <c r="I66" i="315"/>
  <c r="G70" i="315"/>
  <c r="G60" i="315"/>
  <c r="I57" i="315"/>
  <c r="G36" i="315"/>
  <c r="J7" i="315"/>
  <c r="J43" i="315"/>
  <c r="I31" i="315"/>
  <c r="G31" i="315" s="1"/>
  <c r="F8" i="315"/>
  <c r="G117" i="315"/>
  <c r="G108" i="315"/>
  <c r="G86" i="315"/>
  <c r="G104" i="315"/>
  <c r="G97" i="315"/>
  <c r="G95" i="315"/>
  <c r="G96" i="315"/>
  <c r="G85" i="315"/>
  <c r="G83" i="315"/>
  <c r="G75" i="315"/>
  <c r="G72" i="315"/>
  <c r="G66" i="315"/>
  <c r="K57" i="315"/>
  <c r="K56" i="315" s="1"/>
  <c r="G61" i="315"/>
  <c r="I77" i="315"/>
  <c r="G77" i="315" s="1"/>
  <c r="G42" i="315"/>
  <c r="G38" i="315"/>
  <c r="G23" i="315"/>
  <c r="K7" i="315"/>
  <c r="K43" i="315"/>
  <c r="I13" i="315"/>
  <c r="G13" i="315" s="1"/>
  <c r="G8" i="315" s="1"/>
  <c r="F7" i="315"/>
  <c r="F37" i="315"/>
  <c r="K91" i="315"/>
  <c r="H8" i="315"/>
  <c r="H7" i="315" s="1"/>
  <c r="H43" i="315" s="1"/>
  <c r="I37" i="315"/>
  <c r="H56" i="315"/>
  <c r="I8" i="315"/>
  <c r="I22" i="315"/>
  <c r="G22" i="315" s="1"/>
  <c r="I62" i="315"/>
  <c r="G62" i="315" s="1"/>
  <c r="I71" i="315"/>
  <c r="G71" i="315" s="1"/>
  <c r="I82" i="315"/>
  <c r="G82" i="315" s="1"/>
  <c r="I88" i="315"/>
  <c r="G88" i="315" s="1"/>
  <c r="I92" i="315"/>
  <c r="I101" i="315"/>
  <c r="G101" i="315" s="1"/>
  <c r="I114" i="315"/>
  <c r="G114" i="315" s="1"/>
  <c r="O8" i="314"/>
  <c r="C12" i="314"/>
  <c r="D8" i="314"/>
  <c r="F8" i="314"/>
  <c r="C10" i="314"/>
  <c r="C8" i="314" s="1"/>
  <c r="E8" i="314"/>
  <c r="L8" i="314"/>
  <c r="I8" i="314"/>
  <c r="Z8" i="310"/>
  <c r="Y8" i="310"/>
  <c r="AM8" i="310"/>
  <c r="AJ8" i="310"/>
  <c r="AG8" i="310"/>
  <c r="AD8" i="310"/>
  <c r="AA8" i="310"/>
  <c r="Q8" i="310"/>
  <c r="P8" i="310"/>
  <c r="U8" i="310"/>
  <c r="R8" i="310"/>
  <c r="L13" i="310"/>
  <c r="I13" i="310"/>
  <c r="F13" i="310"/>
  <c r="E13" i="310"/>
  <c r="C13" i="310" s="1"/>
  <c r="D13" i="310"/>
  <c r="L12" i="310"/>
  <c r="I12" i="310"/>
  <c r="F12" i="310"/>
  <c r="E12" i="310"/>
  <c r="D12" i="310"/>
  <c r="L11" i="310"/>
  <c r="I11" i="310"/>
  <c r="F11" i="310"/>
  <c r="E11" i="310"/>
  <c r="D11" i="310"/>
  <c r="L10" i="310"/>
  <c r="I10" i="310"/>
  <c r="I8" i="310" s="1"/>
  <c r="F10" i="310"/>
  <c r="E10" i="310"/>
  <c r="D10" i="310"/>
  <c r="L9" i="310"/>
  <c r="I9" i="310"/>
  <c r="F9" i="310"/>
  <c r="E9" i="310"/>
  <c r="D9" i="310"/>
  <c r="N8" i="310"/>
  <c r="M8" i="310"/>
  <c r="K8" i="310"/>
  <c r="J8" i="310"/>
  <c r="H8" i="310"/>
  <c r="G8" i="310"/>
  <c r="I11" i="309"/>
  <c r="G11" i="309"/>
  <c r="E11" i="309"/>
  <c r="G24" i="308"/>
  <c r="F24" i="308"/>
  <c r="E24" i="308"/>
  <c r="D24" i="308"/>
  <c r="G18" i="308"/>
  <c r="F18" i="308"/>
  <c r="E18" i="308"/>
  <c r="D18" i="308"/>
  <c r="G15" i="308"/>
  <c r="F15" i="308"/>
  <c r="E15" i="308"/>
  <c r="D15" i="308"/>
  <c r="G12" i="308"/>
  <c r="F12" i="308"/>
  <c r="E12" i="308"/>
  <c r="D12" i="308"/>
  <c r="G8" i="308"/>
  <c r="F8" i="308"/>
  <c r="E8" i="308"/>
  <c r="D8" i="308"/>
  <c r="B11" i="306"/>
  <c r="B10" i="306"/>
  <c r="B9" i="306"/>
  <c r="E8" i="306"/>
  <c r="C8" i="306"/>
  <c r="E9" i="305"/>
  <c r="D9" i="305"/>
  <c r="H9" i="305"/>
  <c r="G9" i="305"/>
  <c r="F10" i="305"/>
  <c r="F11" i="305"/>
  <c r="F12" i="305"/>
  <c r="C10" i="305"/>
  <c r="C11" i="305"/>
  <c r="C12" i="305"/>
  <c r="B12" i="305" s="1"/>
  <c r="E8" i="304"/>
  <c r="C8" i="304"/>
  <c r="B9" i="304"/>
  <c r="B10" i="304"/>
  <c r="H9" i="303"/>
  <c r="G9" i="303"/>
  <c r="E9" i="303"/>
  <c r="D9" i="303"/>
  <c r="F10" i="303"/>
  <c r="F11" i="303"/>
  <c r="C10" i="303"/>
  <c r="C11" i="303"/>
  <c r="E8" i="302"/>
  <c r="C8" i="302"/>
  <c r="B8" i="302" s="1"/>
  <c r="B9" i="302"/>
  <c r="B10" i="302"/>
  <c r="B11" i="302"/>
  <c r="L10" i="301"/>
  <c r="K10" i="301"/>
  <c r="J10" i="301" s="1"/>
  <c r="I10" i="301"/>
  <c r="H10" i="301"/>
  <c r="F10" i="301"/>
  <c r="E10" i="301"/>
  <c r="D10" i="301" s="1"/>
  <c r="J11" i="301"/>
  <c r="J12" i="301"/>
  <c r="J13" i="301"/>
  <c r="G11" i="301"/>
  <c r="G12" i="301"/>
  <c r="G13" i="301"/>
  <c r="D11" i="301"/>
  <c r="D12" i="301"/>
  <c r="D13" i="301"/>
  <c r="C13" i="301"/>
  <c r="I117" i="300"/>
  <c r="I116" i="300"/>
  <c r="I115" i="300"/>
  <c r="G115" i="300" s="1"/>
  <c r="I113" i="300"/>
  <c r="I112" i="300"/>
  <c r="I111" i="300"/>
  <c r="I110" i="300"/>
  <c r="G110" i="300" s="1"/>
  <c r="I109" i="300"/>
  <c r="G126" i="300"/>
  <c r="G125" i="300"/>
  <c r="G124" i="300"/>
  <c r="G123" i="300"/>
  <c r="G122" i="300"/>
  <c r="G121" i="300"/>
  <c r="G120" i="300"/>
  <c r="G119" i="300"/>
  <c r="K117" i="300"/>
  <c r="G117" i="300" s="1"/>
  <c r="K116" i="300"/>
  <c r="K115" i="300"/>
  <c r="K113" i="300"/>
  <c r="K112" i="300"/>
  <c r="G112" i="300" s="1"/>
  <c r="K111" i="300"/>
  <c r="K110" i="300"/>
  <c r="K109" i="300"/>
  <c r="K65" i="300"/>
  <c r="K64" i="300"/>
  <c r="K63" i="300"/>
  <c r="K70" i="300"/>
  <c r="K69" i="300"/>
  <c r="G69" i="300" s="1"/>
  <c r="K68" i="300"/>
  <c r="G68" i="300" s="1"/>
  <c r="K67" i="300"/>
  <c r="K76" i="300"/>
  <c r="K75" i="300"/>
  <c r="K74" i="300"/>
  <c r="K73" i="300"/>
  <c r="K72" i="300"/>
  <c r="K79" i="300"/>
  <c r="K78" i="300"/>
  <c r="K84" i="300"/>
  <c r="K83" i="300"/>
  <c r="K87" i="300"/>
  <c r="K86" i="300"/>
  <c r="K90" i="300"/>
  <c r="K89" i="300"/>
  <c r="K96" i="300"/>
  <c r="K95" i="300"/>
  <c r="K94" i="300"/>
  <c r="K93" i="300"/>
  <c r="G93" i="300" s="1"/>
  <c r="K100" i="300"/>
  <c r="G100" i="300" s="1"/>
  <c r="K99" i="300"/>
  <c r="K97" i="300" s="1"/>
  <c r="K98" i="300"/>
  <c r="K104" i="300"/>
  <c r="G104" i="300" s="1"/>
  <c r="K103" i="300"/>
  <c r="K102" i="300"/>
  <c r="K105" i="300"/>
  <c r="I105" i="300"/>
  <c r="I104" i="300"/>
  <c r="I103" i="300"/>
  <c r="I102" i="300"/>
  <c r="I100" i="300"/>
  <c r="I99" i="300"/>
  <c r="I97" i="300" s="1"/>
  <c r="I98" i="300"/>
  <c r="I96" i="300"/>
  <c r="I95" i="300"/>
  <c r="I94" i="300"/>
  <c r="G94" i="300" s="1"/>
  <c r="I93" i="300"/>
  <c r="I90" i="300"/>
  <c r="I88" i="300" s="1"/>
  <c r="I89" i="300"/>
  <c r="I87" i="300"/>
  <c r="I86" i="300"/>
  <c r="I84" i="300"/>
  <c r="I82" i="300" s="1"/>
  <c r="I83" i="300"/>
  <c r="I79" i="300"/>
  <c r="G79" i="300" s="1"/>
  <c r="I78" i="300"/>
  <c r="G78" i="300" s="1"/>
  <c r="I76" i="300"/>
  <c r="I75" i="300"/>
  <c r="I74" i="300"/>
  <c r="I73" i="300"/>
  <c r="I72" i="300"/>
  <c r="I71" i="300" s="1"/>
  <c r="I70" i="300"/>
  <c r="G70" i="300" s="1"/>
  <c r="I69" i="300"/>
  <c r="I68" i="300"/>
  <c r="I67" i="300"/>
  <c r="I65" i="300"/>
  <c r="I64" i="300"/>
  <c r="I63" i="300"/>
  <c r="K71" i="300"/>
  <c r="G67" i="300"/>
  <c r="G65" i="300"/>
  <c r="G64" i="300"/>
  <c r="K59" i="300"/>
  <c r="K57" i="300" s="1"/>
  <c r="K60" i="300"/>
  <c r="K61" i="300"/>
  <c r="K58" i="300"/>
  <c r="I59" i="300"/>
  <c r="I60" i="300"/>
  <c r="G60" i="300" s="1"/>
  <c r="I61" i="300"/>
  <c r="G61" i="300" s="1"/>
  <c r="I58" i="300"/>
  <c r="G50" i="300"/>
  <c r="G49" i="300"/>
  <c r="G48" i="300"/>
  <c r="G47" i="300"/>
  <c r="G46" i="300"/>
  <c r="G45" i="300"/>
  <c r="G44" i="300"/>
  <c r="I42" i="300"/>
  <c r="I41" i="300"/>
  <c r="I40" i="300"/>
  <c r="I39" i="300"/>
  <c r="I36" i="300"/>
  <c r="I35" i="300"/>
  <c r="I34" i="300"/>
  <c r="I33" i="300"/>
  <c r="I32" i="300"/>
  <c r="K42" i="300"/>
  <c r="K41" i="300"/>
  <c r="K40" i="300"/>
  <c r="K39" i="300"/>
  <c r="K38" i="300" s="1"/>
  <c r="K37" i="300" s="1"/>
  <c r="K36" i="300"/>
  <c r="K35" i="300"/>
  <c r="K34" i="300"/>
  <c r="K33" i="300"/>
  <c r="K32" i="300"/>
  <c r="K31" i="300" s="1"/>
  <c r="K28" i="300"/>
  <c r="K27" i="300"/>
  <c r="K26" i="300"/>
  <c r="G26" i="300" s="1"/>
  <c r="K24" i="300"/>
  <c r="K23" i="300"/>
  <c r="K21" i="300"/>
  <c r="K20" i="300"/>
  <c r="K19" i="300"/>
  <c r="K18" i="300"/>
  <c r="K17" i="300"/>
  <c r="K16" i="300"/>
  <c r="K15" i="300"/>
  <c r="K14" i="300"/>
  <c r="G14" i="300" s="1"/>
  <c r="K10" i="300"/>
  <c r="K11" i="300"/>
  <c r="K12" i="300"/>
  <c r="K9" i="300"/>
  <c r="I28" i="300"/>
  <c r="G28" i="300" s="1"/>
  <c r="I27" i="300"/>
  <c r="G27" i="300" s="1"/>
  <c r="I26" i="300"/>
  <c r="I24" i="300"/>
  <c r="I23" i="300"/>
  <c r="I22" i="300" s="1"/>
  <c r="I21" i="300"/>
  <c r="G21" i="300" s="1"/>
  <c r="I20" i="300"/>
  <c r="I19" i="300"/>
  <c r="I18" i="300"/>
  <c r="I17" i="300"/>
  <c r="G17" i="300" s="1"/>
  <c r="I16" i="300"/>
  <c r="I15" i="300"/>
  <c r="G15" i="300" s="1"/>
  <c r="I14" i="300"/>
  <c r="I10" i="300"/>
  <c r="I11" i="300"/>
  <c r="G11" i="300" s="1"/>
  <c r="I12" i="300"/>
  <c r="G12" i="300" s="1"/>
  <c r="I9" i="300"/>
  <c r="F117" i="300"/>
  <c r="I114" i="300"/>
  <c r="F116" i="300"/>
  <c r="F115" i="300"/>
  <c r="J114" i="300"/>
  <c r="H114" i="300"/>
  <c r="F114" i="300" s="1"/>
  <c r="G113" i="300"/>
  <c r="F113" i="300"/>
  <c r="F112" i="300"/>
  <c r="G111" i="300"/>
  <c r="F111" i="300"/>
  <c r="F110" i="300"/>
  <c r="G109" i="300"/>
  <c r="F109" i="300"/>
  <c r="J108" i="300"/>
  <c r="H108" i="300"/>
  <c r="F108" i="300"/>
  <c r="F105" i="300"/>
  <c r="F104" i="300"/>
  <c r="F103" i="300"/>
  <c r="F102" i="300"/>
  <c r="J101" i="300"/>
  <c r="H101" i="300"/>
  <c r="F101" i="300" s="1"/>
  <c r="F100" i="300"/>
  <c r="F99" i="300"/>
  <c r="G98" i="300"/>
  <c r="F98" i="300"/>
  <c r="J97" i="300"/>
  <c r="H97" i="300"/>
  <c r="F97" i="300"/>
  <c r="G96" i="300"/>
  <c r="F96" i="300"/>
  <c r="F95" i="300"/>
  <c r="F94" i="300"/>
  <c r="F93" i="300"/>
  <c r="J92" i="300"/>
  <c r="H92" i="300"/>
  <c r="F90" i="300"/>
  <c r="G89" i="300"/>
  <c r="F89" i="300"/>
  <c r="J88" i="300"/>
  <c r="H88" i="300"/>
  <c r="F88" i="300" s="1"/>
  <c r="G87" i="300"/>
  <c r="F87" i="300"/>
  <c r="G86" i="300"/>
  <c r="F86" i="300"/>
  <c r="K85" i="300"/>
  <c r="J85" i="300"/>
  <c r="I85" i="300"/>
  <c r="H85" i="300"/>
  <c r="F85" i="300"/>
  <c r="F84" i="300"/>
  <c r="G83" i="300"/>
  <c r="F83" i="300"/>
  <c r="J82" i="300"/>
  <c r="H82" i="300"/>
  <c r="F82" i="300" s="1"/>
  <c r="F79" i="300"/>
  <c r="F78" i="300"/>
  <c r="K77" i="300"/>
  <c r="J77" i="300"/>
  <c r="H77" i="300"/>
  <c r="F77" i="300"/>
  <c r="F76" i="300"/>
  <c r="G75" i="300"/>
  <c r="F75" i="300"/>
  <c r="G74" i="300"/>
  <c r="F74" i="300"/>
  <c r="F73" i="300"/>
  <c r="F72" i="300"/>
  <c r="J71" i="300"/>
  <c r="H71" i="300"/>
  <c r="F71" i="300" s="1"/>
  <c r="F70" i="300"/>
  <c r="F69" i="300"/>
  <c r="F68" i="300"/>
  <c r="F67" i="300"/>
  <c r="J66" i="300"/>
  <c r="H66" i="300"/>
  <c r="F65" i="300"/>
  <c r="F64" i="300"/>
  <c r="G63" i="300"/>
  <c r="F63" i="300"/>
  <c r="J62" i="300"/>
  <c r="I62" i="300"/>
  <c r="H62" i="300"/>
  <c r="F62" i="300" s="1"/>
  <c r="F61" i="300"/>
  <c r="F60" i="300"/>
  <c r="F59" i="300"/>
  <c r="G58" i="300"/>
  <c r="F58" i="300"/>
  <c r="J57" i="300"/>
  <c r="H57" i="300"/>
  <c r="F57" i="300"/>
  <c r="F42" i="300"/>
  <c r="F41" i="300"/>
  <c r="G40" i="300"/>
  <c r="F40" i="300"/>
  <c r="F39" i="300"/>
  <c r="J38" i="300"/>
  <c r="J37" i="300" s="1"/>
  <c r="H38" i="300"/>
  <c r="H37" i="300"/>
  <c r="F36" i="300"/>
  <c r="G35" i="300"/>
  <c r="F35" i="300"/>
  <c r="F34" i="300"/>
  <c r="G33" i="300"/>
  <c r="F33" i="300"/>
  <c r="F32" i="300"/>
  <c r="J31" i="300"/>
  <c r="H31" i="300"/>
  <c r="F28" i="300"/>
  <c r="F27" i="300"/>
  <c r="F26" i="300"/>
  <c r="H25" i="300"/>
  <c r="G25" i="300"/>
  <c r="F25" i="300"/>
  <c r="F24" i="300"/>
  <c r="F23" i="300"/>
  <c r="J22" i="300"/>
  <c r="H22" i="300"/>
  <c r="F22" i="300" s="1"/>
  <c r="F21" i="300"/>
  <c r="F20" i="300"/>
  <c r="G19" i="300"/>
  <c r="F19" i="300"/>
  <c r="G18" i="300"/>
  <c r="F18" i="300"/>
  <c r="F17" i="300"/>
  <c r="F16" i="300"/>
  <c r="F15" i="300"/>
  <c r="F14" i="300"/>
  <c r="K13" i="300"/>
  <c r="J13" i="300"/>
  <c r="J8" i="300" s="1"/>
  <c r="H13" i="300"/>
  <c r="F13" i="300" s="1"/>
  <c r="F12" i="300"/>
  <c r="F11" i="300"/>
  <c r="F10" i="300"/>
  <c r="G9" i="300"/>
  <c r="F9" i="300"/>
  <c r="J7" i="300"/>
  <c r="E9" i="298"/>
  <c r="H9" i="298"/>
  <c r="K9" i="298"/>
  <c r="N9" i="298"/>
  <c r="Q9" i="298"/>
  <c r="V8" i="298"/>
  <c r="W8" i="298"/>
  <c r="X8" i="298"/>
  <c r="Y8" i="298"/>
  <c r="Z8" i="298"/>
  <c r="AA8" i="298"/>
  <c r="AB8" i="298"/>
  <c r="AC8" i="298"/>
  <c r="AD8" i="298"/>
  <c r="AE8" i="298"/>
  <c r="AF8" i="298"/>
  <c r="AG8" i="298"/>
  <c r="AH8" i="298"/>
  <c r="AI8" i="298"/>
  <c r="AJ8" i="298"/>
  <c r="AK8" i="298"/>
  <c r="AL8" i="298"/>
  <c r="AM8" i="298"/>
  <c r="AN8" i="298"/>
  <c r="AO8" i="298"/>
  <c r="U8" i="298"/>
  <c r="AM9" i="298"/>
  <c r="AJ9" i="298"/>
  <c r="AG9" i="298"/>
  <c r="AD9" i="298"/>
  <c r="AA9" i="298"/>
  <c r="X9" i="298"/>
  <c r="U9" i="298"/>
  <c r="L27" i="296"/>
  <c r="M27" i="296"/>
  <c r="C27" i="296"/>
  <c r="D27" i="296"/>
  <c r="E27" i="296"/>
  <c r="F27" i="296"/>
  <c r="G27" i="296"/>
  <c r="H27" i="296"/>
  <c r="I27" i="296"/>
  <c r="J27" i="296"/>
  <c r="K27" i="296"/>
  <c r="B27" i="296"/>
  <c r="L6" i="296"/>
  <c r="D6" i="296"/>
  <c r="E6" i="296"/>
  <c r="F6" i="296"/>
  <c r="G6" i="296"/>
  <c r="H6" i="296"/>
  <c r="I6" i="296"/>
  <c r="J6" i="296"/>
  <c r="K6" i="296"/>
  <c r="C6" i="296"/>
  <c r="B6" i="296"/>
  <c r="U27" i="299"/>
  <c r="T27" i="299"/>
  <c r="S27" i="299"/>
  <c r="R27" i="299"/>
  <c r="Q27" i="299"/>
  <c r="P27" i="299"/>
  <c r="O27" i="299"/>
  <c r="N27" i="299"/>
  <c r="M27" i="299"/>
  <c r="L27" i="299"/>
  <c r="K27" i="299"/>
  <c r="J27" i="299"/>
  <c r="I27" i="299"/>
  <c r="H27" i="299"/>
  <c r="G27" i="299"/>
  <c r="F27" i="299"/>
  <c r="E27" i="299"/>
  <c r="U7" i="299"/>
  <c r="T7" i="299"/>
  <c r="S7" i="299"/>
  <c r="R7" i="299"/>
  <c r="Q7" i="299"/>
  <c r="P7" i="299"/>
  <c r="O7" i="299"/>
  <c r="N7" i="299"/>
  <c r="M7" i="299"/>
  <c r="L7" i="299"/>
  <c r="K7" i="299"/>
  <c r="J7" i="299"/>
  <c r="I7" i="299"/>
  <c r="H7" i="299"/>
  <c r="G7" i="299"/>
  <c r="F7" i="299"/>
  <c r="E7" i="299"/>
  <c r="D9" i="298"/>
  <c r="C9" i="298"/>
  <c r="D21" i="297"/>
  <c r="D20" i="297"/>
  <c r="D19" i="297"/>
  <c r="D18" i="297"/>
  <c r="D17" i="297"/>
  <c r="D16" i="297"/>
  <c r="D15" i="297"/>
  <c r="D14" i="297"/>
  <c r="D13" i="297"/>
  <c r="D12" i="297"/>
  <c r="D11" i="297"/>
  <c r="D10" i="297"/>
  <c r="O9" i="297"/>
  <c r="N9" i="297"/>
  <c r="M9" i="297"/>
  <c r="L9" i="297"/>
  <c r="J9" i="297"/>
  <c r="I9" i="297"/>
  <c r="H9" i="297"/>
  <c r="F9" i="297"/>
  <c r="D9" i="297" s="1"/>
  <c r="E9" i="297"/>
  <c r="B7" i="296"/>
  <c r="G91" i="319" l="1"/>
  <c r="G56" i="319"/>
  <c r="I118" i="319"/>
  <c r="G118" i="319" s="1"/>
  <c r="G37" i="319"/>
  <c r="G43" i="319" s="1"/>
  <c r="I43" i="319"/>
  <c r="F43" i="315"/>
  <c r="F51" i="315" s="1"/>
  <c r="K118" i="315"/>
  <c r="G57" i="315"/>
  <c r="H118" i="315"/>
  <c r="F118" i="315" s="1"/>
  <c r="F127" i="315" s="1"/>
  <c r="F56" i="315"/>
  <c r="I7" i="315"/>
  <c r="I43" i="315" s="1"/>
  <c r="G7" i="315"/>
  <c r="I56" i="315"/>
  <c r="G37" i="315"/>
  <c r="G92" i="315"/>
  <c r="I91" i="315"/>
  <c r="G91" i="315" s="1"/>
  <c r="X8" i="310"/>
  <c r="O8" i="310"/>
  <c r="L8" i="310"/>
  <c r="C12" i="310"/>
  <c r="C10" i="310"/>
  <c r="D8" i="310"/>
  <c r="C11" i="310"/>
  <c r="C9" i="310"/>
  <c r="E8" i="310"/>
  <c r="F8" i="310"/>
  <c r="C11" i="309"/>
  <c r="B8" i="306"/>
  <c r="B11" i="305"/>
  <c r="C9" i="305"/>
  <c r="F9" i="305"/>
  <c r="B10" i="305"/>
  <c r="B9" i="305" s="1"/>
  <c r="B8" i="304"/>
  <c r="F9" i="303"/>
  <c r="C9" i="303"/>
  <c r="B11" i="303"/>
  <c r="B10" i="303"/>
  <c r="B13" i="301"/>
  <c r="G10" i="301"/>
  <c r="C10" i="301"/>
  <c r="B10" i="301" s="1"/>
  <c r="C12" i="301"/>
  <c r="B12" i="301" s="1"/>
  <c r="C11" i="301"/>
  <c r="B11" i="301" s="1"/>
  <c r="I108" i="300"/>
  <c r="G116" i="300"/>
  <c r="J91" i="300"/>
  <c r="G105" i="300"/>
  <c r="I101" i="300"/>
  <c r="I92" i="300"/>
  <c r="G90" i="300"/>
  <c r="I77" i="300"/>
  <c r="G77" i="300" s="1"/>
  <c r="I66" i="300"/>
  <c r="F66" i="300"/>
  <c r="I57" i="300"/>
  <c r="F31" i="300"/>
  <c r="G20" i="300"/>
  <c r="G16" i="300"/>
  <c r="H8" i="300"/>
  <c r="H7" i="300" s="1"/>
  <c r="H43" i="300" s="1"/>
  <c r="I13" i="300"/>
  <c r="F8" i="300"/>
  <c r="G108" i="300"/>
  <c r="K108" i="300"/>
  <c r="K66" i="300"/>
  <c r="G66" i="300" s="1"/>
  <c r="G85" i="300"/>
  <c r="G97" i="300"/>
  <c r="G102" i="300"/>
  <c r="G103" i="300"/>
  <c r="G99" i="300"/>
  <c r="G95" i="300"/>
  <c r="I91" i="300"/>
  <c r="G84" i="300"/>
  <c r="G71" i="300"/>
  <c r="G76" i="300"/>
  <c r="G72" i="300"/>
  <c r="G73" i="300"/>
  <c r="G59" i="300"/>
  <c r="G42" i="300"/>
  <c r="G41" i="300"/>
  <c r="G36" i="300"/>
  <c r="G23" i="300"/>
  <c r="G24" i="300"/>
  <c r="G10" i="300"/>
  <c r="J43" i="300"/>
  <c r="F92" i="300"/>
  <c r="H91" i="300"/>
  <c r="F91" i="300" s="1"/>
  <c r="K22" i="300"/>
  <c r="G22" i="300" s="1"/>
  <c r="G32" i="300"/>
  <c r="I31" i="300"/>
  <c r="G31" i="300" s="1"/>
  <c r="F38" i="300"/>
  <c r="K62" i="300"/>
  <c r="K82" i="300"/>
  <c r="G82" i="300" s="1"/>
  <c r="K88" i="300"/>
  <c r="G88" i="300" s="1"/>
  <c r="K101" i="300"/>
  <c r="G101" i="300" s="1"/>
  <c r="G13" i="300"/>
  <c r="I8" i="300"/>
  <c r="H56" i="300"/>
  <c r="G57" i="300"/>
  <c r="K8" i="300"/>
  <c r="G34" i="300"/>
  <c r="F37" i="300"/>
  <c r="G39" i="300"/>
  <c r="I38" i="300"/>
  <c r="J56" i="300"/>
  <c r="J118" i="300" s="1"/>
  <c r="K92" i="300"/>
  <c r="K114" i="300"/>
  <c r="G114" i="300" s="1"/>
  <c r="B9" i="298"/>
  <c r="E10" i="295"/>
  <c r="D10" i="295" s="1"/>
  <c r="F10" i="295"/>
  <c r="G10" i="295"/>
  <c r="H10" i="295"/>
  <c r="D22" i="295"/>
  <c r="D16" i="295"/>
  <c r="G15" i="294"/>
  <c r="G18" i="294"/>
  <c r="G24" i="294"/>
  <c r="F24" i="294"/>
  <c r="E24" i="294"/>
  <c r="D24" i="294"/>
  <c r="F18" i="294"/>
  <c r="E18" i="294"/>
  <c r="D18" i="294"/>
  <c r="F15" i="294"/>
  <c r="E15" i="294"/>
  <c r="G12" i="294"/>
  <c r="F12" i="294"/>
  <c r="E12" i="294"/>
  <c r="G8" i="294"/>
  <c r="F8" i="294"/>
  <c r="E8" i="294"/>
  <c r="D8" i="294"/>
  <c r="C34" i="293"/>
  <c r="C33" i="293"/>
  <c r="C32" i="293"/>
  <c r="C31" i="293"/>
  <c r="C30" i="293"/>
  <c r="C29" i="293"/>
  <c r="C28" i="293"/>
  <c r="C27" i="293"/>
  <c r="C26" i="293"/>
  <c r="C25" i="293"/>
  <c r="C24" i="293"/>
  <c r="C23" i="293"/>
  <c r="C22" i="293"/>
  <c r="C21" i="293"/>
  <c r="C20" i="293"/>
  <c r="C19" i="293"/>
  <c r="C18" i="293"/>
  <c r="C17" i="293"/>
  <c r="C16" i="293"/>
  <c r="C15" i="293"/>
  <c r="C14" i="293"/>
  <c r="C13" i="293"/>
  <c r="C12" i="293"/>
  <c r="I11" i="293"/>
  <c r="G11" i="293"/>
  <c r="E11" i="293"/>
  <c r="G126" i="292"/>
  <c r="G125" i="292"/>
  <c r="G124" i="292"/>
  <c r="G123" i="292"/>
  <c r="G122" i="292"/>
  <c r="G121" i="292"/>
  <c r="G120" i="292"/>
  <c r="G119" i="292"/>
  <c r="K117" i="292"/>
  <c r="G117" i="292" s="1"/>
  <c r="K116" i="292"/>
  <c r="K115" i="292"/>
  <c r="K113" i="292"/>
  <c r="G113" i="292" s="1"/>
  <c r="K112" i="292"/>
  <c r="K111" i="292"/>
  <c r="K110" i="292"/>
  <c r="K109" i="292"/>
  <c r="G109" i="292" s="1"/>
  <c r="K105" i="292"/>
  <c r="K101" i="292" s="1"/>
  <c r="K104" i="292"/>
  <c r="K103" i="292"/>
  <c r="K102" i="292"/>
  <c r="G102" i="292" s="1"/>
  <c r="K100" i="292"/>
  <c r="K99" i="292"/>
  <c r="K97" i="292" s="1"/>
  <c r="K98" i="292"/>
  <c r="K96" i="292"/>
  <c r="K95" i="292"/>
  <c r="K94" i="292"/>
  <c r="K93" i="292"/>
  <c r="G93" i="292" s="1"/>
  <c r="K90" i="292"/>
  <c r="K89" i="292"/>
  <c r="K87" i="292"/>
  <c r="K85" i="292" s="1"/>
  <c r="K86" i="292"/>
  <c r="K84" i="292"/>
  <c r="K83" i="292"/>
  <c r="K79" i="292"/>
  <c r="G79" i="292" s="1"/>
  <c r="K78" i="292"/>
  <c r="K76" i="292"/>
  <c r="K75" i="292"/>
  <c r="G75" i="292" s="1"/>
  <c r="K74" i="292"/>
  <c r="K73" i="292"/>
  <c r="K72" i="292"/>
  <c r="G72" i="292" s="1"/>
  <c r="K70" i="292"/>
  <c r="K69" i="292"/>
  <c r="K68" i="292"/>
  <c r="G68" i="292" s="1"/>
  <c r="K67" i="292"/>
  <c r="G67" i="292" s="1"/>
  <c r="K65" i="292"/>
  <c r="K64" i="292"/>
  <c r="G64" i="292" s="1"/>
  <c r="K63" i="292"/>
  <c r="K61" i="292"/>
  <c r="K60" i="292"/>
  <c r="K59" i="292"/>
  <c r="K58" i="292"/>
  <c r="I117" i="292"/>
  <c r="I116" i="292"/>
  <c r="G116" i="292" s="1"/>
  <c r="I115" i="292"/>
  <c r="I113" i="292"/>
  <c r="I112" i="292"/>
  <c r="I111" i="292"/>
  <c r="I110" i="292"/>
  <c r="I109" i="292"/>
  <c r="I105" i="292"/>
  <c r="I101" i="292" s="1"/>
  <c r="I104" i="292"/>
  <c r="I103" i="292"/>
  <c r="I102" i="292"/>
  <c r="I100" i="292"/>
  <c r="I99" i="292"/>
  <c r="I97" i="292" s="1"/>
  <c r="I98" i="292"/>
  <c r="I96" i="292"/>
  <c r="I95" i="292"/>
  <c r="I94" i="292"/>
  <c r="G94" i="292" s="1"/>
  <c r="I93" i="292"/>
  <c r="I90" i="292"/>
  <c r="I89" i="292"/>
  <c r="I87" i="292"/>
  <c r="I86" i="292"/>
  <c r="G86" i="292" s="1"/>
  <c r="I84" i="292"/>
  <c r="I83" i="292"/>
  <c r="I79" i="292"/>
  <c r="I78" i="292"/>
  <c r="I76" i="292"/>
  <c r="I75" i="292"/>
  <c r="I74" i="292"/>
  <c r="G74" i="292" s="1"/>
  <c r="I73" i="292"/>
  <c r="I72" i="292"/>
  <c r="I70" i="292"/>
  <c r="I66" i="292" s="1"/>
  <c r="I69" i="292"/>
  <c r="G69" i="292" s="1"/>
  <c r="I68" i="292"/>
  <c r="I67" i="292"/>
  <c r="I65" i="292"/>
  <c r="I62" i="292" s="1"/>
  <c r="I64" i="292"/>
  <c r="I63" i="292"/>
  <c r="I61" i="292"/>
  <c r="I60" i="292"/>
  <c r="I59" i="292"/>
  <c r="I58" i="292"/>
  <c r="G50" i="292"/>
  <c r="G49" i="292"/>
  <c r="G48" i="292"/>
  <c r="G47" i="292"/>
  <c r="G46" i="292"/>
  <c r="G45" i="292"/>
  <c r="G44" i="292"/>
  <c r="I42" i="292"/>
  <c r="I41" i="292"/>
  <c r="I40" i="292"/>
  <c r="I39" i="292"/>
  <c r="G39" i="292" s="1"/>
  <c r="I36" i="292"/>
  <c r="I35" i="292"/>
  <c r="I34" i="292"/>
  <c r="G34" i="292" s="1"/>
  <c r="I33" i="292"/>
  <c r="I32" i="292"/>
  <c r="K42" i="292"/>
  <c r="K41" i="292"/>
  <c r="K40" i="292"/>
  <c r="K39" i="292"/>
  <c r="K38" i="292" s="1"/>
  <c r="K37" i="292" s="1"/>
  <c r="K36" i="292"/>
  <c r="K35" i="292"/>
  <c r="K34" i="292"/>
  <c r="K33" i="292"/>
  <c r="K32" i="292"/>
  <c r="K31" i="292" s="1"/>
  <c r="K28" i="292"/>
  <c r="K27" i="292"/>
  <c r="G27" i="292" s="1"/>
  <c r="K26" i="292"/>
  <c r="K24" i="292"/>
  <c r="K23" i="292"/>
  <c r="K21" i="292"/>
  <c r="K20" i="292"/>
  <c r="K19" i="292"/>
  <c r="K18" i="292"/>
  <c r="K17" i="292"/>
  <c r="K16" i="292"/>
  <c r="K15" i="292"/>
  <c r="K14" i="292"/>
  <c r="K10" i="292"/>
  <c r="K11" i="292"/>
  <c r="K12" i="292"/>
  <c r="K9" i="292"/>
  <c r="I28" i="292"/>
  <c r="G28" i="292" s="1"/>
  <c r="I27" i="292"/>
  <c r="I26" i="292"/>
  <c r="I24" i="292"/>
  <c r="I23" i="292"/>
  <c r="G23" i="292" s="1"/>
  <c r="I21" i="292"/>
  <c r="I20" i="292"/>
  <c r="G20" i="292" s="1"/>
  <c r="I19" i="292"/>
  <c r="I18" i="292"/>
  <c r="I17" i="292"/>
  <c r="I16" i="292"/>
  <c r="G16" i="292" s="1"/>
  <c r="I15" i="292"/>
  <c r="I14" i="292"/>
  <c r="I10" i="292"/>
  <c r="G10" i="292" s="1"/>
  <c r="I11" i="292"/>
  <c r="I12" i="292"/>
  <c r="I9" i="292"/>
  <c r="F117" i="292"/>
  <c r="F116" i="292"/>
  <c r="G115" i="292"/>
  <c r="F115" i="292"/>
  <c r="K114" i="292"/>
  <c r="J114" i="292"/>
  <c r="I114" i="292"/>
  <c r="H114" i="292"/>
  <c r="F114" i="292"/>
  <c r="F113" i="292"/>
  <c r="G112" i="292"/>
  <c r="F112" i="292"/>
  <c r="G111" i="292"/>
  <c r="F111" i="292"/>
  <c r="F110" i="292"/>
  <c r="F109" i="292"/>
  <c r="J108" i="292"/>
  <c r="I108" i="292"/>
  <c r="H108" i="292"/>
  <c r="F108" i="292"/>
  <c r="F105" i="292"/>
  <c r="G104" i="292"/>
  <c r="F104" i="292"/>
  <c r="G103" i="292"/>
  <c r="F103" i="292"/>
  <c r="F102" i="292"/>
  <c r="J101" i="292"/>
  <c r="F101" i="292" s="1"/>
  <c r="H101" i="292"/>
  <c r="G100" i="292"/>
  <c r="F100" i="292"/>
  <c r="F99" i="292"/>
  <c r="G98" i="292"/>
  <c r="F98" i="292"/>
  <c r="J97" i="292"/>
  <c r="H97" i="292"/>
  <c r="F97" i="292" s="1"/>
  <c r="F96" i="292"/>
  <c r="G95" i="292"/>
  <c r="F95" i="292"/>
  <c r="F94" i="292"/>
  <c r="F93" i="292"/>
  <c r="K92" i="292"/>
  <c r="J92" i="292"/>
  <c r="H92" i="292"/>
  <c r="H91" i="292" s="1"/>
  <c r="F92" i="292"/>
  <c r="J91" i="292"/>
  <c r="G90" i="292"/>
  <c r="F90" i="292"/>
  <c r="G89" i="292"/>
  <c r="F89" i="292"/>
  <c r="K88" i="292"/>
  <c r="J88" i="292"/>
  <c r="I88" i="292"/>
  <c r="H88" i="292"/>
  <c r="F88" i="292"/>
  <c r="G87" i="292"/>
  <c r="F87" i="292"/>
  <c r="F86" i="292"/>
  <c r="J85" i="292"/>
  <c r="H85" i="292"/>
  <c r="F85" i="292"/>
  <c r="F84" i="292"/>
  <c r="F83" i="292"/>
  <c r="J82" i="292"/>
  <c r="H82" i="292"/>
  <c r="F82" i="292" s="1"/>
  <c r="F79" i="292"/>
  <c r="F78" i="292"/>
  <c r="K77" i="292"/>
  <c r="J77" i="292"/>
  <c r="H77" i="292"/>
  <c r="F77" i="292"/>
  <c r="F76" i="292"/>
  <c r="F75" i="292"/>
  <c r="F74" i="292"/>
  <c r="F73" i="292"/>
  <c r="F72" i="292"/>
  <c r="K71" i="292"/>
  <c r="J71" i="292"/>
  <c r="I71" i="292"/>
  <c r="H71" i="292"/>
  <c r="F71" i="292" s="1"/>
  <c r="F70" i="292"/>
  <c r="F69" i="292"/>
  <c r="F68" i="292"/>
  <c r="F67" i="292"/>
  <c r="J66" i="292"/>
  <c r="H66" i="292"/>
  <c r="F66" i="292"/>
  <c r="G65" i="292"/>
  <c r="F65" i="292"/>
  <c r="F64" i="292"/>
  <c r="G63" i="292"/>
  <c r="F63" i="292"/>
  <c r="J62" i="292"/>
  <c r="H62" i="292"/>
  <c r="F62" i="292"/>
  <c r="G61" i="292"/>
  <c r="F61" i="292"/>
  <c r="G60" i="292"/>
  <c r="F60" i="292"/>
  <c r="G59" i="292"/>
  <c r="F59" i="292"/>
  <c r="F58" i="292"/>
  <c r="K57" i="292"/>
  <c r="J57" i="292"/>
  <c r="H57" i="292"/>
  <c r="F57" i="292"/>
  <c r="J56" i="292"/>
  <c r="F42" i="292"/>
  <c r="G41" i="292"/>
  <c r="F41" i="292"/>
  <c r="G40" i="292"/>
  <c r="F40" i="292"/>
  <c r="F39" i="292"/>
  <c r="J38" i="292"/>
  <c r="F38" i="292" s="1"/>
  <c r="H38" i="292"/>
  <c r="H37" i="292"/>
  <c r="F36" i="292"/>
  <c r="G35" i="292"/>
  <c r="F35" i="292"/>
  <c r="F34" i="292"/>
  <c r="G33" i="292"/>
  <c r="F33" i="292"/>
  <c r="F32" i="292"/>
  <c r="J31" i="292"/>
  <c r="J7" i="292" s="1"/>
  <c r="H31" i="292"/>
  <c r="F28" i="292"/>
  <c r="F27" i="292"/>
  <c r="G26" i="292"/>
  <c r="F26" i="292"/>
  <c r="H25" i="292"/>
  <c r="G25" i="292"/>
  <c r="F25" i="292"/>
  <c r="F24" i="292"/>
  <c r="K22" i="292"/>
  <c r="F23" i="292"/>
  <c r="J22" i="292"/>
  <c r="H22" i="292"/>
  <c r="F22" i="292"/>
  <c r="G21" i="292"/>
  <c r="F21" i="292"/>
  <c r="F20" i="292"/>
  <c r="G19" i="292"/>
  <c r="F19" i="292"/>
  <c r="F18" i="292"/>
  <c r="G17" i="292"/>
  <c r="F17" i="292"/>
  <c r="F16" i="292"/>
  <c r="F8" i="292" s="1"/>
  <c r="G15" i="292"/>
  <c r="F15" i="292"/>
  <c r="F14" i="292"/>
  <c r="K13" i="292"/>
  <c r="J13" i="292"/>
  <c r="H13" i="292"/>
  <c r="F13" i="292"/>
  <c r="G12" i="292"/>
  <c r="F12" i="292"/>
  <c r="F11" i="292"/>
  <c r="F10" i="292"/>
  <c r="F9" i="292"/>
  <c r="J8" i="292"/>
  <c r="H8" i="292"/>
  <c r="H7" i="292" s="1"/>
  <c r="I9" i="287"/>
  <c r="K7" i="290"/>
  <c r="J7" i="290"/>
  <c r="I7" i="290"/>
  <c r="H7" i="290"/>
  <c r="G7" i="290"/>
  <c r="F7" i="290"/>
  <c r="E7" i="290"/>
  <c r="D7" i="290"/>
  <c r="C7" i="290"/>
  <c r="I8" i="289"/>
  <c r="G8" i="289"/>
  <c r="F8" i="289"/>
  <c r="E8" i="289"/>
  <c r="D8" i="289"/>
  <c r="C8" i="289"/>
  <c r="R10" i="287"/>
  <c r="O10" i="287"/>
  <c r="L10" i="287"/>
  <c r="I10" i="287"/>
  <c r="F10" i="287"/>
  <c r="C10" i="287"/>
  <c r="R9" i="287"/>
  <c r="R8" i="287" s="1"/>
  <c r="O9" i="287"/>
  <c r="O8" i="287" s="1"/>
  <c r="L9" i="287"/>
  <c r="F9" i="287"/>
  <c r="F8" i="287" s="1"/>
  <c r="C9" i="287"/>
  <c r="T8" i="287"/>
  <c r="S8" i="287"/>
  <c r="Q8" i="287"/>
  <c r="P8" i="287"/>
  <c r="N8" i="287"/>
  <c r="M8" i="287"/>
  <c r="K8" i="287"/>
  <c r="J8" i="287"/>
  <c r="I8" i="287"/>
  <c r="H8" i="287"/>
  <c r="G8" i="287"/>
  <c r="E8" i="287"/>
  <c r="D8" i="287"/>
  <c r="C8" i="287"/>
  <c r="C11" i="286"/>
  <c r="C10" i="286"/>
  <c r="X9" i="286"/>
  <c r="W9" i="286"/>
  <c r="V9" i="286"/>
  <c r="U9" i="286"/>
  <c r="T9" i="286"/>
  <c r="S9" i="286"/>
  <c r="P9" i="286"/>
  <c r="L9" i="286"/>
  <c r="K9" i="286"/>
  <c r="J9" i="286"/>
  <c r="I9" i="286"/>
  <c r="H9" i="286"/>
  <c r="G9" i="286"/>
  <c r="F9" i="286"/>
  <c r="E9" i="286"/>
  <c r="D9" i="286"/>
  <c r="C9" i="286"/>
  <c r="G43" i="315" l="1"/>
  <c r="G51" i="315" s="1"/>
  <c r="I118" i="315"/>
  <c r="G118" i="315" s="1"/>
  <c r="G127" i="315" s="1"/>
  <c r="G56" i="315"/>
  <c r="C8" i="310"/>
  <c r="B9" i="303"/>
  <c r="I56" i="300"/>
  <c r="I118" i="300" s="1"/>
  <c r="F7" i="300"/>
  <c r="F43" i="300" s="1"/>
  <c r="F51" i="300" s="1"/>
  <c r="G8" i="300"/>
  <c r="G7" i="300" s="1"/>
  <c r="K56" i="300"/>
  <c r="G62" i="300"/>
  <c r="K91" i="300"/>
  <c r="G91" i="300" s="1"/>
  <c r="G92" i="300"/>
  <c r="H118" i="300"/>
  <c r="F118" i="300" s="1"/>
  <c r="F127" i="300" s="1"/>
  <c r="F56" i="300"/>
  <c r="G38" i="300"/>
  <c r="I37" i="300"/>
  <c r="K7" i="300"/>
  <c r="K43" i="300" s="1"/>
  <c r="I7" i="300"/>
  <c r="C11" i="293"/>
  <c r="F91" i="292"/>
  <c r="J118" i="292"/>
  <c r="I92" i="292"/>
  <c r="I82" i="292"/>
  <c r="G83" i="292"/>
  <c r="G70" i="292"/>
  <c r="K66" i="292"/>
  <c r="G66" i="292" s="1"/>
  <c r="H56" i="292"/>
  <c r="H118" i="292" s="1"/>
  <c r="F31" i="292"/>
  <c r="F7" i="292"/>
  <c r="G114" i="292"/>
  <c r="K108" i="292"/>
  <c r="K91" i="292" s="1"/>
  <c r="G110" i="292"/>
  <c r="G97" i="292"/>
  <c r="G96" i="292"/>
  <c r="K82" i="292"/>
  <c r="G82" i="292" s="1"/>
  <c r="G78" i="292"/>
  <c r="G71" i="292"/>
  <c r="G73" i="292"/>
  <c r="K62" i="292"/>
  <c r="G62" i="292" s="1"/>
  <c r="G58" i="292"/>
  <c r="G108" i="292"/>
  <c r="G101" i="292"/>
  <c r="G105" i="292"/>
  <c r="G99" i="292"/>
  <c r="I91" i="292"/>
  <c r="G92" i="292"/>
  <c r="G88" i="292"/>
  <c r="I85" i="292"/>
  <c r="G85" i="292" s="1"/>
  <c r="G84" i="292"/>
  <c r="I77" i="292"/>
  <c r="G77" i="292" s="1"/>
  <c r="G76" i="292"/>
  <c r="I57" i="292"/>
  <c r="G57" i="292" s="1"/>
  <c r="G42" i="292"/>
  <c r="G32" i="292"/>
  <c r="G36" i="292"/>
  <c r="G24" i="292"/>
  <c r="K8" i="292"/>
  <c r="K7" i="292" s="1"/>
  <c r="K43" i="292" s="1"/>
  <c r="G14" i="292"/>
  <c r="G18" i="292"/>
  <c r="G11" i="292"/>
  <c r="I22" i="292"/>
  <c r="G22" i="292" s="1"/>
  <c r="I13" i="292"/>
  <c r="G13" i="292" s="1"/>
  <c r="G9" i="292"/>
  <c r="H43" i="292"/>
  <c r="I8" i="292"/>
  <c r="J37" i="292"/>
  <c r="J43" i="292" s="1"/>
  <c r="I31" i="292"/>
  <c r="G31" i="292" s="1"/>
  <c r="I38" i="292"/>
  <c r="L8" i="287"/>
  <c r="K118" i="300" l="1"/>
  <c r="G118" i="300" s="1"/>
  <c r="G127" i="300" s="1"/>
  <c r="G37" i="300"/>
  <c r="G43" i="300" s="1"/>
  <c r="G51" i="300" s="1"/>
  <c r="I43" i="300"/>
  <c r="G56" i="300"/>
  <c r="F118" i="292"/>
  <c r="F127" i="292" s="1"/>
  <c r="F56" i="292"/>
  <c r="G91" i="292"/>
  <c r="K56" i="292"/>
  <c r="K118" i="292" s="1"/>
  <c r="I56" i="292"/>
  <c r="I118" i="292" s="1"/>
  <c r="G8" i="292"/>
  <c r="G7" i="292" s="1"/>
  <c r="I7" i="292"/>
  <c r="G38" i="292"/>
  <c r="I37" i="292"/>
  <c r="F37" i="292"/>
  <c r="F43" i="292" s="1"/>
  <c r="F51" i="292" s="1"/>
  <c r="H14" i="282"/>
  <c r="F14" i="282"/>
  <c r="E14" i="282"/>
  <c r="D14" i="282"/>
  <c r="I9" i="285"/>
  <c r="B9" i="285"/>
  <c r="T10" i="284"/>
  <c r="Q10" i="284"/>
  <c r="N10" i="284"/>
  <c r="J10" i="284"/>
  <c r="F10" i="284"/>
  <c r="E10" i="284"/>
  <c r="D10" i="284"/>
  <c r="C10" i="284"/>
  <c r="B10" i="284" s="1"/>
  <c r="T10" i="283"/>
  <c r="D10" i="283" s="1"/>
  <c r="B10" i="283" s="1"/>
  <c r="Q10" i="283"/>
  <c r="P10" i="283"/>
  <c r="O10" i="283"/>
  <c r="N10" i="283"/>
  <c r="K10" i="283"/>
  <c r="H10" i="283"/>
  <c r="G10" i="283"/>
  <c r="F10" i="283"/>
  <c r="E10" i="283" s="1"/>
  <c r="C10" i="283"/>
  <c r="G118" i="292" l="1"/>
  <c r="G127" i="292" s="1"/>
  <c r="G56" i="292"/>
  <c r="G37" i="292"/>
  <c r="G43" i="292" s="1"/>
  <c r="G51" i="292" s="1"/>
  <c r="I43" i="292"/>
  <c r="G24" i="278"/>
  <c r="F24" i="278"/>
  <c r="E24" i="278"/>
  <c r="D24" i="278"/>
  <c r="G18" i="278"/>
  <c r="F18" i="278"/>
  <c r="E18" i="278"/>
  <c r="D18" i="278"/>
  <c r="G15" i="278"/>
  <c r="F15" i="278"/>
  <c r="E15" i="278"/>
  <c r="G12" i="278"/>
  <c r="F12" i="278"/>
  <c r="E12" i="278"/>
  <c r="G8" i="278"/>
  <c r="F8" i="278"/>
  <c r="E8" i="278"/>
  <c r="D8" i="278"/>
  <c r="C34" i="277"/>
  <c r="C33" i="277"/>
  <c r="C32" i="277"/>
  <c r="C31" i="277"/>
  <c r="C30" i="277"/>
  <c r="C29" i="277"/>
  <c r="C28" i="277"/>
  <c r="C27" i="277"/>
  <c r="C26" i="277"/>
  <c r="C25" i="277"/>
  <c r="C24" i="277"/>
  <c r="C23" i="277"/>
  <c r="C22" i="277"/>
  <c r="C21" i="277"/>
  <c r="C20" i="277"/>
  <c r="C19" i="277"/>
  <c r="C18" i="277"/>
  <c r="C17" i="277"/>
  <c r="C16" i="277"/>
  <c r="C15" i="277"/>
  <c r="C14" i="277"/>
  <c r="C13" i="277"/>
  <c r="C12" i="277"/>
  <c r="I11" i="277"/>
  <c r="G11" i="277"/>
  <c r="E11" i="277"/>
  <c r="G126" i="276"/>
  <c r="G125" i="276"/>
  <c r="G124" i="276"/>
  <c r="G123" i="276"/>
  <c r="G122" i="276"/>
  <c r="G121" i="276"/>
  <c r="G120" i="276"/>
  <c r="G119" i="276"/>
  <c r="K117" i="276"/>
  <c r="K116" i="276"/>
  <c r="K115" i="276"/>
  <c r="K113" i="276"/>
  <c r="G113" i="276" s="1"/>
  <c r="K112" i="276"/>
  <c r="K111" i="276"/>
  <c r="G111" i="276" s="1"/>
  <c r="K110" i="276"/>
  <c r="K109" i="276"/>
  <c r="K108" i="276" s="1"/>
  <c r="K105" i="276"/>
  <c r="K104" i="276"/>
  <c r="K101" i="276" s="1"/>
  <c r="K103" i="276"/>
  <c r="K102" i="276"/>
  <c r="K100" i="276"/>
  <c r="K99" i="276"/>
  <c r="G99" i="276" s="1"/>
  <c r="K98" i="276"/>
  <c r="K96" i="276"/>
  <c r="K95" i="276"/>
  <c r="G95" i="276" s="1"/>
  <c r="K94" i="276"/>
  <c r="K93" i="276"/>
  <c r="K90" i="276"/>
  <c r="K88" i="276" s="1"/>
  <c r="K89" i="276"/>
  <c r="K87" i="276"/>
  <c r="G87" i="276" s="1"/>
  <c r="K86" i="276"/>
  <c r="K85" i="276" s="1"/>
  <c r="K84" i="276"/>
  <c r="G84" i="276" s="1"/>
  <c r="K83" i="276"/>
  <c r="K82" i="276" s="1"/>
  <c r="K79" i="276"/>
  <c r="K77" i="276" s="1"/>
  <c r="K78" i="276"/>
  <c r="I117" i="276"/>
  <c r="I116" i="276"/>
  <c r="G116" i="276" s="1"/>
  <c r="I115" i="276"/>
  <c r="I114" i="276" s="1"/>
  <c r="I113" i="276"/>
  <c r="I112" i="276"/>
  <c r="G112" i="276" s="1"/>
  <c r="I111" i="276"/>
  <c r="I110" i="276"/>
  <c r="I109" i="276"/>
  <c r="I105" i="276"/>
  <c r="I104" i="276"/>
  <c r="I103" i="276"/>
  <c r="I102" i="276"/>
  <c r="I100" i="276"/>
  <c r="I99" i="276"/>
  <c r="I98" i="276"/>
  <c r="I96" i="276"/>
  <c r="I95" i="276"/>
  <c r="I94" i="276"/>
  <c r="G94" i="276" s="1"/>
  <c r="I93" i="276"/>
  <c r="I90" i="276"/>
  <c r="I89" i="276"/>
  <c r="I87" i="276"/>
  <c r="I86" i="276"/>
  <c r="I84" i="276"/>
  <c r="I83" i="276"/>
  <c r="I82" i="276" s="1"/>
  <c r="I79" i="276"/>
  <c r="I78" i="276"/>
  <c r="G78" i="276" s="1"/>
  <c r="I76" i="276"/>
  <c r="G76" i="276" s="1"/>
  <c r="I75" i="276"/>
  <c r="I74" i="276"/>
  <c r="I73" i="276"/>
  <c r="I72" i="276"/>
  <c r="K76" i="276"/>
  <c r="K75" i="276"/>
  <c r="K74" i="276"/>
  <c r="K73" i="276"/>
  <c r="G73" i="276" s="1"/>
  <c r="K72" i="276"/>
  <c r="K70" i="276"/>
  <c r="K66" i="276" s="1"/>
  <c r="K69" i="276"/>
  <c r="K68" i="276"/>
  <c r="K67" i="276"/>
  <c r="G67" i="276" s="1"/>
  <c r="K65" i="276"/>
  <c r="K64" i="276"/>
  <c r="K62" i="276" s="1"/>
  <c r="K63" i="276"/>
  <c r="K61" i="276"/>
  <c r="K60" i="276"/>
  <c r="K59" i="276"/>
  <c r="K58" i="276"/>
  <c r="K57" i="276" s="1"/>
  <c r="I70" i="276"/>
  <c r="I66" i="276" s="1"/>
  <c r="I69" i="276"/>
  <c r="I68" i="276"/>
  <c r="I67" i="276"/>
  <c r="I65" i="276"/>
  <c r="I64" i="276"/>
  <c r="I62" i="276" s="1"/>
  <c r="I63" i="276"/>
  <c r="I61" i="276"/>
  <c r="I60" i="276"/>
  <c r="I59" i="276"/>
  <c r="G59" i="276" s="1"/>
  <c r="I58" i="276"/>
  <c r="G58" i="276" s="1"/>
  <c r="G50" i="276"/>
  <c r="G49" i="276"/>
  <c r="G48" i="276"/>
  <c r="G47" i="276"/>
  <c r="G46" i="276"/>
  <c r="G45" i="276"/>
  <c r="G44" i="276"/>
  <c r="I42" i="276"/>
  <c r="I41" i="276"/>
  <c r="G41" i="276" s="1"/>
  <c r="I40" i="276"/>
  <c r="I39" i="276"/>
  <c r="K42" i="276"/>
  <c r="K41" i="276"/>
  <c r="K40" i="276"/>
  <c r="K39" i="276"/>
  <c r="K38" i="276" s="1"/>
  <c r="K37" i="276" s="1"/>
  <c r="K36" i="276"/>
  <c r="K35" i="276"/>
  <c r="K34" i="276"/>
  <c r="G34" i="276" s="1"/>
  <c r="K33" i="276"/>
  <c r="K31" i="276" s="1"/>
  <c r="K32" i="276"/>
  <c r="I36" i="276"/>
  <c r="G36" i="276" s="1"/>
  <c r="I35" i="276"/>
  <c r="I34" i="276"/>
  <c r="I33" i="276"/>
  <c r="I32" i="276"/>
  <c r="G32" i="276" s="1"/>
  <c r="K28" i="276"/>
  <c r="K27" i="276"/>
  <c r="K26" i="276"/>
  <c r="I28" i="276"/>
  <c r="I27" i="276"/>
  <c r="I26" i="276"/>
  <c r="K24" i="276"/>
  <c r="K23" i="276"/>
  <c r="K22" i="276" s="1"/>
  <c r="I24" i="276"/>
  <c r="I23" i="276"/>
  <c r="K21" i="276"/>
  <c r="K20" i="276"/>
  <c r="K19" i="276"/>
  <c r="K18" i="276"/>
  <c r="G18" i="276" s="1"/>
  <c r="K17" i="276"/>
  <c r="K16" i="276"/>
  <c r="K15" i="276"/>
  <c r="K14" i="276"/>
  <c r="K13" i="276" s="1"/>
  <c r="I21" i="276"/>
  <c r="G21" i="276" s="1"/>
  <c r="I20" i="276"/>
  <c r="I19" i="276"/>
  <c r="G19" i="276" s="1"/>
  <c r="I18" i="276"/>
  <c r="I17" i="276"/>
  <c r="G17" i="276" s="1"/>
  <c r="I16" i="276"/>
  <c r="I15" i="276"/>
  <c r="G15" i="276" s="1"/>
  <c r="I14" i="276"/>
  <c r="K10" i="276"/>
  <c r="K11" i="276"/>
  <c r="K12" i="276"/>
  <c r="K9" i="276"/>
  <c r="I10" i="276"/>
  <c r="I11" i="276"/>
  <c r="G11" i="276" s="1"/>
  <c r="I12" i="276"/>
  <c r="I9" i="276"/>
  <c r="F117" i="276"/>
  <c r="F116" i="276"/>
  <c r="F115" i="276"/>
  <c r="K114" i="276"/>
  <c r="J114" i="276"/>
  <c r="H114" i="276"/>
  <c r="F114" i="276" s="1"/>
  <c r="F113" i="276"/>
  <c r="F112" i="276"/>
  <c r="F111" i="276"/>
  <c r="F110" i="276"/>
  <c r="G109" i="276"/>
  <c r="F109" i="276"/>
  <c r="J108" i="276"/>
  <c r="I108" i="276"/>
  <c r="H108" i="276"/>
  <c r="F108" i="276"/>
  <c r="F105" i="276"/>
  <c r="F104" i="276"/>
  <c r="F103" i="276"/>
  <c r="F102" i="276"/>
  <c r="J101" i="276"/>
  <c r="H101" i="276"/>
  <c r="F100" i="276"/>
  <c r="F99" i="276"/>
  <c r="G98" i="276"/>
  <c r="F98" i="276"/>
  <c r="J97" i="276"/>
  <c r="I97" i="276"/>
  <c r="H97" i="276"/>
  <c r="F97" i="276" s="1"/>
  <c r="G96" i="276"/>
  <c r="F96" i="276"/>
  <c r="F95" i="276"/>
  <c r="F94" i="276"/>
  <c r="F93" i="276"/>
  <c r="J92" i="276"/>
  <c r="H92" i="276"/>
  <c r="F90" i="276"/>
  <c r="G89" i="276"/>
  <c r="F89" i="276"/>
  <c r="J88" i="276"/>
  <c r="I88" i="276"/>
  <c r="H88" i="276"/>
  <c r="F88" i="276" s="1"/>
  <c r="F87" i="276"/>
  <c r="F86" i="276"/>
  <c r="J85" i="276"/>
  <c r="I85" i="276"/>
  <c r="H85" i="276"/>
  <c r="F85" i="276"/>
  <c r="F84" i="276"/>
  <c r="F83" i="276"/>
  <c r="J82" i="276"/>
  <c r="H82" i="276"/>
  <c r="F82" i="276" s="1"/>
  <c r="F79" i="276"/>
  <c r="F78" i="276"/>
  <c r="J77" i="276"/>
  <c r="H77" i="276"/>
  <c r="F77" i="276"/>
  <c r="F76" i="276"/>
  <c r="F75" i="276"/>
  <c r="G74" i="276"/>
  <c r="F74" i="276"/>
  <c r="F73" i="276"/>
  <c r="G72" i="276"/>
  <c r="F72" i="276"/>
  <c r="J71" i="276"/>
  <c r="H71" i="276"/>
  <c r="F71" i="276" s="1"/>
  <c r="F70" i="276"/>
  <c r="G69" i="276"/>
  <c r="F69" i="276"/>
  <c r="G68" i="276"/>
  <c r="F68" i="276"/>
  <c r="F67" i="276"/>
  <c r="J66" i="276"/>
  <c r="H66" i="276"/>
  <c r="F66" i="276"/>
  <c r="F65" i="276"/>
  <c r="F64" i="276"/>
  <c r="G63" i="276"/>
  <c r="F63" i="276"/>
  <c r="J62" i="276"/>
  <c r="H62" i="276"/>
  <c r="F62" i="276" s="1"/>
  <c r="F61" i="276"/>
  <c r="G60" i="276"/>
  <c r="F60" i="276"/>
  <c r="F59" i="276"/>
  <c r="F58" i="276"/>
  <c r="J57" i="276"/>
  <c r="J56" i="276" s="1"/>
  <c r="H57" i="276"/>
  <c r="F57" i="276" s="1"/>
  <c r="G42" i="276"/>
  <c r="F42" i="276"/>
  <c r="F41" i="276"/>
  <c r="F40" i="276"/>
  <c r="F39" i="276"/>
  <c r="J38" i="276"/>
  <c r="J37" i="276" s="1"/>
  <c r="H38" i="276"/>
  <c r="F38" i="276"/>
  <c r="H37" i="276"/>
  <c r="F36" i="276"/>
  <c r="G35" i="276"/>
  <c r="F35" i="276"/>
  <c r="F34" i="276"/>
  <c r="F33" i="276"/>
  <c r="F32" i="276"/>
  <c r="J31" i="276"/>
  <c r="F31" i="276" s="1"/>
  <c r="H31" i="276"/>
  <c r="F28" i="276"/>
  <c r="F27" i="276"/>
  <c r="G26" i="276"/>
  <c r="F26" i="276"/>
  <c r="H25" i="276"/>
  <c r="G25" i="276"/>
  <c r="F25" i="276"/>
  <c r="F24" i="276"/>
  <c r="F23" i="276"/>
  <c r="J22" i="276"/>
  <c r="H22" i="276"/>
  <c r="F22" i="276" s="1"/>
  <c r="F21" i="276"/>
  <c r="F20" i="276"/>
  <c r="F19" i="276"/>
  <c r="F18" i="276"/>
  <c r="F17" i="276"/>
  <c r="G16" i="276"/>
  <c r="F16" i="276"/>
  <c r="F15" i="276"/>
  <c r="G14" i="276"/>
  <c r="F14" i="276"/>
  <c r="J13" i="276"/>
  <c r="J8" i="276" s="1"/>
  <c r="J7" i="276" s="1"/>
  <c r="H13" i="276"/>
  <c r="F13" i="276"/>
  <c r="G12" i="276"/>
  <c r="F12" i="276"/>
  <c r="F11" i="276"/>
  <c r="F10" i="276"/>
  <c r="G9" i="276"/>
  <c r="F9" i="276"/>
  <c r="H8" i="276"/>
  <c r="H7" i="276" s="1"/>
  <c r="E9" i="275"/>
  <c r="C9" i="275"/>
  <c r="L9" i="275"/>
  <c r="H9" i="275"/>
  <c r="P9" i="275"/>
  <c r="N9" i="275"/>
  <c r="J9" i="275"/>
  <c r="F9" i="275"/>
  <c r="C9" i="274"/>
  <c r="F10" i="273"/>
  <c r="D10" i="273" s="1"/>
  <c r="E10" i="273"/>
  <c r="W10" i="273"/>
  <c r="V10" i="273"/>
  <c r="AJ12" i="269"/>
  <c r="Y12" i="269"/>
  <c r="U12" i="269"/>
  <c r="Q12" i="269"/>
  <c r="N12" i="269"/>
  <c r="K12" i="269"/>
  <c r="H12" i="269"/>
  <c r="E12" i="269"/>
  <c r="C11" i="277" l="1"/>
  <c r="G105" i="276"/>
  <c r="F101" i="276"/>
  <c r="G104" i="276"/>
  <c r="J91" i="276"/>
  <c r="J118" i="276" s="1"/>
  <c r="I101" i="276"/>
  <c r="I91" i="276" s="1"/>
  <c r="K92" i="276"/>
  <c r="G92" i="276" s="1"/>
  <c r="F92" i="276"/>
  <c r="I92" i="276"/>
  <c r="I71" i="276"/>
  <c r="H56" i="276"/>
  <c r="F56" i="276" s="1"/>
  <c r="I57" i="276"/>
  <c r="J43" i="276"/>
  <c r="I22" i="276"/>
  <c r="G20" i="276"/>
  <c r="I13" i="276"/>
  <c r="F8" i="276"/>
  <c r="H43" i="276"/>
  <c r="G114" i="276"/>
  <c r="G110" i="276"/>
  <c r="G108" i="276" s="1"/>
  <c r="G97" i="276"/>
  <c r="K97" i="276"/>
  <c r="G100" i="276"/>
  <c r="G88" i="276"/>
  <c r="G85" i="276"/>
  <c r="G86" i="276"/>
  <c r="G82" i="276"/>
  <c r="G79" i="276"/>
  <c r="G115" i="276"/>
  <c r="G117" i="276"/>
  <c r="G102" i="276"/>
  <c r="G103" i="276"/>
  <c r="G93" i="276"/>
  <c r="G90" i="276"/>
  <c r="G83" i="276"/>
  <c r="I77" i="276"/>
  <c r="G77" i="276" s="1"/>
  <c r="G75" i="276"/>
  <c r="K71" i="276"/>
  <c r="G71" i="276" s="1"/>
  <c r="G70" i="276"/>
  <c r="G66" i="276"/>
  <c r="G62" i="276"/>
  <c r="K56" i="276"/>
  <c r="G64" i="276"/>
  <c r="G65" i="276"/>
  <c r="G61" i="276"/>
  <c r="G39" i="276"/>
  <c r="G40" i="276"/>
  <c r="G33" i="276"/>
  <c r="G27" i="276"/>
  <c r="G28" i="276"/>
  <c r="G23" i="276"/>
  <c r="G22" i="276"/>
  <c r="G24" i="276"/>
  <c r="G13" i="276"/>
  <c r="G10" i="276"/>
  <c r="F7" i="276"/>
  <c r="K8" i="276"/>
  <c r="K7" i="276" s="1"/>
  <c r="K43" i="276" s="1"/>
  <c r="I8" i="276"/>
  <c r="F37" i="276"/>
  <c r="I31" i="276"/>
  <c r="G31" i="276" s="1"/>
  <c r="I38" i="276"/>
  <c r="H91" i="276"/>
  <c r="B9" i="275"/>
  <c r="D9" i="275" s="1"/>
  <c r="C10" i="273"/>
  <c r="B10" i="273" s="1"/>
  <c r="D20" i="259"/>
  <c r="C20" i="259"/>
  <c r="E10" i="268"/>
  <c r="D10" i="268"/>
  <c r="C10" i="268"/>
  <c r="B10" i="268"/>
  <c r="B6" i="267"/>
  <c r="B6" i="266"/>
  <c r="F15" i="261"/>
  <c r="F12" i="261" s="1"/>
  <c r="F7" i="261"/>
  <c r="H32" i="260"/>
  <c r="C32" i="260"/>
  <c r="H31" i="260"/>
  <c r="C31" i="260"/>
  <c r="B31" i="260" s="1"/>
  <c r="H30" i="260"/>
  <c r="C30" i="260"/>
  <c r="B30" i="260" s="1"/>
  <c r="H29" i="260"/>
  <c r="C29" i="260"/>
  <c r="H28" i="260"/>
  <c r="C28" i="260"/>
  <c r="B28" i="260" s="1"/>
  <c r="H27" i="260"/>
  <c r="B27" i="260" s="1"/>
  <c r="C27" i="260"/>
  <c r="J26" i="260"/>
  <c r="I26" i="260"/>
  <c r="G26" i="260"/>
  <c r="F26" i="260"/>
  <c r="E26" i="260"/>
  <c r="D26" i="260"/>
  <c r="H25" i="260"/>
  <c r="C25" i="260"/>
  <c r="H24" i="260"/>
  <c r="B24" i="260" s="1"/>
  <c r="I7" i="258" s="1"/>
  <c r="C24" i="260"/>
  <c r="J23" i="260"/>
  <c r="I23" i="260"/>
  <c r="G23" i="260"/>
  <c r="F23" i="260"/>
  <c r="E23" i="260"/>
  <c r="D23" i="260"/>
  <c r="H22" i="260"/>
  <c r="C22" i="260"/>
  <c r="H21" i="260"/>
  <c r="C21" i="260"/>
  <c r="H20" i="260"/>
  <c r="C20" i="260"/>
  <c r="B20" i="260" s="1"/>
  <c r="H19" i="260"/>
  <c r="C19" i="260"/>
  <c r="H18" i="260"/>
  <c r="C18" i="260"/>
  <c r="H17" i="260"/>
  <c r="B17" i="260" s="1"/>
  <c r="C17" i="260"/>
  <c r="J16" i="260"/>
  <c r="J8" i="260" s="1"/>
  <c r="H8" i="260" s="1"/>
  <c r="I16" i="260"/>
  <c r="G16" i="260"/>
  <c r="G8" i="260" s="1"/>
  <c r="G7" i="260" s="1"/>
  <c r="F16" i="260"/>
  <c r="E16" i="260"/>
  <c r="D16" i="260"/>
  <c r="D8" i="260" s="1"/>
  <c r="H15" i="260"/>
  <c r="C15" i="260"/>
  <c r="H14" i="260"/>
  <c r="C14" i="260"/>
  <c r="H13" i="260"/>
  <c r="C13" i="260"/>
  <c r="B13" i="260" s="1"/>
  <c r="H12" i="258" s="1"/>
  <c r="H12" i="260"/>
  <c r="C12" i="260"/>
  <c r="B12" i="260" s="1"/>
  <c r="H11" i="260"/>
  <c r="C11" i="260"/>
  <c r="H10" i="260"/>
  <c r="C10" i="260"/>
  <c r="B10" i="260" s="1"/>
  <c r="H9" i="258" s="1"/>
  <c r="J9" i="260"/>
  <c r="I9" i="260"/>
  <c r="H9" i="260" s="1"/>
  <c r="F9" i="260"/>
  <c r="E9" i="260"/>
  <c r="D9" i="260"/>
  <c r="F8" i="260"/>
  <c r="B26" i="259"/>
  <c r="B25" i="259"/>
  <c r="B24" i="259"/>
  <c r="B23" i="259"/>
  <c r="B22" i="259"/>
  <c r="B21" i="259"/>
  <c r="O20" i="259"/>
  <c r="M20" i="259"/>
  <c r="L20" i="259"/>
  <c r="K20" i="259"/>
  <c r="J20" i="259"/>
  <c r="I20" i="259"/>
  <c r="H20" i="259"/>
  <c r="G20" i="259"/>
  <c r="F20" i="259"/>
  <c r="E20" i="259"/>
  <c r="B19" i="259"/>
  <c r="G7" i="258" s="1"/>
  <c r="B18" i="259"/>
  <c r="F7" i="258" s="1"/>
  <c r="O17" i="259"/>
  <c r="M17" i="259"/>
  <c r="L17" i="259"/>
  <c r="K17" i="259"/>
  <c r="J17" i="259"/>
  <c r="I17" i="259"/>
  <c r="H17" i="259"/>
  <c r="G17" i="259"/>
  <c r="F17" i="259"/>
  <c r="E17" i="259"/>
  <c r="C17" i="259"/>
  <c r="B16" i="259"/>
  <c r="E16" i="258" s="1"/>
  <c r="B15" i="259"/>
  <c r="E15" i="258" s="1"/>
  <c r="B14" i="259"/>
  <c r="B13" i="259"/>
  <c r="E13" i="258" s="1"/>
  <c r="B12" i="259"/>
  <c r="E12" i="258" s="1"/>
  <c r="B11" i="259"/>
  <c r="E11" i="258" s="1"/>
  <c r="B10" i="259"/>
  <c r="E10" i="258" s="1"/>
  <c r="B9" i="259"/>
  <c r="O8" i="259"/>
  <c r="O7" i="259" s="1"/>
  <c r="O6" i="259" s="1"/>
  <c r="N8" i="259"/>
  <c r="N7" i="259" s="1"/>
  <c r="N6" i="259" s="1"/>
  <c r="M8" i="259"/>
  <c r="M7" i="259" s="1"/>
  <c r="M6" i="259" s="1"/>
  <c r="L8" i="259"/>
  <c r="K8" i="259"/>
  <c r="K7" i="259" s="1"/>
  <c r="K6" i="259" s="1"/>
  <c r="J8" i="259"/>
  <c r="J7" i="259" s="1"/>
  <c r="J6" i="259" s="1"/>
  <c r="I8" i="259"/>
  <c r="I7" i="259" s="1"/>
  <c r="I6" i="259" s="1"/>
  <c r="H8" i="259"/>
  <c r="G8" i="259"/>
  <c r="G7" i="259" s="1"/>
  <c r="G6" i="259" s="1"/>
  <c r="F8" i="259"/>
  <c r="F7" i="259" s="1"/>
  <c r="F6" i="259" s="1"/>
  <c r="E8" i="259"/>
  <c r="E7" i="259" s="1"/>
  <c r="E6" i="259" s="1"/>
  <c r="D8" i="259"/>
  <c r="D7" i="259" s="1"/>
  <c r="D6" i="259" s="1"/>
  <c r="C8" i="259"/>
  <c r="C7" i="259" s="1"/>
  <c r="L7" i="259"/>
  <c r="H7" i="259"/>
  <c r="D16" i="258"/>
  <c r="C16" i="258"/>
  <c r="B16" i="258" s="1"/>
  <c r="D15" i="258"/>
  <c r="C15" i="258"/>
  <c r="E14" i="258"/>
  <c r="D14" i="258"/>
  <c r="C14" i="258"/>
  <c r="B14" i="258" s="1"/>
  <c r="D13" i="258"/>
  <c r="B13" i="258" s="1"/>
  <c r="C13" i="258"/>
  <c r="D12" i="258"/>
  <c r="C12" i="258"/>
  <c r="H11" i="258"/>
  <c r="D11" i="258"/>
  <c r="C11" i="258"/>
  <c r="B11" i="258" s="1"/>
  <c r="D10" i="258"/>
  <c r="B10" i="258" s="1"/>
  <c r="C10" i="258"/>
  <c r="E9" i="258"/>
  <c r="D9" i="258"/>
  <c r="C9" i="258"/>
  <c r="J8" i="258"/>
  <c r="I8" i="258"/>
  <c r="H8" i="258" s="1"/>
  <c r="G8" i="258"/>
  <c r="F8" i="258"/>
  <c r="G101" i="276" l="1"/>
  <c r="F91" i="276"/>
  <c r="K91" i="276"/>
  <c r="G91" i="276" s="1"/>
  <c r="I56" i="276"/>
  <c r="I118" i="276" s="1"/>
  <c r="G57" i="276"/>
  <c r="G8" i="276"/>
  <c r="G7" i="276" s="1"/>
  <c r="F43" i="276"/>
  <c r="F51" i="276" s="1"/>
  <c r="G38" i="276"/>
  <c r="I37" i="276"/>
  <c r="I7" i="276"/>
  <c r="H118" i="276"/>
  <c r="F118" i="276" s="1"/>
  <c r="F127" i="276" s="1"/>
  <c r="H26" i="260"/>
  <c r="B32" i="260"/>
  <c r="B29" i="260"/>
  <c r="I7" i="260"/>
  <c r="C26" i="260"/>
  <c r="B26" i="260" s="1"/>
  <c r="B25" i="260"/>
  <c r="J7" i="258" s="1"/>
  <c r="H7" i="258" s="1"/>
  <c r="H23" i="260"/>
  <c r="C23" i="260"/>
  <c r="D7" i="260"/>
  <c r="B21" i="260"/>
  <c r="B19" i="260"/>
  <c r="B22" i="260"/>
  <c r="H16" i="258" s="1"/>
  <c r="H16" i="260"/>
  <c r="H7" i="260" s="1"/>
  <c r="B18" i="260"/>
  <c r="B14" i="260"/>
  <c r="H13" i="258" s="1"/>
  <c r="C9" i="260"/>
  <c r="B9" i="260" s="1"/>
  <c r="F7" i="260"/>
  <c r="C16" i="260"/>
  <c r="C7" i="260" s="1"/>
  <c r="B15" i="260"/>
  <c r="H14" i="258" s="1"/>
  <c r="B11" i="260"/>
  <c r="H10" i="258" s="1"/>
  <c r="H6" i="259"/>
  <c r="L6" i="259"/>
  <c r="B20" i="259"/>
  <c r="B17" i="259"/>
  <c r="E7" i="258"/>
  <c r="C6" i="259"/>
  <c r="B8" i="259"/>
  <c r="B7" i="259" s="1"/>
  <c r="B12" i="258"/>
  <c r="B15" i="258"/>
  <c r="D7" i="258"/>
  <c r="D8" i="258"/>
  <c r="E8" i="258"/>
  <c r="C7" i="258"/>
  <c r="C8" i="258"/>
  <c r="B9" i="258"/>
  <c r="J7" i="260"/>
  <c r="E8" i="260"/>
  <c r="K118" i="276" l="1"/>
  <c r="G118" i="276"/>
  <c r="G127" i="276" s="1"/>
  <c r="G56" i="276"/>
  <c r="I43" i="276"/>
  <c r="G37" i="276"/>
  <c r="G43" i="276" s="1"/>
  <c r="G51" i="276" s="1"/>
  <c r="B23" i="260"/>
  <c r="B16" i="260"/>
  <c r="H15" i="258" s="1"/>
  <c r="B6" i="259"/>
  <c r="B7" i="258"/>
  <c r="B8" i="258"/>
  <c r="C8" i="260"/>
  <c r="E7" i="260"/>
  <c r="B8" i="260" l="1"/>
  <c r="B7" i="260" s="1"/>
  <c r="F117" i="257"/>
  <c r="F116" i="257"/>
  <c r="F115" i="257"/>
  <c r="J114" i="257"/>
  <c r="H114" i="257"/>
  <c r="F114" i="257" s="1"/>
  <c r="F113" i="257"/>
  <c r="F112" i="257"/>
  <c r="F111" i="257"/>
  <c r="F110" i="257"/>
  <c r="F109" i="257"/>
  <c r="J108" i="257"/>
  <c r="H108" i="257"/>
  <c r="F108" i="257"/>
  <c r="F105" i="257"/>
  <c r="F104" i="257"/>
  <c r="F103" i="257"/>
  <c r="F102" i="257"/>
  <c r="J101" i="257"/>
  <c r="H101" i="257"/>
  <c r="F101" i="257" s="1"/>
  <c r="F100" i="257"/>
  <c r="F99" i="257"/>
  <c r="F98" i="257"/>
  <c r="J97" i="257"/>
  <c r="H97" i="257"/>
  <c r="F97" i="257"/>
  <c r="F96" i="257"/>
  <c r="F95" i="257"/>
  <c r="F94" i="257"/>
  <c r="F93" i="257"/>
  <c r="J92" i="257"/>
  <c r="H92" i="257"/>
  <c r="F92" i="257" s="1"/>
  <c r="J91" i="257"/>
  <c r="F90" i="257"/>
  <c r="F89" i="257"/>
  <c r="J88" i="257"/>
  <c r="H88" i="257"/>
  <c r="F88" i="257" s="1"/>
  <c r="F87" i="257"/>
  <c r="F86" i="257"/>
  <c r="J85" i="257"/>
  <c r="H85" i="257"/>
  <c r="F85" i="257"/>
  <c r="F84" i="257"/>
  <c r="F83" i="257"/>
  <c r="J82" i="257"/>
  <c r="H82" i="257"/>
  <c r="F82" i="257" s="1"/>
  <c r="F79" i="257"/>
  <c r="F78" i="257"/>
  <c r="J77" i="257"/>
  <c r="H77" i="257"/>
  <c r="F77" i="257"/>
  <c r="F76" i="257"/>
  <c r="F75" i="257"/>
  <c r="F74" i="257"/>
  <c r="F73" i="257"/>
  <c r="F72" i="257"/>
  <c r="J71" i="257"/>
  <c r="H71" i="257"/>
  <c r="F71" i="257" s="1"/>
  <c r="F70" i="257"/>
  <c r="F69" i="257"/>
  <c r="F68" i="257"/>
  <c r="F67" i="257"/>
  <c r="J66" i="257"/>
  <c r="H66" i="257"/>
  <c r="F66" i="257" s="1"/>
  <c r="F65" i="257"/>
  <c r="F64" i="257"/>
  <c r="F63" i="257"/>
  <c r="J62" i="257"/>
  <c r="H62" i="257"/>
  <c r="F62" i="257" s="1"/>
  <c r="F61" i="257"/>
  <c r="F60" i="257"/>
  <c r="F59" i="257"/>
  <c r="F58" i="257"/>
  <c r="J57" i="257"/>
  <c r="J56" i="257" s="1"/>
  <c r="H57" i="257"/>
  <c r="F57" i="257"/>
  <c r="F42" i="257"/>
  <c r="F41" i="257"/>
  <c r="F40" i="257"/>
  <c r="F39" i="257"/>
  <c r="J38" i="257"/>
  <c r="H38" i="257"/>
  <c r="F38" i="257" s="1"/>
  <c r="J37" i="257"/>
  <c r="F36" i="257"/>
  <c r="F35" i="257"/>
  <c r="F34" i="257"/>
  <c r="F33" i="257"/>
  <c r="F32" i="257"/>
  <c r="J31" i="257"/>
  <c r="H31" i="257"/>
  <c r="F28" i="257"/>
  <c r="F27" i="257"/>
  <c r="F26" i="257"/>
  <c r="H25" i="257"/>
  <c r="G25" i="257"/>
  <c r="F25" i="257"/>
  <c r="F24" i="257"/>
  <c r="F23" i="257"/>
  <c r="J22" i="257"/>
  <c r="H22" i="257"/>
  <c r="F22" i="257" s="1"/>
  <c r="F21" i="257"/>
  <c r="F20" i="257"/>
  <c r="F19" i="257"/>
  <c r="F18" i="257"/>
  <c r="F17" i="257"/>
  <c r="F16" i="257"/>
  <c r="F15" i="257"/>
  <c r="F14" i="257"/>
  <c r="J13" i="257"/>
  <c r="J8" i="257" s="1"/>
  <c r="J7" i="257" s="1"/>
  <c r="H13" i="257"/>
  <c r="F13" i="257" s="1"/>
  <c r="F12" i="257"/>
  <c r="F11" i="257"/>
  <c r="F10" i="257"/>
  <c r="F9" i="257"/>
  <c r="G122" i="256"/>
  <c r="G122" i="257" s="1"/>
  <c r="G120" i="256"/>
  <c r="G120" i="257" s="1"/>
  <c r="K117" i="256"/>
  <c r="K117" i="257" s="1"/>
  <c r="I117" i="256"/>
  <c r="I117" i="257" s="1"/>
  <c r="F117" i="256"/>
  <c r="K116" i="256"/>
  <c r="K116" i="257" s="1"/>
  <c r="I116" i="256"/>
  <c r="I116" i="257" s="1"/>
  <c r="F116" i="256"/>
  <c r="K115" i="256"/>
  <c r="K115" i="257" s="1"/>
  <c r="I115" i="256"/>
  <c r="I115" i="257" s="1"/>
  <c r="F115" i="256"/>
  <c r="J114" i="256"/>
  <c r="F114" i="256" s="1"/>
  <c r="H114" i="256"/>
  <c r="K113" i="256"/>
  <c r="K113" i="257" s="1"/>
  <c r="I113" i="256"/>
  <c r="I113" i="257" s="1"/>
  <c r="F113" i="256"/>
  <c r="F108" i="256" s="1"/>
  <c r="K112" i="256"/>
  <c r="I112" i="256"/>
  <c r="I112" i="257" s="1"/>
  <c r="F112" i="256"/>
  <c r="K111" i="256"/>
  <c r="K111" i="257" s="1"/>
  <c r="I111" i="256"/>
  <c r="I111" i="257" s="1"/>
  <c r="F111" i="256"/>
  <c r="K110" i="256"/>
  <c r="I110" i="256"/>
  <c r="I110" i="257" s="1"/>
  <c r="F110" i="256"/>
  <c r="K109" i="256"/>
  <c r="K109" i="257" s="1"/>
  <c r="I109" i="256"/>
  <c r="I109" i="257" s="1"/>
  <c r="F109" i="256"/>
  <c r="J108" i="256"/>
  <c r="H108" i="256"/>
  <c r="K105" i="256"/>
  <c r="K105" i="257" s="1"/>
  <c r="I105" i="256"/>
  <c r="I105" i="257" s="1"/>
  <c r="F105" i="256"/>
  <c r="K104" i="256"/>
  <c r="K104" i="257" s="1"/>
  <c r="I104" i="256"/>
  <c r="I104" i="257" s="1"/>
  <c r="F104" i="256"/>
  <c r="K103" i="256"/>
  <c r="K103" i="257" s="1"/>
  <c r="I103" i="256"/>
  <c r="F103" i="256"/>
  <c r="K102" i="256"/>
  <c r="K102" i="257" s="1"/>
  <c r="I102" i="256"/>
  <c r="I102" i="257" s="1"/>
  <c r="F102" i="256"/>
  <c r="J101" i="256"/>
  <c r="H101" i="256"/>
  <c r="K100" i="256"/>
  <c r="K100" i="257" s="1"/>
  <c r="I100" i="256"/>
  <c r="I100" i="257" s="1"/>
  <c r="F100" i="256"/>
  <c r="K99" i="256"/>
  <c r="I99" i="256"/>
  <c r="I99" i="257" s="1"/>
  <c r="F99" i="256"/>
  <c r="K98" i="256"/>
  <c r="I98" i="256"/>
  <c r="I98" i="257" s="1"/>
  <c r="F98" i="256"/>
  <c r="J97" i="256"/>
  <c r="F97" i="256" s="1"/>
  <c r="H97" i="256"/>
  <c r="K96" i="256"/>
  <c r="K96" i="257" s="1"/>
  <c r="I96" i="256"/>
  <c r="I96" i="257" s="1"/>
  <c r="F96" i="256"/>
  <c r="K95" i="256"/>
  <c r="K95" i="257" s="1"/>
  <c r="I95" i="256"/>
  <c r="I95" i="257" s="1"/>
  <c r="F95" i="256"/>
  <c r="K94" i="256"/>
  <c r="K94" i="257" s="1"/>
  <c r="I94" i="256"/>
  <c r="I94" i="257" s="1"/>
  <c r="F94" i="256"/>
  <c r="K93" i="256"/>
  <c r="K93" i="257" s="1"/>
  <c r="I93" i="256"/>
  <c r="I93" i="257" s="1"/>
  <c r="F93" i="256"/>
  <c r="J92" i="256"/>
  <c r="J91" i="256" s="1"/>
  <c r="H92" i="256"/>
  <c r="F92" i="256"/>
  <c r="H91" i="256"/>
  <c r="K90" i="256"/>
  <c r="K90" i="257" s="1"/>
  <c r="I90" i="256"/>
  <c r="I90" i="257" s="1"/>
  <c r="F90" i="256"/>
  <c r="K89" i="256"/>
  <c r="K89" i="257" s="1"/>
  <c r="I89" i="256"/>
  <c r="I89" i="257" s="1"/>
  <c r="F89" i="256"/>
  <c r="J88" i="256"/>
  <c r="H88" i="256"/>
  <c r="F88" i="256"/>
  <c r="K87" i="256"/>
  <c r="K87" i="257" s="1"/>
  <c r="I87" i="256"/>
  <c r="F87" i="256"/>
  <c r="K86" i="256"/>
  <c r="I86" i="256"/>
  <c r="I86" i="257" s="1"/>
  <c r="F86" i="256"/>
  <c r="J85" i="256"/>
  <c r="H85" i="256"/>
  <c r="F85" i="256"/>
  <c r="K84" i="256"/>
  <c r="K84" i="257" s="1"/>
  <c r="I84" i="256"/>
  <c r="I84" i="257" s="1"/>
  <c r="F84" i="256"/>
  <c r="K83" i="256"/>
  <c r="K83" i="257" s="1"/>
  <c r="I83" i="256"/>
  <c r="I83" i="257" s="1"/>
  <c r="F83" i="256"/>
  <c r="J82" i="256"/>
  <c r="F82" i="256" s="1"/>
  <c r="H82" i="256"/>
  <c r="K79" i="256"/>
  <c r="I79" i="256"/>
  <c r="I79" i="257" s="1"/>
  <c r="F79" i="256"/>
  <c r="K78" i="256"/>
  <c r="I78" i="256"/>
  <c r="I78" i="257" s="1"/>
  <c r="F78" i="256"/>
  <c r="J77" i="256"/>
  <c r="F77" i="256" s="1"/>
  <c r="H77" i="256"/>
  <c r="K76" i="256"/>
  <c r="K76" i="257" s="1"/>
  <c r="I76" i="256"/>
  <c r="I76" i="257" s="1"/>
  <c r="F76" i="256"/>
  <c r="K75" i="256"/>
  <c r="K75" i="257" s="1"/>
  <c r="I75" i="256"/>
  <c r="I75" i="257" s="1"/>
  <c r="F75" i="256"/>
  <c r="K74" i="256"/>
  <c r="K74" i="257" s="1"/>
  <c r="I74" i="256"/>
  <c r="I74" i="257" s="1"/>
  <c r="F74" i="256"/>
  <c r="K73" i="256"/>
  <c r="K73" i="257" s="1"/>
  <c r="I73" i="256"/>
  <c r="I73" i="257" s="1"/>
  <c r="F73" i="256"/>
  <c r="K72" i="256"/>
  <c r="K72" i="257" s="1"/>
  <c r="I72" i="256"/>
  <c r="I72" i="257" s="1"/>
  <c r="F72" i="256"/>
  <c r="J71" i="256"/>
  <c r="H71" i="256"/>
  <c r="F71" i="256"/>
  <c r="K70" i="256"/>
  <c r="I70" i="256"/>
  <c r="I70" i="257" s="1"/>
  <c r="F70" i="256"/>
  <c r="K69" i="256"/>
  <c r="I69" i="256"/>
  <c r="I69" i="257" s="1"/>
  <c r="F69" i="256"/>
  <c r="K68" i="256"/>
  <c r="I68" i="256"/>
  <c r="F68" i="256"/>
  <c r="K67" i="256"/>
  <c r="I67" i="256"/>
  <c r="I67" i="257" s="1"/>
  <c r="F67" i="256"/>
  <c r="J66" i="256"/>
  <c r="H66" i="256"/>
  <c r="F66" i="256"/>
  <c r="K65" i="256"/>
  <c r="K65" i="257" s="1"/>
  <c r="I65" i="256"/>
  <c r="I65" i="257" s="1"/>
  <c r="F65" i="256"/>
  <c r="K64" i="256"/>
  <c r="K64" i="257" s="1"/>
  <c r="I64" i="256"/>
  <c r="I64" i="257" s="1"/>
  <c r="F64" i="256"/>
  <c r="K63" i="256"/>
  <c r="I63" i="256"/>
  <c r="F63" i="256"/>
  <c r="J62" i="256"/>
  <c r="H62" i="256"/>
  <c r="F62" i="256"/>
  <c r="K61" i="256"/>
  <c r="K61" i="257" s="1"/>
  <c r="I61" i="256"/>
  <c r="I61" i="257" s="1"/>
  <c r="F61" i="256"/>
  <c r="K60" i="256"/>
  <c r="I60" i="256"/>
  <c r="I60" i="257" s="1"/>
  <c r="F60" i="256"/>
  <c r="K59" i="256"/>
  <c r="K59" i="257" s="1"/>
  <c r="I59" i="256"/>
  <c r="I59" i="257" s="1"/>
  <c r="F59" i="256"/>
  <c r="K58" i="256"/>
  <c r="I58" i="256"/>
  <c r="I58" i="257" s="1"/>
  <c r="F58" i="256"/>
  <c r="J57" i="256"/>
  <c r="J56" i="256" s="1"/>
  <c r="H57" i="256"/>
  <c r="H56" i="256"/>
  <c r="H118" i="256" s="1"/>
  <c r="F52" i="256"/>
  <c r="G50" i="256"/>
  <c r="G50" i="257" s="1"/>
  <c r="G49" i="256"/>
  <c r="G49" i="257" s="1"/>
  <c r="G48" i="256"/>
  <c r="G48" i="257" s="1"/>
  <c r="G47" i="256"/>
  <c r="G47" i="257" s="1"/>
  <c r="G46" i="256"/>
  <c r="G46" i="257" s="1"/>
  <c r="G45" i="256"/>
  <c r="G45" i="257" s="1"/>
  <c r="G44" i="256"/>
  <c r="G44" i="257" s="1"/>
  <c r="K42" i="256"/>
  <c r="K42" i="257" s="1"/>
  <c r="I42" i="256"/>
  <c r="F42" i="256"/>
  <c r="K41" i="256"/>
  <c r="K41" i="257" s="1"/>
  <c r="I41" i="256"/>
  <c r="F41" i="256"/>
  <c r="K40" i="256"/>
  <c r="K40" i="257" s="1"/>
  <c r="I40" i="256"/>
  <c r="F40" i="256"/>
  <c r="K39" i="256"/>
  <c r="I39" i="256"/>
  <c r="I39" i="257" s="1"/>
  <c r="F39" i="256"/>
  <c r="J38" i="256"/>
  <c r="J37" i="256" s="1"/>
  <c r="H38" i="256"/>
  <c r="K36" i="256"/>
  <c r="K36" i="257" s="1"/>
  <c r="I36" i="256"/>
  <c r="F36" i="256"/>
  <c r="K35" i="256"/>
  <c r="K35" i="257" s="1"/>
  <c r="I35" i="256"/>
  <c r="F35" i="256"/>
  <c r="K34" i="256"/>
  <c r="K34" i="257" s="1"/>
  <c r="I34" i="256"/>
  <c r="I34" i="257" s="1"/>
  <c r="F34" i="256"/>
  <c r="K33" i="256"/>
  <c r="K33" i="257" s="1"/>
  <c r="I33" i="256"/>
  <c r="F33" i="256"/>
  <c r="K32" i="256"/>
  <c r="K32" i="257" s="1"/>
  <c r="I32" i="256"/>
  <c r="F32" i="256"/>
  <c r="J31" i="256"/>
  <c r="H31" i="256"/>
  <c r="F31" i="256" s="1"/>
  <c r="K28" i="256"/>
  <c r="K28" i="257" s="1"/>
  <c r="I28" i="256"/>
  <c r="I28" i="257" s="1"/>
  <c r="F28" i="256"/>
  <c r="K27" i="256"/>
  <c r="K27" i="257" s="1"/>
  <c r="I27" i="256"/>
  <c r="F27" i="256"/>
  <c r="K26" i="256"/>
  <c r="K26" i="257" s="1"/>
  <c r="I26" i="256"/>
  <c r="F26" i="256"/>
  <c r="H25" i="256"/>
  <c r="G25" i="256"/>
  <c r="F25" i="256"/>
  <c r="K24" i="256"/>
  <c r="K24" i="257" s="1"/>
  <c r="I24" i="256"/>
  <c r="I24" i="257" s="1"/>
  <c r="F24" i="256"/>
  <c r="K23" i="256"/>
  <c r="K23" i="257" s="1"/>
  <c r="I23" i="256"/>
  <c r="I23" i="257" s="1"/>
  <c r="F23" i="256"/>
  <c r="J22" i="256"/>
  <c r="H22" i="256"/>
  <c r="F22" i="256"/>
  <c r="K21" i="256"/>
  <c r="I21" i="256"/>
  <c r="I21" i="257" s="1"/>
  <c r="F21" i="256"/>
  <c r="K20" i="256"/>
  <c r="I20" i="256"/>
  <c r="I20" i="257" s="1"/>
  <c r="F20" i="256"/>
  <c r="K19" i="256"/>
  <c r="K19" i="257" s="1"/>
  <c r="I19" i="256"/>
  <c r="I19" i="257" s="1"/>
  <c r="F19" i="256"/>
  <c r="K18" i="256"/>
  <c r="I18" i="256"/>
  <c r="I18" i="257" s="1"/>
  <c r="F18" i="256"/>
  <c r="K17" i="256"/>
  <c r="I17" i="256"/>
  <c r="I17" i="257" s="1"/>
  <c r="F17" i="256"/>
  <c r="K16" i="256"/>
  <c r="I16" i="256"/>
  <c r="I16" i="257" s="1"/>
  <c r="F16" i="256"/>
  <c r="K15" i="256"/>
  <c r="K15" i="257" s="1"/>
  <c r="I15" i="256"/>
  <c r="I15" i="257" s="1"/>
  <c r="F15" i="256"/>
  <c r="K14" i="256"/>
  <c r="I14" i="256"/>
  <c r="I14" i="257" s="1"/>
  <c r="F14" i="256"/>
  <c r="J13" i="256"/>
  <c r="H13" i="256"/>
  <c r="F13" i="256"/>
  <c r="K12" i="256"/>
  <c r="K12" i="257" s="1"/>
  <c r="I12" i="256"/>
  <c r="F12" i="256"/>
  <c r="K11" i="256"/>
  <c r="K11" i="257" s="1"/>
  <c r="I11" i="256"/>
  <c r="F11" i="256"/>
  <c r="K10" i="256"/>
  <c r="K10" i="257" s="1"/>
  <c r="I10" i="256"/>
  <c r="I10" i="257" s="1"/>
  <c r="F10" i="256"/>
  <c r="F8" i="256" s="1"/>
  <c r="K9" i="256"/>
  <c r="K9" i="257" s="1"/>
  <c r="I9" i="256"/>
  <c r="F9" i="256"/>
  <c r="J8" i="256"/>
  <c r="H8" i="256"/>
  <c r="AM19" i="255"/>
  <c r="AJ19" i="255"/>
  <c r="AG19" i="255"/>
  <c r="AD19" i="255"/>
  <c r="AD13" i="255" s="1"/>
  <c r="AA19" i="255"/>
  <c r="AA13" i="255" s="1"/>
  <c r="Z19" i="255"/>
  <c r="X19" i="255" s="1"/>
  <c r="X13" i="255" s="1"/>
  <c r="Y19" i="255"/>
  <c r="U19" i="255"/>
  <c r="R19" i="255"/>
  <c r="Q19" i="255"/>
  <c r="P19" i="255"/>
  <c r="O19" i="255" s="1"/>
  <c r="O13" i="255" s="1"/>
  <c r="L19" i="255"/>
  <c r="I19" i="255"/>
  <c r="I13" i="255" s="1"/>
  <c r="F19" i="255"/>
  <c r="F13" i="255" s="1"/>
  <c r="E19" i="255"/>
  <c r="D19" i="255"/>
  <c r="C19" i="255" s="1"/>
  <c r="C13" i="255" s="1"/>
  <c r="AM18" i="255"/>
  <c r="AM14" i="255" s="1"/>
  <c r="AM8" i="255" s="1"/>
  <c r="AJ18" i="255"/>
  <c r="AG18" i="255"/>
  <c r="AD18" i="255"/>
  <c r="AA18" i="255"/>
  <c r="AA14" i="255" s="1"/>
  <c r="AA8" i="255" s="1"/>
  <c r="Z18" i="255"/>
  <c r="Y18" i="255"/>
  <c r="X18" i="255" s="1"/>
  <c r="X12" i="255" s="1"/>
  <c r="U18" i="255"/>
  <c r="U12" i="255" s="1"/>
  <c r="R18" i="255"/>
  <c r="Q18" i="255"/>
  <c r="P18" i="255"/>
  <c r="O18" i="255"/>
  <c r="L18" i="255"/>
  <c r="I18" i="255"/>
  <c r="F18" i="255"/>
  <c r="E18" i="255"/>
  <c r="D18" i="255"/>
  <c r="D12" i="255" s="1"/>
  <c r="AM17" i="255"/>
  <c r="AJ17" i="255"/>
  <c r="AJ11" i="255" s="1"/>
  <c r="AG17" i="255"/>
  <c r="AD17" i="255"/>
  <c r="AA17" i="255"/>
  <c r="Z17" i="255"/>
  <c r="X17" i="255" s="1"/>
  <c r="X11" i="255" s="1"/>
  <c r="Y17" i="255"/>
  <c r="U17" i="255"/>
  <c r="R17" i="255"/>
  <c r="Q17" i="255"/>
  <c r="P17" i="255"/>
  <c r="O17" i="255" s="1"/>
  <c r="O11" i="255" s="1"/>
  <c r="L17" i="255"/>
  <c r="L11" i="255" s="1"/>
  <c r="I17" i="255"/>
  <c r="I11" i="255" s="1"/>
  <c r="F17" i="255"/>
  <c r="E17" i="255"/>
  <c r="E11" i="255" s="1"/>
  <c r="D17" i="255"/>
  <c r="C17" i="255" s="1"/>
  <c r="C11" i="255" s="1"/>
  <c r="AM16" i="255"/>
  <c r="AJ16" i="255"/>
  <c r="AG16" i="255"/>
  <c r="AD16" i="255"/>
  <c r="AA16" i="255"/>
  <c r="Z16" i="255"/>
  <c r="Y16" i="255"/>
  <c r="X16" i="255" s="1"/>
  <c r="X10" i="255" s="1"/>
  <c r="U16" i="255"/>
  <c r="R16" i="255"/>
  <c r="Q16" i="255"/>
  <c r="O16" i="255" s="1"/>
  <c r="O10" i="255" s="1"/>
  <c r="P16" i="255"/>
  <c r="L16" i="255"/>
  <c r="L10" i="255" s="1"/>
  <c r="I16" i="255"/>
  <c r="F16" i="255"/>
  <c r="F10" i="255" s="1"/>
  <c r="E16" i="255"/>
  <c r="D16" i="255"/>
  <c r="C16" i="255"/>
  <c r="C10" i="255" s="1"/>
  <c r="AM15" i="255"/>
  <c r="AJ15" i="255"/>
  <c r="AJ14" i="255" s="1"/>
  <c r="AJ8" i="255" s="1"/>
  <c r="AG15" i="255"/>
  <c r="AD15" i="255"/>
  <c r="AD9" i="255" s="1"/>
  <c r="AA15" i="255"/>
  <c r="Z15" i="255"/>
  <c r="Y15" i="255"/>
  <c r="X15" i="255"/>
  <c r="U15" i="255"/>
  <c r="R15" i="255"/>
  <c r="R14" i="255" s="1"/>
  <c r="R8" i="255" s="1"/>
  <c r="Q15" i="255"/>
  <c r="P15" i="255"/>
  <c r="O15" i="255" s="1"/>
  <c r="L15" i="255"/>
  <c r="I15" i="255"/>
  <c r="F15" i="255"/>
  <c r="F9" i="255" s="1"/>
  <c r="E15" i="255"/>
  <c r="D15" i="255"/>
  <c r="AO14" i="255"/>
  <c r="AO8" i="255" s="1"/>
  <c r="AN14" i="255"/>
  <c r="AL14" i="255"/>
  <c r="AK14" i="255"/>
  <c r="AK8" i="255" s="1"/>
  <c r="AI14" i="255"/>
  <c r="AH14" i="255"/>
  <c r="AG14" i="255"/>
  <c r="AG8" i="255" s="1"/>
  <c r="AF14" i="255"/>
  <c r="AE14" i="255"/>
  <c r="AC14" i="255"/>
  <c r="AC8" i="255" s="1"/>
  <c r="AB14" i="255"/>
  <c r="Y14" i="255"/>
  <c r="Y8" i="255" s="1"/>
  <c r="W14" i="255"/>
  <c r="V14" i="255"/>
  <c r="U14" i="255"/>
  <c r="U8" i="255" s="1"/>
  <c r="T14" i="255"/>
  <c r="S14" i="255"/>
  <c r="Q14" i="255"/>
  <c r="Q8" i="255" s="1"/>
  <c r="N14" i="255"/>
  <c r="M14" i="255"/>
  <c r="M8" i="255" s="1"/>
  <c r="K14" i="255"/>
  <c r="K8" i="255" s="1"/>
  <c r="J14" i="255"/>
  <c r="J8" i="255" s="1"/>
  <c r="H14" i="255"/>
  <c r="G14" i="255"/>
  <c r="G8" i="255" s="1"/>
  <c r="E14" i="255"/>
  <c r="E8" i="255" s="1"/>
  <c r="AO13" i="255"/>
  <c r="AN13" i="255"/>
  <c r="AM13" i="255"/>
  <c r="AL13" i="255"/>
  <c r="AK13" i="255"/>
  <c r="AJ13" i="255"/>
  <c r="AI13" i="255"/>
  <c r="AH13" i="255"/>
  <c r="AG13" i="255"/>
  <c r="AF13" i="255"/>
  <c r="AE13" i="255"/>
  <c r="AC13" i="255"/>
  <c r="AB13" i="255"/>
  <c r="Y13" i="255"/>
  <c r="W13" i="255"/>
  <c r="V13" i="255"/>
  <c r="U13" i="255"/>
  <c r="T13" i="255"/>
  <c r="S13" i="255"/>
  <c r="R13" i="255"/>
  <c r="Q13" i="255"/>
  <c r="P13" i="255"/>
  <c r="N13" i="255"/>
  <c r="M13" i="255"/>
  <c r="L13" i="255"/>
  <c r="K13" i="255"/>
  <c r="J13" i="255"/>
  <c r="H13" i="255"/>
  <c r="G13" i="255"/>
  <c r="E13" i="255"/>
  <c r="AO12" i="255"/>
  <c r="AN12" i="255"/>
  <c r="AM12" i="255"/>
  <c r="AL12" i="255"/>
  <c r="AK12" i="255"/>
  <c r="AJ12" i="255"/>
  <c r="AI12" i="255"/>
  <c r="AH12" i="255"/>
  <c r="AG12" i="255"/>
  <c r="AF12" i="255"/>
  <c r="AE12" i="255"/>
  <c r="AD12" i="255"/>
  <c r="AC12" i="255"/>
  <c r="AB12" i="255"/>
  <c r="AA12" i="255"/>
  <c r="Z12" i="255"/>
  <c r="Y12" i="255"/>
  <c r="W12" i="255"/>
  <c r="V12" i="255"/>
  <c r="T12" i="255"/>
  <c r="S12" i="255"/>
  <c r="R12" i="255"/>
  <c r="Q12" i="255"/>
  <c r="P12" i="255"/>
  <c r="O12" i="255"/>
  <c r="N12" i="255"/>
  <c r="M12" i="255"/>
  <c r="L12" i="255"/>
  <c r="K12" i="255"/>
  <c r="J12" i="255"/>
  <c r="I12" i="255"/>
  <c r="H12" i="255"/>
  <c r="G12" i="255"/>
  <c r="F12" i="255"/>
  <c r="AO11" i="255"/>
  <c r="AN11" i="255"/>
  <c r="AM11" i="255"/>
  <c r="AL11" i="255"/>
  <c r="AK11" i="255"/>
  <c r="AI11" i="255"/>
  <c r="AH11" i="255"/>
  <c r="AG11" i="255"/>
  <c r="AF11" i="255"/>
  <c r="AE11" i="255"/>
  <c r="AD11" i="255"/>
  <c r="AC11" i="255"/>
  <c r="AB11" i="255"/>
  <c r="AA11" i="255"/>
  <c r="Z11" i="255"/>
  <c r="Y11" i="255"/>
  <c r="W11" i="255"/>
  <c r="V11" i="255"/>
  <c r="U11" i="255"/>
  <c r="T11" i="255"/>
  <c r="S11" i="255"/>
  <c r="R11" i="255"/>
  <c r="Q11" i="255"/>
  <c r="P11" i="255"/>
  <c r="N11" i="255"/>
  <c r="M11" i="255"/>
  <c r="K11" i="255"/>
  <c r="J11" i="255"/>
  <c r="H11" i="255"/>
  <c r="G11" i="255"/>
  <c r="F11" i="255"/>
  <c r="AO10" i="255"/>
  <c r="AN10" i="255"/>
  <c r="AM10" i="255"/>
  <c r="AL10" i="255"/>
  <c r="AK10" i="255"/>
  <c r="AJ10" i="255"/>
  <c r="AI10" i="255"/>
  <c r="AH10" i="255"/>
  <c r="AG10" i="255"/>
  <c r="AF10" i="255"/>
  <c r="AE10" i="255"/>
  <c r="AD10" i="255"/>
  <c r="AC10" i="255"/>
  <c r="AB10" i="255"/>
  <c r="AA10" i="255"/>
  <c r="Z10" i="255"/>
  <c r="Y10" i="255"/>
  <c r="W10" i="255"/>
  <c r="V10" i="255"/>
  <c r="U10" i="255"/>
  <c r="T10" i="255"/>
  <c r="S10" i="255"/>
  <c r="R10" i="255"/>
  <c r="Q10" i="255"/>
  <c r="P10" i="255"/>
  <c r="N10" i="255"/>
  <c r="M10" i="255"/>
  <c r="K10" i="255"/>
  <c r="J10" i="255"/>
  <c r="I10" i="255"/>
  <c r="H10" i="255"/>
  <c r="G10" i="255"/>
  <c r="E10" i="255"/>
  <c r="D10" i="255"/>
  <c r="AO9" i="255"/>
  <c r="AN9" i="255"/>
  <c r="AM9" i="255"/>
  <c r="AL9" i="255"/>
  <c r="AK9" i="255"/>
  <c r="AJ9" i="255"/>
  <c r="AI9" i="255"/>
  <c r="AH9" i="255"/>
  <c r="AG9" i="255"/>
  <c r="AF9" i="255"/>
  <c r="AE9" i="255"/>
  <c r="AC9" i="255"/>
  <c r="AB9" i="255"/>
  <c r="AA9" i="255"/>
  <c r="Z9" i="255"/>
  <c r="Y9" i="255"/>
  <c r="X9" i="255"/>
  <c r="W9" i="255"/>
  <c r="V9" i="255"/>
  <c r="U9" i="255"/>
  <c r="T9" i="255"/>
  <c r="S9" i="255"/>
  <c r="R9" i="255"/>
  <c r="Q9" i="255"/>
  <c r="P9" i="255"/>
  <c r="N9" i="255"/>
  <c r="M9" i="255"/>
  <c r="L9" i="255"/>
  <c r="K9" i="255"/>
  <c r="J9" i="255"/>
  <c r="H9" i="255"/>
  <c r="G9" i="255"/>
  <c r="E9" i="255"/>
  <c r="D9" i="255"/>
  <c r="AN8" i="255"/>
  <c r="AL8" i="255"/>
  <c r="AI8" i="255"/>
  <c r="AH8" i="255"/>
  <c r="AF8" i="255"/>
  <c r="AE8" i="255"/>
  <c r="AB8" i="255"/>
  <c r="W8" i="255"/>
  <c r="V8" i="255"/>
  <c r="T8" i="255"/>
  <c r="S8" i="255"/>
  <c r="N8" i="255"/>
  <c r="H8" i="255"/>
  <c r="F10" i="254"/>
  <c r="C10" i="254"/>
  <c r="B10" i="254" s="1"/>
  <c r="F9" i="254"/>
  <c r="C9" i="254"/>
  <c r="B9" i="254" s="1"/>
  <c r="F8" i="254"/>
  <c r="C8" i="254"/>
  <c r="B8" i="254"/>
  <c r="F7" i="254"/>
  <c r="C7" i="254"/>
  <c r="B7" i="254" s="1"/>
  <c r="F10" i="253"/>
  <c r="C10" i="253"/>
  <c r="B10" i="253"/>
  <c r="F9" i="253"/>
  <c r="C9" i="253"/>
  <c r="B9" i="253" s="1"/>
  <c r="F8" i="253"/>
  <c r="C8" i="253"/>
  <c r="B8" i="253" s="1"/>
  <c r="F7" i="253"/>
  <c r="C7" i="253"/>
  <c r="B7" i="253"/>
  <c r="F10" i="252"/>
  <c r="C10" i="252"/>
  <c r="B10" i="252" s="1"/>
  <c r="F9" i="252"/>
  <c r="B9" i="252" s="1"/>
  <c r="C9" i="252"/>
  <c r="F8" i="252"/>
  <c r="C8" i="252"/>
  <c r="B8" i="252" s="1"/>
  <c r="H7" i="252"/>
  <c r="G7" i="252"/>
  <c r="F7" i="252"/>
  <c r="E7" i="252"/>
  <c r="D7" i="252"/>
  <c r="C7" i="252" s="1"/>
  <c r="B7" i="252" s="1"/>
  <c r="F9" i="251"/>
  <c r="C9" i="251"/>
  <c r="B9" i="251" s="1"/>
  <c r="F8" i="251"/>
  <c r="B8" i="251" s="1"/>
  <c r="C8" i="251"/>
  <c r="H7" i="251"/>
  <c r="G7" i="251"/>
  <c r="F7" i="251" s="1"/>
  <c r="E7" i="251"/>
  <c r="D7" i="251"/>
  <c r="C7" i="251"/>
  <c r="B7" i="251" s="1"/>
  <c r="C9" i="250"/>
  <c r="B9" i="250"/>
  <c r="C8" i="250"/>
  <c r="C7" i="250" s="1"/>
  <c r="B7" i="250" s="1"/>
  <c r="H7" i="250"/>
  <c r="G7" i="250"/>
  <c r="F7" i="250"/>
  <c r="E7" i="250"/>
  <c r="D7" i="250"/>
  <c r="F9" i="249"/>
  <c r="C9" i="249"/>
  <c r="B9" i="249"/>
  <c r="F8" i="249"/>
  <c r="B8" i="249" s="1"/>
  <c r="C8" i="249"/>
  <c r="F7" i="249"/>
  <c r="C7" i="249"/>
  <c r="B7" i="249" s="1"/>
  <c r="I11" i="248"/>
  <c r="H11" i="248" s="1"/>
  <c r="B11" i="248" s="1"/>
  <c r="D11" i="248"/>
  <c r="C11" i="248"/>
  <c r="I10" i="248"/>
  <c r="H10" i="248" s="1"/>
  <c r="D10" i="248"/>
  <c r="C10" i="248"/>
  <c r="I9" i="248"/>
  <c r="H9" i="248"/>
  <c r="D9" i="248"/>
  <c r="C9" i="248" s="1"/>
  <c r="B9" i="248" s="1"/>
  <c r="I8" i="248"/>
  <c r="H8" i="248"/>
  <c r="D8" i="248"/>
  <c r="C8" i="248" s="1"/>
  <c r="B8" i="248" s="1"/>
  <c r="J11" i="247"/>
  <c r="G11" i="247"/>
  <c r="D11" i="247"/>
  <c r="C11" i="247"/>
  <c r="B11" i="247" s="1"/>
  <c r="J10" i="247"/>
  <c r="G10" i="247"/>
  <c r="D10" i="247"/>
  <c r="C10" i="247" s="1"/>
  <c r="B10" i="247" s="1"/>
  <c r="J9" i="247"/>
  <c r="G9" i="247"/>
  <c r="C9" i="247" s="1"/>
  <c r="B9" i="247" s="1"/>
  <c r="D9" i="247"/>
  <c r="J8" i="247"/>
  <c r="G8" i="247"/>
  <c r="D8" i="247"/>
  <c r="C8" i="247" s="1"/>
  <c r="B8" i="247" s="1"/>
  <c r="J11" i="245"/>
  <c r="G11" i="245"/>
  <c r="D11" i="245"/>
  <c r="C11" i="245"/>
  <c r="B11" i="245" s="1"/>
  <c r="J10" i="245"/>
  <c r="G10" i="245"/>
  <c r="D10" i="245"/>
  <c r="C10" i="245" s="1"/>
  <c r="B10" i="245" s="1"/>
  <c r="J9" i="245"/>
  <c r="G9" i="245"/>
  <c r="D9" i="245"/>
  <c r="C9" i="245" s="1"/>
  <c r="B9" i="245" s="1"/>
  <c r="J8" i="245"/>
  <c r="G8" i="245"/>
  <c r="D8" i="245"/>
  <c r="C8" i="245" s="1"/>
  <c r="B8" i="245" s="1"/>
  <c r="G24" i="244"/>
  <c r="F24" i="244"/>
  <c r="E24" i="244"/>
  <c r="D24" i="244"/>
  <c r="G18" i="244"/>
  <c r="F18" i="244"/>
  <c r="E18" i="244"/>
  <c r="D18" i="244"/>
  <c r="G15" i="244"/>
  <c r="F15" i="244"/>
  <c r="E15" i="244"/>
  <c r="D15" i="244"/>
  <c r="G12" i="244"/>
  <c r="F12" i="244"/>
  <c r="E12" i="244"/>
  <c r="D12" i="244"/>
  <c r="G8" i="244"/>
  <c r="F8" i="244"/>
  <c r="E8" i="244"/>
  <c r="D8" i="244"/>
  <c r="C34" i="243"/>
  <c r="C33" i="243"/>
  <c r="C32" i="243"/>
  <c r="C31" i="243"/>
  <c r="C30" i="243"/>
  <c r="C29" i="243"/>
  <c r="C28" i="243"/>
  <c r="C27" i="243"/>
  <c r="C26" i="243"/>
  <c r="C25" i="243"/>
  <c r="C24" i="243"/>
  <c r="C23" i="243"/>
  <c r="C22" i="243"/>
  <c r="C21" i="243"/>
  <c r="C20" i="243"/>
  <c r="C19" i="243"/>
  <c r="C18" i="243"/>
  <c r="C17" i="243"/>
  <c r="C16" i="243"/>
  <c r="C15" i="243"/>
  <c r="C14" i="243"/>
  <c r="C13" i="243"/>
  <c r="C12" i="243"/>
  <c r="I11" i="243"/>
  <c r="G11" i="243"/>
  <c r="E11" i="243"/>
  <c r="G9" i="256" l="1"/>
  <c r="G34" i="257"/>
  <c r="G117" i="256"/>
  <c r="K114" i="257"/>
  <c r="J118" i="256"/>
  <c r="F7" i="256"/>
  <c r="F118" i="256"/>
  <c r="F127" i="256" s="1"/>
  <c r="J7" i="256"/>
  <c r="J43" i="256" s="1"/>
  <c r="F57" i="256"/>
  <c r="F91" i="256"/>
  <c r="F38" i="256"/>
  <c r="F101" i="256"/>
  <c r="G117" i="257"/>
  <c r="G11" i="256"/>
  <c r="K114" i="256"/>
  <c r="G103" i="256"/>
  <c r="I114" i="256"/>
  <c r="K92" i="257"/>
  <c r="G115" i="256"/>
  <c r="I88" i="256"/>
  <c r="K88" i="257"/>
  <c r="K97" i="256"/>
  <c r="G28" i="257"/>
  <c r="G33" i="256"/>
  <c r="G42" i="256"/>
  <c r="G116" i="256"/>
  <c r="K92" i="256"/>
  <c r="G102" i="257"/>
  <c r="I92" i="256"/>
  <c r="G93" i="256"/>
  <c r="G94" i="256"/>
  <c r="G95" i="256"/>
  <c r="G96" i="256"/>
  <c r="I62" i="256"/>
  <c r="G115" i="257"/>
  <c r="K22" i="256"/>
  <c r="I13" i="257"/>
  <c r="G16" i="256"/>
  <c r="G19" i="257"/>
  <c r="G20" i="256"/>
  <c r="G84" i="257"/>
  <c r="G79" i="256"/>
  <c r="K82" i="256"/>
  <c r="K88" i="256"/>
  <c r="I108" i="257"/>
  <c r="G110" i="256"/>
  <c r="G10" i="257"/>
  <c r="G27" i="256"/>
  <c r="G32" i="256"/>
  <c r="G36" i="256"/>
  <c r="G72" i="257"/>
  <c r="G76" i="257"/>
  <c r="I85" i="256"/>
  <c r="I88" i="257"/>
  <c r="K38" i="256"/>
  <c r="K37" i="256" s="1"/>
  <c r="K62" i="256"/>
  <c r="G67" i="256"/>
  <c r="I71" i="256"/>
  <c r="I77" i="256"/>
  <c r="K77" i="256"/>
  <c r="I22" i="256"/>
  <c r="I57" i="256"/>
  <c r="G58" i="256"/>
  <c r="G89" i="256"/>
  <c r="G90" i="256"/>
  <c r="G112" i="256"/>
  <c r="G12" i="256"/>
  <c r="K22" i="257"/>
  <c r="G26" i="256"/>
  <c r="K31" i="257"/>
  <c r="G35" i="256"/>
  <c r="G40" i="256"/>
  <c r="G64" i="257"/>
  <c r="I66" i="256"/>
  <c r="G69" i="256"/>
  <c r="K71" i="256"/>
  <c r="K82" i="257"/>
  <c r="G90" i="257"/>
  <c r="G96" i="257"/>
  <c r="I97" i="257"/>
  <c r="K101" i="256"/>
  <c r="G104" i="257"/>
  <c r="G65" i="257"/>
  <c r="K71" i="257"/>
  <c r="G94" i="257"/>
  <c r="G95" i="257"/>
  <c r="G111" i="257"/>
  <c r="I71" i="257"/>
  <c r="G74" i="257"/>
  <c r="K101" i="257"/>
  <c r="I77" i="257"/>
  <c r="I114" i="257"/>
  <c r="G114" i="257" s="1"/>
  <c r="G116" i="257"/>
  <c r="I13" i="256"/>
  <c r="I8" i="256" s="1"/>
  <c r="G14" i="256"/>
  <c r="G18" i="256"/>
  <c r="G23" i="256"/>
  <c r="G24" i="256"/>
  <c r="G60" i="256"/>
  <c r="G72" i="256"/>
  <c r="G73" i="256"/>
  <c r="G74" i="256"/>
  <c r="G75" i="256"/>
  <c r="G76" i="256"/>
  <c r="G86" i="256"/>
  <c r="I97" i="256"/>
  <c r="G99" i="256"/>
  <c r="K108" i="256"/>
  <c r="I9" i="257"/>
  <c r="G9" i="257" s="1"/>
  <c r="K39" i="257"/>
  <c r="G39" i="257" s="1"/>
  <c r="I63" i="257"/>
  <c r="I62" i="257" s="1"/>
  <c r="I68" i="257"/>
  <c r="I66" i="257" s="1"/>
  <c r="I103" i="257"/>
  <c r="G103" i="257" s="1"/>
  <c r="K69" i="257"/>
  <c r="G69" i="257" s="1"/>
  <c r="K79" i="257"/>
  <c r="G79" i="257" s="1"/>
  <c r="K99" i="257"/>
  <c r="G99" i="257" s="1"/>
  <c r="G17" i="256"/>
  <c r="G21" i="256"/>
  <c r="G28" i="256"/>
  <c r="K31" i="256"/>
  <c r="G34" i="256"/>
  <c r="G41" i="256"/>
  <c r="G59" i="256"/>
  <c r="G63" i="256"/>
  <c r="G64" i="256"/>
  <c r="G65" i="256"/>
  <c r="K66" i="256"/>
  <c r="G70" i="256"/>
  <c r="I82" i="256"/>
  <c r="G83" i="256"/>
  <c r="G84" i="256"/>
  <c r="K85" i="256"/>
  <c r="G98" i="256"/>
  <c r="I101" i="256"/>
  <c r="G102" i="256"/>
  <c r="G104" i="256"/>
  <c r="G105" i="256"/>
  <c r="G111" i="256"/>
  <c r="I12" i="257"/>
  <c r="G12" i="257" s="1"/>
  <c r="K14" i="257"/>
  <c r="K18" i="257"/>
  <c r="G18" i="257" s="1"/>
  <c r="I35" i="257"/>
  <c r="G35" i="257" s="1"/>
  <c r="I40" i="257"/>
  <c r="G40" i="257" s="1"/>
  <c r="I87" i="257"/>
  <c r="G87" i="257" s="1"/>
  <c r="K60" i="257"/>
  <c r="G60" i="257" s="1"/>
  <c r="K70" i="257"/>
  <c r="G70" i="257" s="1"/>
  <c r="K112" i="257"/>
  <c r="G112" i="257" s="1"/>
  <c r="I11" i="257"/>
  <c r="G11" i="257" s="1"/>
  <c r="I26" i="257"/>
  <c r="G26" i="257" s="1"/>
  <c r="K21" i="257"/>
  <c r="G21" i="257" s="1"/>
  <c r="K17" i="257"/>
  <c r="G17" i="257" s="1"/>
  <c r="I32" i="257"/>
  <c r="G32" i="257" s="1"/>
  <c r="I36" i="257"/>
  <c r="G36" i="257" s="1"/>
  <c r="I41" i="257"/>
  <c r="G41" i="257" s="1"/>
  <c r="K67" i="257"/>
  <c r="G67" i="257" s="1"/>
  <c r="I108" i="256"/>
  <c r="G10" i="256"/>
  <c r="G15" i="256"/>
  <c r="G19" i="256"/>
  <c r="G39" i="256"/>
  <c r="G61" i="256"/>
  <c r="G68" i="256"/>
  <c r="G78" i="256"/>
  <c r="G87" i="256"/>
  <c r="G100" i="256"/>
  <c r="G109" i="256"/>
  <c r="G113" i="256"/>
  <c r="I27" i="257"/>
  <c r="G27" i="257" s="1"/>
  <c r="K20" i="257"/>
  <c r="G20" i="257" s="1"/>
  <c r="K16" i="257"/>
  <c r="G16" i="257" s="1"/>
  <c r="I33" i="257"/>
  <c r="G33" i="257" s="1"/>
  <c r="I42" i="257"/>
  <c r="G42" i="257" s="1"/>
  <c r="K58" i="257"/>
  <c r="K57" i="257" s="1"/>
  <c r="K63" i="257"/>
  <c r="K62" i="257" s="1"/>
  <c r="K68" i="257"/>
  <c r="K78" i="257"/>
  <c r="K86" i="257"/>
  <c r="K85" i="257" s="1"/>
  <c r="K98" i="257"/>
  <c r="G98" i="257" s="1"/>
  <c r="K110" i="257"/>
  <c r="K108" i="257" s="1"/>
  <c r="Z14" i="255"/>
  <c r="Z8" i="255" s="1"/>
  <c r="Z13" i="255"/>
  <c r="L14" i="255"/>
  <c r="L8" i="255" s="1"/>
  <c r="D13" i="255"/>
  <c r="C18" i="255"/>
  <c r="C12" i="255" s="1"/>
  <c r="I14" i="255"/>
  <c r="I8" i="255" s="1"/>
  <c r="I9" i="255"/>
  <c r="D14" i="255"/>
  <c r="D8" i="255" s="1"/>
  <c r="J118" i="257"/>
  <c r="G105" i="257"/>
  <c r="G100" i="257"/>
  <c r="H56" i="257"/>
  <c r="F56" i="257" s="1"/>
  <c r="I57" i="257"/>
  <c r="G58" i="257"/>
  <c r="F31" i="257"/>
  <c r="I22" i="257"/>
  <c r="H8" i="257"/>
  <c r="H7" i="257" s="1"/>
  <c r="G15" i="257"/>
  <c r="F8" i="257"/>
  <c r="F7" i="257" s="1"/>
  <c r="G93" i="257"/>
  <c r="G89" i="257"/>
  <c r="G83" i="257"/>
  <c r="G73" i="257"/>
  <c r="G75" i="257"/>
  <c r="G113" i="257"/>
  <c r="G109" i="257"/>
  <c r="I92" i="257"/>
  <c r="I82" i="257"/>
  <c r="G61" i="257"/>
  <c r="G59" i="257"/>
  <c r="G23" i="257"/>
  <c r="G24" i="257"/>
  <c r="J43" i="257"/>
  <c r="H91" i="257"/>
  <c r="F91" i="257" s="1"/>
  <c r="H37" i="257"/>
  <c r="H7" i="256"/>
  <c r="I31" i="256"/>
  <c r="I38" i="256"/>
  <c r="F56" i="256"/>
  <c r="K57" i="256"/>
  <c r="H37" i="256"/>
  <c r="K13" i="256"/>
  <c r="O9" i="255"/>
  <c r="O14" i="255"/>
  <c r="O8" i="255" s="1"/>
  <c r="X14" i="255"/>
  <c r="X8" i="255" s="1"/>
  <c r="F14" i="255"/>
  <c r="F8" i="255" s="1"/>
  <c r="AD14" i="255"/>
  <c r="AD8" i="255" s="1"/>
  <c r="C15" i="255"/>
  <c r="D11" i="255"/>
  <c r="E12" i="255"/>
  <c r="P14" i="255"/>
  <c r="P8" i="255" s="1"/>
  <c r="C11" i="243"/>
  <c r="B8" i="250"/>
  <c r="B10" i="248"/>
  <c r="G71" i="257" l="1"/>
  <c r="G85" i="256"/>
  <c r="G88" i="256"/>
  <c r="G114" i="256"/>
  <c r="G62" i="256"/>
  <c r="G101" i="256"/>
  <c r="G97" i="256"/>
  <c r="G68" i="257"/>
  <c r="G92" i="257"/>
  <c r="G88" i="257"/>
  <c r="G82" i="257"/>
  <c r="G92" i="256"/>
  <c r="G108" i="256"/>
  <c r="G110" i="257"/>
  <c r="G108" i="257" s="1"/>
  <c r="K77" i="257"/>
  <c r="G22" i="257"/>
  <c r="G22" i="256"/>
  <c r="G62" i="257"/>
  <c r="G82" i="256"/>
  <c r="G13" i="256"/>
  <c r="G8" i="256" s="1"/>
  <c r="K91" i="256"/>
  <c r="G71" i="256"/>
  <c r="G31" i="256"/>
  <c r="I91" i="256"/>
  <c r="K8" i="256"/>
  <c r="K7" i="256" s="1"/>
  <c r="K43" i="256" s="1"/>
  <c r="I8" i="257"/>
  <c r="K38" i="257"/>
  <c r="K37" i="257" s="1"/>
  <c r="G77" i="256"/>
  <c r="I31" i="257"/>
  <c r="G31" i="257" s="1"/>
  <c r="I101" i="257"/>
  <c r="G101" i="257" s="1"/>
  <c r="G63" i="257"/>
  <c r="G66" i="256"/>
  <c r="I38" i="257"/>
  <c r="G78" i="257"/>
  <c r="G86" i="257"/>
  <c r="I56" i="256"/>
  <c r="I118" i="256" s="1"/>
  <c r="G14" i="257"/>
  <c r="K13" i="257"/>
  <c r="I85" i="257"/>
  <c r="G85" i="257" s="1"/>
  <c r="K66" i="257"/>
  <c r="G66" i="257" s="1"/>
  <c r="K97" i="257"/>
  <c r="G97" i="257" s="1"/>
  <c r="G57" i="257"/>
  <c r="H43" i="257"/>
  <c r="F37" i="257"/>
  <c r="F43" i="257" s="1"/>
  <c r="F51" i="257" s="1"/>
  <c r="I37" i="257"/>
  <c r="H118" i="257"/>
  <c r="F118" i="257" s="1"/>
  <c r="F127" i="257" s="1"/>
  <c r="G38" i="256"/>
  <c r="I37" i="256"/>
  <c r="F37" i="256"/>
  <c r="F43" i="256" s="1"/>
  <c r="F51" i="256" s="1"/>
  <c r="F53" i="256" s="1"/>
  <c r="H43" i="256"/>
  <c r="K56" i="256"/>
  <c r="G57" i="256"/>
  <c r="I7" i="256"/>
  <c r="C9" i="255"/>
  <c r="C14" i="255"/>
  <c r="C8" i="255" s="1"/>
  <c r="I7" i="257" l="1"/>
  <c r="I43" i="257" s="1"/>
  <c r="K56" i="257"/>
  <c r="G7" i="256"/>
  <c r="G38" i="257"/>
  <c r="G77" i="257"/>
  <c r="G91" i="256"/>
  <c r="I56" i="257"/>
  <c r="I91" i="257"/>
  <c r="G13" i="257"/>
  <c r="G8" i="257" s="1"/>
  <c r="G7" i="257" s="1"/>
  <c r="K8" i="257"/>
  <c r="K7" i="257" s="1"/>
  <c r="K43" i="257" s="1"/>
  <c r="K91" i="257"/>
  <c r="G37" i="257"/>
  <c r="F131" i="256"/>
  <c r="F128" i="256"/>
  <c r="I43" i="256"/>
  <c r="G37" i="256"/>
  <c r="K118" i="256"/>
  <c r="G118" i="256" s="1"/>
  <c r="G127" i="256" s="1"/>
  <c r="G56" i="256"/>
  <c r="G56" i="257" l="1"/>
  <c r="G43" i="256"/>
  <c r="G51" i="256" s="1"/>
  <c r="G91" i="257"/>
  <c r="I118" i="257"/>
  <c r="K118" i="257"/>
  <c r="F129" i="256"/>
  <c r="F52" i="257"/>
  <c r="F53" i="257" s="1"/>
  <c r="G43" i="257"/>
  <c r="G51" i="257" s="1"/>
  <c r="G118" i="257" l="1"/>
  <c r="G127" i="257" s="1"/>
  <c r="F131" i="257"/>
  <c r="F128" i="257"/>
  <c r="F129" i="257" l="1"/>
  <c r="F52" i="276"/>
  <c r="F53" i="276" s="1"/>
  <c r="F128" i="276" l="1"/>
  <c r="F131" i="276"/>
  <c r="F129" i="276" l="1"/>
  <c r="F52" i="292"/>
  <c r="F53" i="292" s="1"/>
  <c r="F131" i="292" l="1"/>
  <c r="F128" i="292"/>
  <c r="F129" i="292" l="1"/>
  <c r="F52" i="300"/>
  <c r="F53" i="300" s="1"/>
  <c r="F131" i="300" l="1"/>
  <c r="F128" i="300"/>
  <c r="F129" i="300" l="1"/>
  <c r="F52" i="315"/>
  <c r="F53" i="315" s="1"/>
  <c r="F131" i="315" l="1"/>
  <c r="F128" i="315"/>
  <c r="F129" i="315" l="1"/>
  <c r="F52" i="319"/>
  <c r="F53" i="319" s="1"/>
  <c r="F128" i="319" l="1"/>
  <c r="F129" i="319" s="1"/>
  <c r="F131" i="319"/>
</calcChain>
</file>

<file path=xl/sharedStrings.xml><?xml version="1.0" encoding="utf-8"?>
<sst xmlns="http://schemas.openxmlformats.org/spreadsheetml/2006/main" count="4820" uniqueCount="1519">
  <si>
    <t>資料項目</t>
  </si>
  <si>
    <t>備註</t>
    <phoneticPr fontId="5" type="noConversion"/>
  </si>
  <si>
    <t>預          定          發          布          時          間</t>
    <phoneticPr fontId="5" type="noConversion"/>
  </si>
  <si>
    <t>資料
種類</t>
    <phoneticPr fontId="5" type="noConversion"/>
  </si>
  <si>
    <t>一般垃圾及廚餘清理狀況</t>
    <phoneticPr fontId="5" type="noConversion"/>
  </si>
  <si>
    <t>資源回收成果統計</t>
    <phoneticPr fontId="5" type="noConversion"/>
  </si>
  <si>
    <t>環境統計</t>
    <phoneticPr fontId="5" type="noConversion"/>
  </si>
  <si>
    <t>財政統計</t>
    <phoneticPr fontId="5" type="noConversion"/>
  </si>
  <si>
    <t>行政統計</t>
    <phoneticPr fontId="5" type="noConversion"/>
  </si>
  <si>
    <t>辦理調解業務概況</t>
    <phoneticPr fontId="5" type="noConversion"/>
  </si>
  <si>
    <t>調解委員會組織概況</t>
    <phoneticPr fontId="5" type="noConversion"/>
  </si>
  <si>
    <t>辦理調解方式概況</t>
    <phoneticPr fontId="5" type="noConversion"/>
  </si>
  <si>
    <t>社會保障統計</t>
    <phoneticPr fontId="5" type="noConversion"/>
  </si>
  <si>
    <t>推行社區發展工作概況</t>
    <phoneticPr fontId="5" type="noConversion"/>
  </si>
  <si>
    <t>環保人員概況</t>
    <phoneticPr fontId="5" type="noConversion"/>
  </si>
  <si>
    <t>公墓設施使用概況</t>
    <phoneticPr fontId="5" type="noConversion"/>
  </si>
  <si>
    <t>行政統計</t>
    <phoneticPr fontId="5" type="noConversion"/>
  </si>
  <si>
    <t>骨灰(骸)存放設施使用概況</t>
    <phoneticPr fontId="5" type="noConversion"/>
  </si>
  <si>
    <t>殯葬管理業務概況</t>
    <phoneticPr fontId="5" type="noConversion"/>
  </si>
  <si>
    <t>殯儀館設施概況</t>
    <phoneticPr fontId="5" type="noConversion"/>
  </si>
  <si>
    <t>火化場設施概況</t>
    <phoneticPr fontId="5" type="noConversion"/>
  </si>
  <si>
    <t>付0928908821-2月電話費(中華電信股份有限公司臺灣南區電信分公司臺東營運處)</t>
    <phoneticPr fontId="16" type="noConversion"/>
  </si>
  <si>
    <t>環境保護預算概況</t>
    <phoneticPr fontId="5" type="noConversion"/>
  </si>
  <si>
    <t>環境保護決算概況</t>
    <phoneticPr fontId="5" type="noConversion"/>
  </si>
  <si>
    <t>垃圾處理場(廠)及垃圾回收清除車輛統計</t>
    <phoneticPr fontId="5" type="noConversion"/>
  </si>
  <si>
    <t>停車位概況－都市計畫區內路外</t>
    <phoneticPr fontId="5" type="noConversion"/>
  </si>
  <si>
    <t>營建統計</t>
    <phoneticPr fontId="5" type="noConversion"/>
  </si>
  <si>
    <t>停車位概況-都市計畫區外路外</t>
    <phoneticPr fontId="5" type="noConversion"/>
  </si>
  <si>
    <t>停車位概況-路邊停車位</t>
    <phoneticPr fontId="5" type="noConversion"/>
  </si>
  <si>
    <t>停車位概況-區內路外身心障礙者專用停車位</t>
    <phoneticPr fontId="5" type="noConversion"/>
  </si>
  <si>
    <t>停車位概況-區外路外身心障礙者專用停車位</t>
    <phoneticPr fontId="5" type="noConversion"/>
  </si>
  <si>
    <t>停車位概況-路邊身心障礙者專用停車位</t>
    <phoneticPr fontId="5" type="noConversion"/>
  </si>
  <si>
    <t>停車位概況-區內路外電動車專用停車位</t>
    <phoneticPr fontId="5" type="noConversion"/>
  </si>
  <si>
    <t>停車位概況-區外路外電動車專用停車位</t>
    <phoneticPr fontId="5" type="noConversion"/>
  </si>
  <si>
    <t>停車位概況-路邊電動車專用停車位</t>
    <phoneticPr fontId="5" type="noConversion"/>
  </si>
  <si>
    <t>都市計畫區域內公共工程實施數量</t>
    <phoneticPr fontId="5" type="noConversion"/>
  </si>
  <si>
    <t>都市計畫公共設施用地已取得面積</t>
    <phoneticPr fontId="5" type="noConversion"/>
  </si>
  <si>
    <t>都市計畫公共設施用地已闢建面積</t>
    <phoneticPr fontId="5" type="noConversion"/>
  </si>
  <si>
    <t>都市計畫區域內現有已開闢道路長度及面積暨橋梁座數、自行車道長度</t>
    <phoneticPr fontId="5" type="noConversion"/>
  </si>
  <si>
    <t>宗教財團法人概況</t>
    <phoneticPr fontId="5" type="noConversion"/>
  </si>
  <si>
    <t>寺廟登記概況</t>
    <phoneticPr fontId="5" type="noConversion"/>
  </si>
  <si>
    <t>教會（堂）概況</t>
    <phoneticPr fontId="5" type="noConversion"/>
  </si>
  <si>
    <t>宗教團體興辦公益慈善及社會教化事業概況</t>
    <phoneticPr fontId="5" type="noConversion"/>
  </si>
  <si>
    <t>農業統計</t>
    <phoneticPr fontId="5" type="noConversion"/>
  </si>
  <si>
    <t>營造業統計</t>
    <phoneticPr fontId="5" type="noConversion"/>
  </si>
  <si>
    <t>其他行政統計</t>
    <phoneticPr fontId="5" type="noConversion"/>
  </si>
  <si>
    <t>宗教統計</t>
    <phoneticPr fontId="5" type="noConversion"/>
  </si>
  <si>
    <t>土地統計</t>
    <phoneticPr fontId="5" type="noConversion"/>
  </si>
  <si>
    <t>農耕土地面積</t>
    <phoneticPr fontId="5" type="noConversion"/>
  </si>
  <si>
    <t>有效農機使用證之農機數量</t>
    <phoneticPr fontId="5" type="noConversion"/>
  </si>
  <si>
    <t>天然災害水土保持設施損失情形</t>
    <phoneticPr fontId="5" type="noConversion"/>
  </si>
  <si>
    <t>天然災害統計</t>
    <phoneticPr fontId="5" type="noConversion"/>
  </si>
  <si>
    <t>漁業統計</t>
    <phoneticPr fontId="5" type="noConversion"/>
  </si>
  <si>
    <t>漁業從業人數</t>
    <phoneticPr fontId="5" type="noConversion"/>
  </si>
  <si>
    <t>漁戶數及漁戶人口數</t>
    <phoneticPr fontId="5" type="noConversion"/>
  </si>
  <si>
    <t>運輸統計</t>
    <phoneticPr fontId="5" type="noConversion"/>
  </si>
  <si>
    <t>報表
、
網際
網路</t>
  </si>
  <si>
    <t>報表
、
網際
網路</t>
    <phoneticPr fontId="5" type="noConversion"/>
  </si>
  <si>
    <t>發布形式</t>
    <phoneticPr fontId="5" type="noConversion"/>
  </si>
  <si>
    <t>公共造產成果概況</t>
    <phoneticPr fontId="5" type="noConversion"/>
  </si>
  <si>
    <t>治山防災整體治理工程</t>
    <phoneticPr fontId="5" type="noConversion"/>
  </si>
  <si>
    <t>報表
、
網際
網路</t>
    <phoneticPr fontId="5" type="noConversion"/>
  </si>
  <si>
    <t>114年1月</t>
    <phoneticPr fontId="5" type="noConversion"/>
  </si>
  <si>
    <t>114年2月</t>
    <phoneticPr fontId="5" type="noConversion"/>
  </si>
  <si>
    <t>114年3月</t>
  </si>
  <si>
    <t>114年4月</t>
  </si>
  <si>
    <t>114年5月</t>
  </si>
  <si>
    <t>114年6月</t>
  </si>
  <si>
    <t>114年7月</t>
  </si>
  <si>
    <t>114年8月</t>
  </si>
  <si>
    <t>114年9月</t>
  </si>
  <si>
    <t>114年10月</t>
  </si>
  <si>
    <t>114年11月</t>
  </si>
  <si>
    <t>114年12月</t>
  </si>
  <si>
    <t>(114年6月)</t>
  </si>
  <si>
    <t>(114年7月)</t>
  </si>
  <si>
    <t>(114年8月)</t>
  </si>
  <si>
    <t>(114年9月)</t>
  </si>
  <si>
    <t>(114年10月)</t>
  </si>
  <si>
    <t>(114年11月)</t>
  </si>
  <si>
    <t>(113年第四季)</t>
  </si>
  <si>
    <t>(113年第四季)</t>
    <phoneticPr fontId="5" type="noConversion"/>
  </si>
  <si>
    <t>(114年第一季)</t>
  </si>
  <si>
    <t>(114年第二季)</t>
  </si>
  <si>
    <t>(114年第二季)</t>
    <phoneticPr fontId="5" type="noConversion"/>
  </si>
  <si>
    <t>(114年第三季)</t>
  </si>
  <si>
    <t>(114年第三季)</t>
    <phoneticPr fontId="5" type="noConversion"/>
  </si>
  <si>
    <t>獨居老人服務概況</t>
    <phoneticPr fontId="5" type="noConversion"/>
  </si>
  <si>
    <t>(114年上半年度)</t>
  </si>
  <si>
    <t>(114年上半年度)</t>
    <phoneticPr fontId="5" type="noConversion"/>
  </si>
  <si>
    <t>114年度預告統計資料發布時間表</t>
    <phoneticPr fontId="5" type="noConversion"/>
  </si>
  <si>
    <t>傳真：089-896200</t>
    <phoneticPr fontId="5" type="noConversion"/>
  </si>
  <si>
    <t>電子信箱：dh0021@dh.taitung.gov.tw</t>
    <phoneticPr fontId="5" type="noConversion"/>
  </si>
  <si>
    <t>電話：089-896200#122</t>
    <phoneticPr fontId="5" type="noConversion"/>
  </si>
  <si>
    <t>公  開  類</t>
  </si>
  <si>
    <t>編製機關</t>
    <phoneticPr fontId="5" type="noConversion"/>
  </si>
  <si>
    <t xml:space="preserve">東河鄉公所(清潔隊) </t>
    <phoneticPr fontId="5" type="noConversion"/>
  </si>
  <si>
    <t>回發布時間表</t>
  </si>
  <si>
    <t>月　　　報</t>
  </si>
  <si>
    <r>
      <t>期間終了</t>
    </r>
    <r>
      <rPr>
        <sz val="12"/>
        <rFont val="Times New Roman"/>
        <family val="1"/>
      </rPr>
      <t>15</t>
    </r>
    <r>
      <rPr>
        <sz val="12"/>
        <rFont val="標楷體"/>
        <family val="4"/>
        <charset val="136"/>
      </rPr>
      <t>日內編製</t>
    </r>
    <phoneticPr fontId="5" type="noConversion"/>
  </si>
  <si>
    <t>表   號</t>
    <phoneticPr fontId="5" type="noConversion"/>
  </si>
  <si>
    <t>1135－01－02－3</t>
    <phoneticPr fontId="5" type="noConversion"/>
  </si>
  <si>
    <t xml:space="preserve">臺東縣東河鄉公所資源回收成果統計 </t>
    <phoneticPr fontId="5" type="noConversion"/>
  </si>
  <si>
    <t>項  目  別</t>
    <phoneticPr fontId="5" type="noConversion"/>
  </si>
  <si>
    <t>總   計</t>
    <phoneticPr fontId="23" type="noConversion"/>
  </si>
  <si>
    <t>按清運單位分</t>
    <phoneticPr fontId="5" type="noConversion"/>
  </si>
  <si>
    <t>環保單位
自行清運</t>
    <phoneticPr fontId="5" type="noConversion"/>
  </si>
  <si>
    <t>環保單位
委託清運</t>
    <phoneticPr fontId="5" type="noConversion"/>
  </si>
  <si>
    <t>公私處所
自行或委託清運</t>
    <phoneticPr fontId="5" type="noConversion"/>
  </si>
  <si>
    <t>總  　計</t>
    <phoneticPr fontId="21" type="noConversion"/>
  </si>
  <si>
    <t>紙  類</t>
    <phoneticPr fontId="5" type="noConversion"/>
  </si>
  <si>
    <t>紙容器</t>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</si>
  <si>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</si>
  <si>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</si>
  <si>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</si>
  <si>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</si>
  <si>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</si>
  <si>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</si>
  <si>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</si>
  <si>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  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</si>
  <si>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</si>
  <si>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</si>
  <si>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</si>
  <si>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</si>
  <si>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</si>
  <si>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t>家  電</t>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</si>
  <si>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</si>
  <si>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</si>
  <si>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</si>
  <si>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</si>
  <si>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</si>
  <si>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</si>
  <si>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  他</t>
    <phoneticPr fontId="5" type="noConversion"/>
  </si>
  <si>
    <t>填表</t>
    <phoneticPr fontId="5" type="noConversion"/>
  </si>
  <si>
    <t>審核</t>
    <phoneticPr fontId="5" type="noConversion"/>
  </si>
  <si>
    <t>業務主管人員</t>
    <phoneticPr fontId="5" type="noConversion"/>
  </si>
  <si>
    <t>機關首長</t>
    <phoneticPr fontId="5" type="noConversion"/>
  </si>
  <si>
    <t>主辦統計人員</t>
    <phoneticPr fontId="5" type="noConversion"/>
  </si>
  <si>
    <t xml:space="preserve">資料來源：依據本公所提報之資源回收成果統計資料編製。 </t>
    <phoneticPr fontId="5" type="noConversion"/>
  </si>
  <si>
    <t>填表說明：1.本表編製1式3份，1份送會計單位，1份自存，1份送縣環保局。</t>
    <phoneticPr fontId="5" type="noConversion"/>
  </si>
  <si>
    <t>　　　　　2.本表皆以公斤為單位，若無法得其實際重量，折算標準參考編製說明四。</t>
    <phoneticPr fontId="5" type="noConversion"/>
  </si>
  <si>
    <t xml:space="preserve"> 公　開　類 </t>
  </si>
  <si>
    <t>臺東縣東河鄉公所清潔隊</t>
    <phoneticPr fontId="5" type="noConversion"/>
  </si>
  <si>
    <t xml:space="preserve"> 月　　　報 </t>
    <phoneticPr fontId="21" type="noConversion"/>
  </si>
  <si>
    <t xml:space="preserve">期間終了15日內編報 </t>
    <phoneticPr fontId="21" type="noConversion"/>
  </si>
  <si>
    <t>表　　號</t>
    <phoneticPr fontId="5" type="noConversion"/>
  </si>
  <si>
    <t>1135-01-03-3</t>
    <phoneticPr fontId="5" type="noConversion"/>
  </si>
  <si>
    <t>臺東縣東河鄉一般垃圾及廚餘清理狀況</t>
    <phoneticPr fontId="21" type="noConversion"/>
  </si>
  <si>
    <t>一般垃圾</t>
    <phoneticPr fontId="5" type="noConversion"/>
  </si>
  <si>
    <t>廚　　餘</t>
    <phoneticPr fontId="5" type="noConversion"/>
  </si>
  <si>
    <t>事業員工
生活垃圾</t>
    <phoneticPr fontId="5" type="noConversion"/>
  </si>
  <si>
    <t>非例行性
排出垃圾</t>
    <phoneticPr fontId="21" type="noConversion"/>
  </si>
  <si>
    <t>產生量</t>
    <phoneticPr fontId="5" type="noConversion"/>
  </si>
  <si>
    <t>總計</t>
    <phoneticPr fontId="5" type="noConversion"/>
  </si>
  <si>
    <t>環保單位自行清運</t>
    <phoneticPr fontId="21" type="noConversion"/>
  </si>
  <si>
    <t>環保單位委託清運</t>
    <phoneticPr fontId="5" type="noConversion"/>
  </si>
  <si>
    <t>公私處所自行或委託清運</t>
    <phoneticPr fontId="21" type="noConversion"/>
  </si>
  <si>
    <t>處理量</t>
    <phoneticPr fontId="5" type="noConversion"/>
  </si>
  <si>
    <t>　　本月產生垃圾</t>
    <phoneticPr fontId="5" type="noConversion"/>
  </si>
  <si>
    <t>　　過去暫存垃圾</t>
    <phoneticPr fontId="5" type="noConversion"/>
  </si>
  <si>
    <t>焚化</t>
    <phoneticPr fontId="21" type="noConversion"/>
  </si>
  <si>
    <t>計</t>
    <phoneticPr fontId="5" type="noConversion"/>
  </si>
  <si>
    <t>本月產生垃圾</t>
    <phoneticPr fontId="5" type="noConversion"/>
  </si>
  <si>
    <t>過去暫存垃圾</t>
    <phoneticPr fontId="5" type="noConversion"/>
  </si>
  <si>
    <t>衛生掩埋</t>
    <phoneticPr fontId="21" type="noConversion"/>
  </si>
  <si>
    <t>回收再利用</t>
    <phoneticPr fontId="21" type="noConversion"/>
  </si>
  <si>
    <t>堆  肥</t>
    <phoneticPr fontId="5" type="noConversion"/>
  </si>
  <si>
    <t>養  豬</t>
    <phoneticPr fontId="5" type="noConversion"/>
  </si>
  <si>
    <t>其他廚餘再利用</t>
    <phoneticPr fontId="5" type="noConversion"/>
  </si>
  <si>
    <t>其他</t>
    <phoneticPr fontId="21" type="noConversion"/>
  </si>
  <si>
    <t>本月新增暫存量</t>
    <phoneticPr fontId="5" type="noConversion"/>
  </si>
  <si>
    <t>(暫存於東河鄉掩埋場)</t>
    <phoneticPr fontId="10" type="noConversion"/>
  </si>
  <si>
    <t>　　　　審核</t>
    <phoneticPr fontId="5" type="noConversion"/>
  </si>
  <si>
    <t>　　　　　　　　　業務主管人員</t>
    <phoneticPr fontId="5" type="noConversion"/>
  </si>
  <si>
    <t>　　　　　　　機關首長</t>
    <phoneticPr fontId="5" type="noConversion"/>
  </si>
  <si>
    <t>主計審核人員</t>
    <phoneticPr fontId="21" type="noConversion"/>
  </si>
  <si>
    <t>　　　　　　　　　主辦統計人員</t>
    <phoneticPr fontId="5" type="noConversion"/>
  </si>
  <si>
    <t>資料來源：依據本所提報之一般垃圾及廚餘清理狀況資料彙總編製。</t>
    <phoneticPr fontId="5" type="noConversion"/>
  </si>
  <si>
    <t>填表說明：本表編製1式3份，於完成會核程序並經機關長官核章後，1份送會計單位，1份自存，1份送臺東縣環境保護局。</t>
    <phoneticPr fontId="5" type="noConversion"/>
  </si>
  <si>
    <t>公 開 類</t>
    <phoneticPr fontId="5" type="noConversion"/>
  </si>
  <si>
    <r>
      <t>臺東縣東河</t>
    </r>
    <r>
      <rPr>
        <sz val="14"/>
        <color indexed="10"/>
        <rFont val="標楷體"/>
        <family val="4"/>
        <charset val="136"/>
      </rPr>
      <t>鄉</t>
    </r>
    <r>
      <rPr>
        <sz val="14"/>
        <color indexed="8"/>
        <rFont val="標楷體"/>
        <family val="4"/>
        <charset val="136"/>
      </rPr>
      <t>公所建設課</t>
    </r>
    <phoneticPr fontId="5" type="noConversion"/>
  </si>
  <si>
    <t>季  報</t>
    <phoneticPr fontId="5" type="noConversion"/>
  </si>
  <si>
    <r>
      <t>每季終了後</t>
    </r>
    <r>
      <rPr>
        <sz val="14"/>
        <color indexed="10"/>
        <rFont val="標楷體"/>
        <family val="4"/>
        <charset val="136"/>
      </rPr>
      <t>10</t>
    </r>
    <r>
      <rPr>
        <sz val="14"/>
        <rFont val="標楷體"/>
        <family val="4"/>
        <charset val="136"/>
      </rPr>
      <t>日內編送</t>
    </r>
    <phoneticPr fontId="5" type="noConversion"/>
  </si>
  <si>
    <t>表號</t>
    <phoneticPr fontId="5" type="noConversion"/>
  </si>
  <si>
    <t>2522-14-01-3</t>
    <phoneticPr fontId="5" type="noConversion"/>
  </si>
  <si>
    <t>臺東縣東河鄉停車位概況－都市計畫區內路外</t>
    <phoneticPr fontId="5" type="noConversion"/>
  </si>
  <si>
    <t>單位：個</t>
    <phoneticPr fontId="5" type="noConversion"/>
  </si>
  <si>
    <t>項   目</t>
    <phoneticPr fontId="5" type="noConversion"/>
  </si>
  <si>
    <t>總 計</t>
    <phoneticPr fontId="5" type="noConversion"/>
  </si>
  <si>
    <t>公  有  路  外  停  車  位</t>
    <phoneticPr fontId="5" type="noConversion"/>
  </si>
  <si>
    <t>私 有 路 外 停 車 位</t>
    <phoneticPr fontId="5" type="noConversion"/>
  </si>
  <si>
    <t>收          費</t>
    <phoneticPr fontId="5" type="noConversion"/>
  </si>
  <si>
    <t>不          收          費</t>
    <phoneticPr fontId="5" type="noConversion"/>
  </si>
  <si>
    <t>收           費</t>
    <phoneticPr fontId="5" type="noConversion"/>
  </si>
  <si>
    <t>小計</t>
    <phoneticPr fontId="5" type="noConversion"/>
  </si>
  <si>
    <t>平面</t>
    <phoneticPr fontId="5" type="noConversion"/>
  </si>
  <si>
    <t>立體</t>
    <phoneticPr fontId="5" type="noConversion"/>
  </si>
  <si>
    <t>總    計</t>
    <phoneticPr fontId="5" type="noConversion"/>
  </si>
  <si>
    <t>大 型 車</t>
    <phoneticPr fontId="5" type="noConversion"/>
  </si>
  <si>
    <t>小 型 車</t>
    <phoneticPr fontId="5" type="noConversion"/>
  </si>
  <si>
    <t>機   車</t>
    <phoneticPr fontId="5" type="noConversion"/>
  </si>
  <si>
    <r>
      <t>資料來源：</t>
    </r>
    <r>
      <rPr>
        <sz val="12"/>
        <color indexed="8"/>
        <rFont val="標楷體"/>
        <family val="4"/>
        <charset val="136"/>
      </rPr>
      <t>根據本所業務登記資料彙編。</t>
    </r>
    <phoneticPr fontId="5" type="noConversion"/>
  </si>
  <si>
    <r>
      <t>填表說明：1.本表編製3份，於完成會核程序並經機關首長核章後，1份送主計室，1份自存，1份送</t>
    </r>
    <r>
      <rPr>
        <sz val="12"/>
        <color indexed="10"/>
        <rFont val="標楷體"/>
        <family val="4"/>
        <charset val="136"/>
      </rPr>
      <t>臺東縣政府(交通及觀光發展處-交通事務科)</t>
    </r>
    <r>
      <rPr>
        <sz val="12"/>
        <rFont val="標楷體"/>
        <family val="4"/>
        <charset val="136"/>
      </rPr>
      <t>。</t>
    </r>
    <phoneticPr fontId="5" type="noConversion"/>
  </si>
  <si>
    <t xml:space="preserve">          2.本表資料包含身心障礙專用停車位。</t>
    <phoneticPr fontId="5" type="noConversion"/>
  </si>
  <si>
    <r>
      <t xml:space="preserve">          3.本表資料</t>
    </r>
    <r>
      <rPr>
        <sz val="12"/>
        <color indexed="10"/>
        <rFont val="標楷體"/>
        <family val="4"/>
        <charset val="136"/>
      </rPr>
      <t>不含</t>
    </r>
    <r>
      <rPr>
        <sz val="12"/>
        <rFont val="標楷體"/>
        <family val="4"/>
        <charset val="136"/>
      </rPr>
      <t>各省(縣)級風景遊樂區停車位。</t>
    </r>
    <phoneticPr fontId="5" type="noConversion"/>
  </si>
  <si>
    <r>
      <t>臺東縣東河</t>
    </r>
    <r>
      <rPr>
        <sz val="12"/>
        <color indexed="10"/>
        <rFont val="標楷體"/>
        <family val="4"/>
        <charset val="136"/>
      </rPr>
      <t>鄉</t>
    </r>
    <r>
      <rPr>
        <sz val="12"/>
        <color indexed="8"/>
        <rFont val="標楷體"/>
        <family val="4"/>
        <charset val="136"/>
      </rPr>
      <t>公所</t>
    </r>
    <r>
      <rPr>
        <sz val="12"/>
        <color indexed="8"/>
        <rFont val="標楷體"/>
        <family val="4"/>
        <charset val="136"/>
      </rPr>
      <t>建設課</t>
    </r>
    <phoneticPr fontId="5" type="noConversion"/>
  </si>
  <si>
    <t>2522-14-03-3</t>
    <phoneticPr fontId="5" type="noConversion"/>
  </si>
  <si>
    <r>
      <rPr>
        <b/>
        <sz val="16"/>
        <color indexed="8"/>
        <rFont val="標楷體"/>
        <family val="4"/>
        <charset val="136"/>
      </rPr>
      <t>臺東縣東河</t>
    </r>
    <r>
      <rPr>
        <b/>
        <sz val="16"/>
        <color indexed="10"/>
        <rFont val="標楷體"/>
        <family val="4"/>
        <charset val="136"/>
      </rPr>
      <t>鄉</t>
    </r>
    <r>
      <rPr>
        <b/>
        <sz val="16"/>
        <color indexed="8"/>
        <rFont val="標楷體"/>
        <family val="4"/>
        <charset val="136"/>
      </rPr>
      <t>停車位概況－都市計畫區外路外</t>
    </r>
    <phoneticPr fontId="5" type="noConversion"/>
  </si>
  <si>
    <t>資料來源：根據本所業務登記資料彙編。</t>
    <phoneticPr fontId="5" type="noConversion"/>
  </si>
  <si>
    <r>
      <rPr>
        <sz val="10"/>
        <color indexed="8"/>
        <rFont val="標楷體"/>
        <family val="4"/>
        <charset val="136"/>
      </rPr>
      <t>臺東縣東河</t>
    </r>
    <r>
      <rPr>
        <sz val="10"/>
        <color indexed="10"/>
        <rFont val="標楷體"/>
        <family val="4"/>
        <charset val="136"/>
      </rPr>
      <t>鄉</t>
    </r>
    <r>
      <rPr>
        <sz val="10"/>
        <color indexed="8"/>
        <rFont val="標楷體"/>
        <family val="4"/>
        <charset val="136"/>
      </rPr>
      <t>公所建設課</t>
    </r>
    <phoneticPr fontId="5" type="noConversion"/>
  </si>
  <si>
    <t>2522-14-04-3</t>
    <phoneticPr fontId="5" type="noConversion"/>
  </si>
  <si>
    <t>項     目</t>
    <phoneticPr fontId="5" type="noConversion"/>
  </si>
  <si>
    <t>都市計畫區內</t>
    <phoneticPr fontId="5" type="noConversion"/>
  </si>
  <si>
    <t>都市計畫區外</t>
    <phoneticPr fontId="5" type="noConversion"/>
  </si>
  <si>
    <r>
      <t>收</t>
    </r>
    <r>
      <rPr>
        <sz val="12"/>
        <color indexed="10"/>
        <rFont val="標楷體"/>
        <family val="4"/>
        <charset val="136"/>
      </rPr>
      <t xml:space="preserve">          費</t>
    </r>
    <phoneticPr fontId="5" type="noConversion"/>
  </si>
  <si>
    <t>不收費</t>
    <phoneticPr fontId="5" type="noConversion"/>
  </si>
  <si>
    <t>計時</t>
    <phoneticPr fontId="5" type="noConversion"/>
  </si>
  <si>
    <t>計次</t>
    <phoneticPr fontId="5" type="noConversion"/>
  </si>
  <si>
    <r>
      <t>填表說明：1.本表編製3份，於完成會核程序並經機關首長核章後，1份送本所主計室，1份自存，1份送</t>
    </r>
    <r>
      <rPr>
        <sz val="12"/>
        <color indexed="10"/>
        <rFont val="標楷體"/>
        <family val="4"/>
        <charset val="136"/>
      </rPr>
      <t>臺東縣政府(交通及觀光發展處-交通事務科)</t>
    </r>
    <r>
      <rPr>
        <sz val="12"/>
        <rFont val="標楷體"/>
        <family val="4"/>
        <charset val="136"/>
      </rPr>
      <t xml:space="preserve">。                                  </t>
    </r>
    <r>
      <rPr>
        <sz val="12"/>
        <color indexed="10"/>
        <rFont val="標楷體"/>
        <family val="4"/>
        <charset val="136"/>
      </rPr>
      <t/>
    </r>
    <phoneticPr fontId="5" type="noConversion"/>
  </si>
  <si>
    <t xml:space="preserve">          2.本表資料包含身心障礙專用停車位。      </t>
    <phoneticPr fontId="5" type="noConversion"/>
  </si>
  <si>
    <t>2522-14-05-3</t>
    <phoneticPr fontId="5" type="noConversion"/>
  </si>
  <si>
    <t>項目別</t>
    <phoneticPr fontId="5" type="noConversion"/>
  </si>
  <si>
    <t>公有</t>
    <phoneticPr fontId="5" type="noConversion"/>
  </si>
  <si>
    <t>私有</t>
    <phoneticPr fontId="5" type="noConversion"/>
  </si>
  <si>
    <t>收費</t>
    <phoneticPr fontId="5" type="noConversion"/>
  </si>
  <si>
    <t>小型車</t>
    <phoneticPr fontId="5" type="noConversion"/>
  </si>
  <si>
    <t>機車</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</si>
  <si>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</si>
  <si>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2522-14-06-3</t>
    <phoneticPr fontId="5" type="noConversion"/>
  </si>
  <si>
    <r>
      <t xml:space="preserve">                    </t>
    </r>
    <r>
      <rPr>
        <sz val="12"/>
        <rFont val="標楷體"/>
        <family val="4"/>
        <charset val="136"/>
      </rPr>
      <t>2.本表資料</t>
    </r>
    <r>
      <rPr>
        <sz val="12"/>
        <color indexed="10"/>
        <rFont val="標楷體"/>
        <family val="4"/>
        <charset val="136"/>
      </rPr>
      <t>不含</t>
    </r>
    <r>
      <rPr>
        <sz val="12"/>
        <rFont val="標楷體"/>
        <family val="4"/>
        <charset val="136"/>
      </rPr>
      <t>各省(縣)級風景遊樂區停車位。</t>
    </r>
    <phoneticPr fontId="5" type="noConversion"/>
  </si>
  <si>
    <t>2522-14-07-3</t>
    <phoneticPr fontId="5" type="noConversion"/>
  </si>
  <si>
    <t>計畫區內</t>
    <phoneticPr fontId="5" type="noConversion"/>
  </si>
  <si>
    <t>計畫區外</t>
    <phoneticPr fontId="5" type="noConversion"/>
  </si>
  <si>
    <t>表    號</t>
    <phoneticPr fontId="5" type="noConversion"/>
  </si>
  <si>
    <t>2522-14-08-3</t>
    <phoneticPr fontId="5" type="noConversion"/>
  </si>
  <si>
    <t>資料來源：依據本所業務資料彙編。</t>
    <phoneticPr fontId="5" type="noConversion"/>
  </si>
  <si>
    <t>2522-14-09-3</t>
    <phoneticPr fontId="5" type="noConversion"/>
  </si>
  <si>
    <t>2522-14-10-3</t>
    <phoneticPr fontId="5" type="noConversion"/>
  </si>
  <si>
    <t xml:space="preserve">資料來源：依據本所業務資料彙編。                                          </t>
    <phoneticPr fontId="5" type="noConversion"/>
  </si>
  <si>
    <t xml:space="preserve">      2.本表資料不含各省(縣)級風景遊樂區停車位。</t>
    <phoneticPr fontId="5" type="noConversion"/>
  </si>
  <si>
    <t xml:space="preserve"> 中華民國 113 年 12 月                      單位：公斤</t>
    <phoneticPr fontId="21" type="noConversion"/>
  </si>
  <si>
    <t xml:space="preserve"> 中華民國 113 年 12 月                                  單位：公噸</t>
    <phoneticPr fontId="21" type="noConversion"/>
  </si>
  <si>
    <t>中華民國114年01月07日編製</t>
    <phoneticPr fontId="10" type="noConversion"/>
  </si>
  <si>
    <r>
      <t>中華民國113年</t>
    </r>
    <r>
      <rPr>
        <sz val="14"/>
        <rFont val="標楷體"/>
        <family val="4"/>
        <charset val="136"/>
      </rPr>
      <t>第4</t>
    </r>
    <r>
      <rPr>
        <sz val="14"/>
        <color indexed="8"/>
        <rFont val="標楷體"/>
        <family val="4"/>
        <charset val="136"/>
      </rPr>
      <t>季底</t>
    </r>
    <phoneticPr fontId="5" type="noConversion"/>
  </si>
  <si>
    <t>中華民國114年1月2日編製</t>
    <phoneticPr fontId="21" type="noConversion"/>
  </si>
  <si>
    <t>中華民國113年第4季底</t>
    <phoneticPr fontId="5" type="noConversion"/>
  </si>
  <si>
    <t>臺東縣東河鄉停車位概況－路邊停車位</t>
    <phoneticPr fontId="5" type="noConversion"/>
  </si>
  <si>
    <t>每季終了後10日內編報</t>
    <phoneticPr fontId="5" type="noConversion"/>
  </si>
  <si>
    <t xml:space="preserve">   中華民國114年1月2日編製</t>
    <phoneticPr fontId="10" type="noConversion"/>
  </si>
  <si>
    <t>臺東縣東河鄉停車位概況－區內路外身心障礙者專用停車位</t>
    <phoneticPr fontId="5" type="noConversion"/>
  </si>
  <si>
    <t>每季終了後10日內編送</t>
    <phoneticPr fontId="5" type="noConversion"/>
  </si>
  <si>
    <t>臺東縣東河鄉公所建設課</t>
    <phoneticPr fontId="5" type="noConversion"/>
  </si>
  <si>
    <t>填表說明：1.本表編製3份，於完成會核程序並經機關首長核章後， 1份送主計室，1份自存，1份送臺東縣政府(交通及觀光發展處-交通事務科)。</t>
    <phoneticPr fontId="5" type="noConversion"/>
  </si>
  <si>
    <t xml:space="preserve">          2.本表資料不含各省(縣)級風景遊樂區停車位。</t>
    <phoneticPr fontId="5" type="noConversion"/>
  </si>
  <si>
    <t>臺東縣東河鄉停車位概況－區外路外身心障礙者專用停車位</t>
    <phoneticPr fontId="5" type="noConversion"/>
  </si>
  <si>
    <r>
      <t>中華民國</t>
    </r>
    <r>
      <rPr>
        <sz val="12"/>
        <color indexed="10"/>
        <rFont val="Times New Roman"/>
        <family val="1"/>
      </rPr>
      <t>114</t>
    </r>
    <r>
      <rPr>
        <sz val="12"/>
        <color indexed="10"/>
        <rFont val="標楷體"/>
        <family val="4"/>
        <charset val="136"/>
      </rPr>
      <t>年</t>
    </r>
    <r>
      <rPr>
        <sz val="12"/>
        <color indexed="10"/>
        <rFont val="Times New Roman"/>
        <family val="1"/>
      </rPr>
      <t>1</t>
    </r>
    <r>
      <rPr>
        <sz val="12"/>
        <color indexed="10"/>
        <rFont val="標楷體"/>
        <family val="4"/>
        <charset val="136"/>
      </rPr>
      <t>月</t>
    </r>
    <r>
      <rPr>
        <sz val="12"/>
        <color indexed="10"/>
        <rFont val="Times New Roman"/>
        <family val="1"/>
      </rPr>
      <t>2</t>
    </r>
    <r>
      <rPr>
        <sz val="12"/>
        <color indexed="10"/>
        <rFont val="標楷體"/>
        <family val="4"/>
        <charset val="136"/>
      </rPr>
      <t>日編製</t>
    </r>
    <phoneticPr fontId="21" type="noConversion"/>
  </si>
  <si>
    <r>
      <t>中華民國</t>
    </r>
    <r>
      <rPr>
        <sz val="12"/>
        <rFont val="Times New Roman"/>
        <family val="1"/>
      </rPr>
      <t>113</t>
    </r>
    <r>
      <rPr>
        <sz val="12"/>
        <rFont val="標楷體"/>
        <family val="4"/>
        <charset val="136"/>
      </rPr>
      <t>年第4季底</t>
    </r>
    <phoneticPr fontId="5" type="noConversion"/>
  </si>
  <si>
    <t>臺東縣東河鄉停車位概況－路邊身心障礙者專用停車位</t>
    <phoneticPr fontId="5" type="noConversion"/>
  </si>
  <si>
    <t>中華民國113年4季底</t>
    <phoneticPr fontId="5" type="noConversion"/>
  </si>
  <si>
    <t>填表說明：1.本表編製3份，於完成會核程序並經機關首長核章後，1份送主計室，1份自存，1份送臺東縣政府(交通及觀光發展處-交通事務科)。</t>
    <phoneticPr fontId="5" type="noConversion"/>
  </si>
  <si>
    <t>每季終了10日內編報</t>
    <phoneticPr fontId="5" type="noConversion"/>
  </si>
  <si>
    <t xml:space="preserve">臺東縣東河鄉停車位概況－區內路外電動車專用停車位 </t>
    <phoneticPr fontId="5" type="noConversion"/>
  </si>
  <si>
    <t>中華民國114年1月2日編製</t>
    <phoneticPr fontId="10" type="noConversion"/>
  </si>
  <si>
    <t>填表說明：1.本表編製一式三份，於完成會核程序並經機關首長核章後，一份送本所主計室，一份自存，一份送臺東縣政府(交通及觀光發展處-交通事務科)。</t>
    <phoneticPr fontId="5" type="noConversion"/>
  </si>
  <si>
    <t xml:space="preserve">臺東縣東河鄉停車位概況－區外路外電動車專用停車位 </t>
    <phoneticPr fontId="5" type="noConversion"/>
  </si>
  <si>
    <t xml:space="preserve">臺東縣東河鄉鄉停車位概況－路邊電動車專用停車位 </t>
    <phoneticPr fontId="5" type="noConversion"/>
  </si>
  <si>
    <t xml:space="preserve">說明：1.本表編製一式三份，於完成會核程序並經機關首長核章後，一份送本所主計室，一份自存，一份送臺東縣政府(交通及觀光發展處-交通事務科)。                  </t>
    <phoneticPr fontId="5" type="noConversion"/>
  </si>
  <si>
    <t>資源回收成果統計(113年12月)</t>
    <phoneticPr fontId="5" type="noConversion"/>
  </si>
  <si>
    <t>一般垃圾及廚餘清理狀況(113年12月)</t>
    <phoneticPr fontId="5" type="noConversion"/>
  </si>
  <si>
    <t>臺東縣東河鄉公所</t>
    <phoneticPr fontId="5" type="noConversion"/>
  </si>
  <si>
    <t>聯絡人：劉秦瑜</t>
    <phoneticPr fontId="5" type="noConversion"/>
  </si>
  <si>
    <t>服務單位：東河鄉公所主計室</t>
    <phoneticPr fontId="5" type="noConversion"/>
  </si>
  <si>
    <t>公開類</t>
  </si>
  <si>
    <t>季報</t>
    <phoneticPr fontId="18" type="noConversion"/>
  </si>
  <si>
    <t>每季終了後1個月內編送</t>
    <phoneticPr fontId="21" type="noConversion"/>
  </si>
  <si>
    <t>臺東縣東河鄉獨居老人服務概況</t>
    <phoneticPr fontId="21" type="noConversion"/>
  </si>
  <si>
    <t>單位:人、人次</t>
    <phoneticPr fontId="5" type="noConversion"/>
  </si>
  <si>
    <r>
      <rPr>
        <sz val="12"/>
        <rFont val="標楷體"/>
        <family val="4"/>
        <charset val="136"/>
      </rPr>
      <t>期底獨居老人人數</t>
    </r>
    <r>
      <rPr>
        <sz val="12"/>
        <rFont val="Times New Roman"/>
        <family val="1"/>
      </rPr>
      <t>(</t>
    </r>
    <r>
      <rPr>
        <sz val="12"/>
        <rFont val="標楷體"/>
        <family val="4"/>
        <charset val="136"/>
      </rPr>
      <t>人</t>
    </r>
    <r>
      <rPr>
        <sz val="12"/>
        <rFont val="Times New Roman"/>
        <family val="1"/>
      </rPr>
      <t>)</t>
    </r>
    <r>
      <rPr>
        <sz val="12"/>
        <color rgb="FFFF0000"/>
        <rFont val="Times New Roman"/>
        <family val="1"/>
      </rPr>
      <t xml:space="preserve">  (</t>
    </r>
    <r>
      <rPr>
        <u/>
        <sz val="12"/>
        <color rgb="FFFF0000"/>
        <rFont val="標楷體"/>
        <family val="4"/>
        <charset val="136"/>
      </rPr>
      <t>含具原住民身分</t>
    </r>
    <r>
      <rPr>
        <sz val="12"/>
        <color rgb="FFFF0000"/>
        <rFont val="Times New Roman"/>
        <family val="1"/>
      </rPr>
      <t>)</t>
    </r>
    <phoneticPr fontId="88" type="noConversion"/>
  </si>
  <si>
    <r>
      <rPr>
        <u/>
        <sz val="12"/>
        <color rgb="FFFF0000"/>
        <rFont val="標楷體"/>
        <family val="4"/>
        <charset val="136"/>
      </rPr>
      <t>期底</t>
    </r>
    <r>
      <rPr>
        <sz val="12"/>
        <rFont val="標楷體"/>
        <family val="4"/>
        <charset val="136"/>
      </rPr>
      <t>具原住民身分
獨居老人人數</t>
    </r>
    <phoneticPr fontId="18" type="noConversion"/>
  </si>
  <si>
    <r>
      <t>期底安裝緊急救援裝置人數</t>
    </r>
    <r>
      <rPr>
        <sz val="12"/>
        <color rgb="FFFF0000"/>
        <rFont val="Times New Roman"/>
        <family val="1"/>
      </rPr>
      <t>(</t>
    </r>
    <r>
      <rPr>
        <sz val="12"/>
        <color rgb="FFFF0000"/>
        <rFont val="標楷體"/>
        <family val="4"/>
        <charset val="136"/>
      </rPr>
      <t>人</t>
    </r>
    <r>
      <rPr>
        <sz val="12"/>
        <color rgb="FFFF0000"/>
        <rFont val="Times New Roman"/>
        <family val="1"/>
      </rPr>
      <t>)</t>
    </r>
    <phoneticPr fontId="88"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</si>
  <si>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8" type="noConversion"/>
  </si>
  <si>
    <t>本期轉介長期照顧人數 (人)</t>
    <phoneticPr fontId="88" type="noConversion"/>
  </si>
  <si>
    <t>總     計</t>
    <phoneticPr fontId="21"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</si>
  <si>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21"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</si>
  <si>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8" type="noConversion"/>
  </si>
  <si>
    <t>總計</t>
    <phoneticPr fontId="21" type="noConversion"/>
  </si>
  <si>
    <r>
      <t>中</t>
    </r>
    <r>
      <rPr>
        <u/>
        <sz val="12"/>
        <color rgb="FFFF0000"/>
        <rFont val="Times New Roman"/>
        <family val="1"/>
      </rPr>
      <t>(</t>
    </r>
    <r>
      <rPr>
        <u/>
        <sz val="12"/>
        <color rgb="FFFF0000"/>
        <rFont val="標楷體"/>
        <family val="4"/>
        <charset val="136"/>
      </rPr>
      <t>低</t>
    </r>
    <r>
      <rPr>
        <u/>
        <sz val="12"/>
        <color rgb="FFFF0000"/>
        <rFont val="Times New Roman"/>
        <family val="1"/>
      </rPr>
      <t>)</t>
    </r>
    <r>
      <rPr>
        <u/>
        <sz val="12"/>
        <color rgb="FFFF0000"/>
        <rFont val="標楷體"/>
        <family val="4"/>
        <charset val="136"/>
      </rPr>
      <t>收入</t>
    </r>
    <phoneticPr fontId="21" type="noConversion"/>
  </si>
  <si>
    <r>
      <t>一</t>
    </r>
    <r>
      <rPr>
        <u/>
        <sz val="12"/>
        <color rgb="FFFF0000"/>
        <rFont val="Times New Roman"/>
        <family val="1"/>
      </rPr>
      <t xml:space="preserve">  </t>
    </r>
    <r>
      <rPr>
        <u/>
        <sz val="12"/>
        <color rgb="FFFF0000"/>
        <rFont val="標楷體"/>
        <family val="4"/>
        <charset val="136"/>
      </rPr>
      <t>般</t>
    </r>
    <r>
      <rPr>
        <u/>
        <sz val="12"/>
        <color rgb="FFFF0000"/>
        <rFont val="Times New Roman"/>
        <family val="1"/>
      </rPr>
      <t xml:space="preserve">  </t>
    </r>
    <r>
      <rPr>
        <u/>
        <sz val="12"/>
        <color rgb="FFFF0000"/>
        <rFont val="標楷體"/>
        <family val="1"/>
        <charset val="136"/>
      </rPr>
      <t>戶</t>
    </r>
    <phoneticPr fontId="88" type="noConversion"/>
  </si>
  <si>
    <t>總計</t>
    <phoneticPr fontId="88" type="noConversion"/>
  </si>
  <si>
    <t>關懷訪視</t>
    <phoneticPr fontId="5" type="noConversion"/>
  </si>
  <si>
    <t>電話問安</t>
    <phoneticPr fontId="88" type="noConversion"/>
  </si>
  <si>
    <t>就醫協助</t>
    <phoneticPr fontId="88" type="noConversion"/>
  </si>
  <si>
    <t>生活協助</t>
    <phoneticPr fontId="88" type="noConversion"/>
  </si>
  <si>
    <t>合計</t>
    <phoneticPr fontId="21" type="noConversion"/>
  </si>
  <si>
    <t>男</t>
    <phoneticPr fontId="21" type="noConversion"/>
  </si>
  <si>
    <t>女</t>
    <phoneticPr fontId="21" type="noConversion"/>
  </si>
  <si>
    <t>合計</t>
  </si>
  <si>
    <t>男</t>
    <phoneticPr fontId="5" type="noConversion"/>
  </si>
  <si>
    <t>女</t>
    <phoneticPr fontId="5" type="noConversion"/>
  </si>
  <si>
    <t>合計</t>
    <phoneticPr fontId="5" type="noConversion"/>
  </si>
  <si>
    <t>總　　計</t>
  </si>
  <si>
    <t>65～69歲</t>
    <phoneticPr fontId="5" type="noConversion"/>
  </si>
  <si>
    <t>70～74歲</t>
    <phoneticPr fontId="5" type="noConversion"/>
  </si>
  <si>
    <t>75～79歲</t>
    <phoneticPr fontId="5" type="noConversion"/>
  </si>
  <si>
    <t>80～84歲</t>
    <phoneticPr fontId="5" type="noConversion"/>
  </si>
  <si>
    <t>85歲以上</t>
    <phoneticPr fontId="5" type="noConversion"/>
  </si>
  <si>
    <t>東河鄉</t>
    <phoneticPr fontId="5" type="noConversion"/>
  </si>
  <si>
    <t>65～69歲</t>
  </si>
  <si>
    <t>70～74歲</t>
  </si>
  <si>
    <t>75～79歲</t>
  </si>
  <si>
    <t>80～84歲</t>
  </si>
  <si>
    <t>85歲以上</t>
  </si>
  <si>
    <t>填表</t>
  </si>
  <si>
    <t>審核</t>
  </si>
  <si>
    <t>業務主管人員</t>
    <phoneticPr fontId="21" type="noConversion"/>
  </si>
  <si>
    <t>機關首長</t>
    <phoneticPr fontId="23" type="noConversion"/>
  </si>
  <si>
    <t>主辦統計人員</t>
  </si>
  <si>
    <r>
      <t>資料來源：</t>
    </r>
    <r>
      <rPr>
        <u/>
        <sz val="12"/>
        <color rgb="FFFF0000"/>
        <rFont val="標楷體"/>
        <family val="4"/>
        <charset val="136"/>
      </rPr>
      <t>依據本公所所報獨居老人服務概況資料彙編。</t>
    </r>
    <phoneticPr fontId="88" type="noConversion"/>
  </si>
  <si>
    <t>填表說明：本表編製3份，1份送臺東縣政府社會處，1份送主計室，1份自存。</t>
    <phoneticPr fontId="18" type="noConversion"/>
  </si>
  <si>
    <t>公  開  類</t>
    <phoneticPr fontId="5" type="noConversion"/>
  </si>
  <si>
    <t>東河鄉公所社財課</t>
    <phoneticPr fontId="5" type="noConversion"/>
  </si>
  <si>
    <t>月        報</t>
    <phoneticPr fontId="5" type="noConversion"/>
  </si>
  <si>
    <t>次月五日前編報，十二月份於次年一月二十日前編報。</t>
    <phoneticPr fontId="5" type="noConversion"/>
  </si>
  <si>
    <t>表       號</t>
    <phoneticPr fontId="5" type="noConversion"/>
  </si>
  <si>
    <t>20902-00-02-3</t>
    <phoneticPr fontId="5" type="noConversion"/>
  </si>
  <si>
    <t xml:space="preserve">           臺東縣東河鄉公庫收支月報表</t>
    <phoneticPr fontId="5" type="noConversion"/>
  </si>
  <si>
    <t xml:space="preserve"> </t>
    <phoneticPr fontId="5" type="noConversion"/>
  </si>
  <si>
    <t>113 年11 月   ( 113 年度)</t>
    <phoneticPr fontId="5" type="noConversion"/>
  </si>
  <si>
    <t>單位：新臺幣元</t>
    <phoneticPr fontId="5" type="noConversion"/>
  </si>
  <si>
    <t xml:space="preserve">      科       目       別</t>
    <phoneticPr fontId="5" type="noConversion"/>
  </si>
  <si>
    <t>合             計</t>
    <phoneticPr fontId="5" type="noConversion"/>
  </si>
  <si>
    <r>
      <t xml:space="preserve">本  年  </t>
    </r>
    <r>
      <rPr>
        <sz val="13"/>
        <rFont val="標楷體"/>
        <family val="4"/>
        <charset val="136"/>
      </rPr>
      <t/>
    </r>
    <phoneticPr fontId="5" type="noConversion"/>
  </si>
  <si>
    <t>度  收  入</t>
  </si>
  <si>
    <t xml:space="preserve">以  前  年 </t>
    <phoneticPr fontId="5" type="noConversion"/>
  </si>
  <si>
    <t xml:space="preserve"> 度  收  入</t>
  </si>
  <si>
    <t>本   月</t>
    <phoneticPr fontId="5" type="noConversion"/>
  </si>
  <si>
    <t>累   計</t>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</si>
  <si>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</si>
  <si>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</si>
  <si>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</si>
  <si>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</si>
  <si>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</si>
  <si>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</si>
  <si>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</si>
  <si>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</si>
  <si>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</si>
  <si>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</si>
  <si>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</si>
  <si>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</si>
  <si>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</si>
  <si>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</si>
  <si>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</si>
  <si>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</si>
  <si>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</si>
  <si>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</si>
  <si>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</si>
  <si>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</si>
  <si>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</si>
  <si>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</si>
  <si>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</si>
  <si>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</si>
  <si>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</si>
  <si>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</si>
  <si>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</si>
  <si>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</si>
  <si>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t>資  本  門 (計)</t>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</si>
  <si>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</si>
  <si>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</si>
  <si>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</si>
  <si>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</si>
  <si>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</si>
  <si>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</si>
  <si>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</si>
  <si>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</si>
  <si>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</si>
  <si>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</si>
  <si>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</si>
  <si>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</si>
  <si>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t>本月收入(總計)</t>
    <phoneticPr fontId="5" type="noConversion"/>
  </si>
  <si>
    <t>上期結存</t>
    <phoneticPr fontId="5" type="noConversion"/>
  </si>
  <si>
    <t>收入總計+上期結存</t>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</si>
  <si>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</si>
  <si>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</si>
  <si>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</si>
  <si>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</si>
  <si>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</si>
  <si>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</si>
  <si>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</si>
  <si>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</si>
  <si>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</si>
  <si>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</si>
  <si>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</si>
  <si>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</si>
  <si>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</si>
  <si>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</si>
  <si>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</si>
  <si>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</si>
  <si>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</si>
  <si>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</si>
  <si>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</si>
  <si>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</si>
  <si>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</si>
  <si>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</si>
  <si>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</si>
  <si>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</si>
  <si>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</si>
  <si>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</si>
  <si>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</si>
  <si>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</si>
  <si>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</si>
  <si>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</si>
  <si>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</si>
  <si>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</si>
  <si>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</si>
  <si>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</si>
  <si>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t>其他支出</t>
    <phoneticPr fontId="10" type="noConversion"/>
  </si>
  <si>
    <t>其他支出</t>
    <phoneticPr fontId="5" type="noConversion"/>
  </si>
  <si>
    <t>預撥經費</t>
    <phoneticPr fontId="5" type="noConversion"/>
  </si>
  <si>
    <t>-</t>
  </si>
  <si>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</si>
  <si>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</si>
  <si>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</si>
  <si>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</si>
  <si>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</si>
  <si>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t>債務還本支出</t>
    <phoneticPr fontId="5" type="noConversion"/>
  </si>
  <si>
    <t>本月支出(總計)</t>
    <phoneticPr fontId="5" type="noConversion"/>
  </si>
  <si>
    <t>本期結存</t>
    <phoneticPr fontId="5" type="noConversion"/>
  </si>
  <si>
    <t>支出總計+本期結存</t>
    <phoneticPr fontId="5" type="noConversion"/>
  </si>
  <si>
    <t>加：本月底止未兌付支票款</t>
    <phoneticPr fontId="5" type="noConversion"/>
  </si>
  <si>
    <t>本期公庫實際結存</t>
    <phoneticPr fontId="5" type="noConversion"/>
  </si>
  <si>
    <t xml:space="preserve">          主辦統計人員</t>
    <phoneticPr fontId="5" type="noConversion"/>
  </si>
  <si>
    <t>中華民國113年12月03日編製</t>
    <phoneticPr fontId="5" type="noConversion"/>
  </si>
  <si>
    <t xml:space="preserve">          主辦業務人員</t>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</si>
  <si>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</si>
  <si>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5" type="noConversion"/>
  </si>
  <si>
    <t>中華民國114年1月18日編製</t>
    <phoneticPr fontId="5" type="noConversion"/>
  </si>
  <si>
    <t>113 年12 月   ( 113 年度)</t>
    <phoneticPr fontId="5" type="noConversion"/>
  </si>
  <si>
    <t>公庫收支月報</t>
    <phoneticPr fontId="5" type="noConversion"/>
  </si>
  <si>
    <t>2月3日
公庫收支月報(113年12月)</t>
    <phoneticPr fontId="5" type="noConversion"/>
  </si>
  <si>
    <r>
      <t>中華民國113年第4季</t>
    </r>
    <r>
      <rPr>
        <sz val="11"/>
        <rFont val="Times New Roman"/>
        <family val="1"/>
      </rPr>
      <t>(10</t>
    </r>
    <r>
      <rPr>
        <sz val="11"/>
        <rFont val="標楷體"/>
        <family val="4"/>
        <charset val="136"/>
      </rPr>
      <t>月至12月</t>
    </r>
    <r>
      <rPr>
        <sz val="11"/>
        <rFont val="Times New Roman"/>
        <family val="1"/>
      </rPr>
      <t xml:space="preserve">)                                                                             </t>
    </r>
    <phoneticPr fontId="85" type="noConversion"/>
  </si>
  <si>
    <t>中華民國114年1月8日編製</t>
    <phoneticPr fontId="10" type="noConversion"/>
  </si>
  <si>
    <t>半  年  報</t>
    <phoneticPr fontId="5" type="noConversion"/>
  </si>
  <si>
    <t>期間終了1個月內編報</t>
  </si>
  <si>
    <t>1139-07-01-3</t>
    <phoneticPr fontId="5" type="noConversion"/>
  </si>
  <si>
    <t>臺東縣東河鄉環保人員概況</t>
    <phoneticPr fontId="5" type="noConversion"/>
  </si>
  <si>
    <t>一、本縣（市）環保單位</t>
    <phoneticPr fontId="5" type="noConversion"/>
  </si>
  <si>
    <t>單位:人</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</si>
  <si>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</si>
  <si>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</si>
  <si>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</si>
  <si>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</si>
  <si>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 xml:space="preserve">   職員</t>
    <phoneticPr fontId="5" type="noConversion"/>
  </si>
  <si>
    <t xml:space="preserve">     特任、比照簡任</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</si>
  <si>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</si>
  <si>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</si>
  <si>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</si>
  <si>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雇員</t>
    <phoneticPr fontId="5" type="noConversion"/>
  </si>
  <si>
    <t xml:space="preserve">   約聘(僱)</t>
    <phoneticPr fontId="5" type="noConversion"/>
  </si>
  <si>
    <t xml:space="preserve">   工員</t>
    <phoneticPr fontId="5" type="noConversion"/>
  </si>
  <si>
    <t xml:space="preserve">   其他</t>
    <phoneticPr fontId="5" type="noConversion"/>
  </si>
  <si>
    <t>臺東縣東河鄉環保人員概況(續1)</t>
    <phoneticPr fontId="5" type="noConversion"/>
  </si>
  <si>
    <t xml:space="preserve">二、環境保護局                                                                     單位:人 </t>
    <phoneticPr fontId="5" type="noConversion"/>
  </si>
  <si>
    <t xml:space="preserve">  單位:人 </t>
  </si>
  <si>
    <t>項   目   別</t>
    <phoneticPr fontId="5" type="noConversion"/>
  </si>
  <si>
    <t xml:space="preserve">總 計 </t>
    <phoneticPr fontId="5" type="noConversion"/>
  </si>
  <si>
    <t>行政輔助</t>
    <phoneticPr fontId="5" type="noConversion"/>
  </si>
  <si>
    <t>綜合規劃</t>
    <phoneticPr fontId="5" type="noConversion"/>
  </si>
  <si>
    <t>空氣品質保護</t>
    <phoneticPr fontId="5" type="noConversion"/>
  </si>
  <si>
    <t>氣候變遷
因應</t>
    <phoneticPr fontId="5" type="noConversion"/>
  </si>
  <si>
    <t>噪音及
振動防制</t>
    <phoneticPr fontId="5" type="noConversion"/>
  </si>
  <si>
    <t>水質保護</t>
    <phoneticPr fontId="5" type="noConversion"/>
  </si>
  <si>
    <t>土壤及地下水污染整治</t>
    <phoneticPr fontId="5" type="noConversion"/>
  </si>
  <si>
    <t>廢棄物
管理</t>
    <phoneticPr fontId="5" type="noConversion"/>
  </si>
  <si>
    <t>環境衛生、
毒化物管理</t>
    <phoneticPr fontId="5" type="noConversion"/>
  </si>
  <si>
    <t>陳情、稽查、糾紛處理</t>
    <phoneticPr fontId="5" type="noConversion"/>
  </si>
  <si>
    <t>監測及檢驗</t>
    <phoneticPr fontId="5" type="noConversion"/>
  </si>
  <si>
    <t>研究發展</t>
    <phoneticPr fontId="5" type="noConversion"/>
  </si>
  <si>
    <t>其他業務</t>
    <phoneticPr fontId="5" type="noConversion"/>
  </si>
  <si>
    <r>
      <t>總計：</t>
    </r>
    <r>
      <rPr>
        <sz val="12"/>
        <rFont val="Times New Roman"/>
        <family val="1"/>
      </rPr>
      <t>A=B=C=D</t>
    </r>
    <phoneticPr fontId="5" type="noConversion"/>
  </si>
  <si>
    <r>
      <rPr>
        <sz val="12"/>
        <rFont val="Times New Roman"/>
        <family val="1"/>
      </rPr>
      <t xml:space="preserve">    </t>
    </r>
    <r>
      <rPr>
        <sz val="12"/>
        <rFont val="標楷體"/>
        <family val="4"/>
        <charset val="136"/>
      </rPr>
      <t>按類別分：B=</t>
    </r>
    <r>
      <rPr>
        <sz val="12"/>
        <rFont val="Times New Roman"/>
        <family val="1"/>
      </rPr>
      <t>(1)+(2)+(3)+(4)</t>
    </r>
    <phoneticPr fontId="5" type="noConversion"/>
  </si>
  <si>
    <t xml:space="preserve">    職員(1)</t>
    <phoneticPr fontId="5" type="noConversion"/>
  </si>
  <si>
    <t xml:space="preserve">         特任、比照簡任 </t>
    <phoneticPr fontId="5" type="noConversion"/>
  </si>
  <si>
    <t xml:space="preserve">         簡任(10-14職等)</t>
    <phoneticPr fontId="5" type="noConversion"/>
  </si>
  <si>
    <t xml:space="preserve">         薦任(6-9職等)</t>
    <phoneticPr fontId="5" type="noConversion"/>
  </si>
  <si>
    <t xml:space="preserve">         委任(1-5職等) </t>
    <phoneticPr fontId="5" type="noConversion"/>
  </si>
  <si>
    <t xml:space="preserve">         雇員</t>
    <phoneticPr fontId="5" type="noConversion"/>
  </si>
  <si>
    <t xml:space="preserve">    約聘(僱)(2)</t>
    <phoneticPr fontId="5" type="noConversion"/>
  </si>
  <si>
    <t xml:space="preserve">    工員(3)</t>
    <phoneticPr fontId="5" type="noConversion"/>
  </si>
  <si>
    <t xml:space="preserve">    其他(4)</t>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</si>
  <si>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</si>
  <si>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</si>
  <si>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</si>
  <si>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D=(7)+…+(12)</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</si>
  <si>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</si>
  <si>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</si>
  <si>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</si>
  <si>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</si>
  <si>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</si>
  <si>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</si>
  <si>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</si>
  <si>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</si>
  <si>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phoneticPr fontId="5" type="noConversion"/>
  </si>
  <si>
    <r>
      <rPr>
        <sz val="28"/>
        <rFont val="標楷體"/>
        <family val="4"/>
        <charset val="136"/>
      </rPr>
      <t>臺東縣東河鄉環保人員概況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</si>
  <si>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三、廢棄物清運處理單位</t>
    <phoneticPr fontId="5" type="noConversion"/>
  </si>
  <si>
    <t xml:space="preserve"> 單位:人 </t>
    <phoneticPr fontId="5" type="noConversion"/>
  </si>
  <si>
    <t>總
計</t>
    <phoneticPr fontId="5" type="noConversion"/>
  </si>
  <si>
    <t>清   運   單   位</t>
    <phoneticPr fontId="5" type="noConversion"/>
  </si>
  <si>
    <t>處   理   單   位</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</si>
  <si>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</si>
  <si>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</si>
  <si>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</si>
  <si>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
    </r>
    <phoneticPr fontId="5" type="noConversion"/>
  </si>
  <si>
    <t>垃圾焚化廠
、掩埋場</t>
    <phoneticPr fontId="5" type="noConversion"/>
  </si>
  <si>
    <t>水肥處理廠</t>
    <phoneticPr fontId="5" type="noConversion"/>
  </si>
  <si>
    <t xml:space="preserve">         隊員</t>
    <phoneticPr fontId="5" type="noConversion"/>
  </si>
  <si>
    <t xml:space="preserve">         駕駛</t>
    <phoneticPr fontId="5" type="noConversion"/>
  </si>
  <si>
    <t xml:space="preserve">         技工、工友</t>
    <phoneticPr fontId="5" type="noConversion"/>
  </si>
  <si>
    <t xml:space="preserve">         臨時工</t>
    <phoneticPr fontId="5" type="noConversion"/>
  </si>
  <si>
    <t xml:space="preserve">         代賑工</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</si>
  <si>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份送臺東縣環境保護局</t>
    </r>
    <r>
      <rPr>
        <sz val="12"/>
        <rFont val="標楷體"/>
        <family val="4"/>
        <charset val="136"/>
      </rPr>
      <t>。</t>
    </r>
    <phoneticPr fontId="5" type="noConversion"/>
  </si>
  <si>
    <t>公 開 類</t>
    <phoneticPr fontId="110" type="noConversion"/>
  </si>
  <si>
    <t>編製機關</t>
    <phoneticPr fontId="110" type="noConversion"/>
  </si>
  <si>
    <t>臺東縣東河鄉公所(清潔隊)</t>
    <phoneticPr fontId="23" type="noConversion"/>
  </si>
  <si>
    <t>半 年 報</t>
    <phoneticPr fontId="5" type="noConversion"/>
  </si>
  <si>
    <t>期間終了1個月內編報</t>
    <phoneticPr fontId="110" type="noConversion"/>
  </si>
  <si>
    <t>表    號</t>
    <phoneticPr fontId="110" type="noConversion"/>
  </si>
  <si>
    <r>
      <t>1135-01-05</t>
    </r>
    <r>
      <rPr>
        <sz val="12"/>
        <color indexed="17"/>
        <rFont val="標楷體"/>
        <family val="4"/>
        <charset val="136"/>
      </rPr>
      <t>-3</t>
    </r>
    <phoneticPr fontId="110" type="noConversion"/>
  </si>
  <si>
    <r>
      <rPr>
        <b/>
        <u/>
        <sz val="18"/>
        <color indexed="17"/>
        <rFont val="標楷體"/>
        <family val="4"/>
        <charset val="136"/>
      </rPr>
      <t>臺東縣東河鄉</t>
    </r>
    <r>
      <rPr>
        <sz val="18"/>
        <color indexed="8"/>
        <rFont val="標楷體"/>
        <family val="4"/>
        <charset val="136"/>
      </rPr>
      <t>垃圾處理場(廠)及</t>
    </r>
    <r>
      <rPr>
        <sz val="18"/>
        <rFont val="標楷體"/>
        <family val="4"/>
        <charset val="136"/>
      </rPr>
      <t>垃圾回收清除車輛統計</t>
    </r>
    <phoneticPr fontId="110" type="noConversion"/>
  </si>
  <si>
    <t>項    目    別</t>
    <phoneticPr fontId="110" type="noConversion"/>
  </si>
  <si>
    <t>總　  計</t>
    <phoneticPr fontId="110" type="noConversion"/>
  </si>
  <si>
    <t>垃圾處理場(廠)(座)</t>
    <phoneticPr fontId="110" type="noConversion"/>
  </si>
  <si>
    <t>總　　　　　計</t>
    <phoneticPr fontId="110" type="noConversion"/>
  </si>
  <si>
    <t>　焚　　化　　廠</t>
    <phoneticPr fontId="110" type="noConversion"/>
  </si>
  <si>
    <t>　衛　生　掩　埋　場</t>
    <phoneticPr fontId="110" type="noConversion"/>
  </si>
  <si>
    <t>　堆　　肥　　場</t>
    <phoneticPr fontId="110" type="noConversion"/>
  </si>
  <si>
    <t>　堆　　置　　場</t>
  </si>
  <si>
    <t>垃圾回收清除車輛(輛)　</t>
    <phoneticPr fontId="110" type="noConversion"/>
  </si>
  <si>
    <t>　子　母　式　垃　圾　車</t>
    <phoneticPr fontId="110" type="noConversion"/>
  </si>
  <si>
    <t>　密　封　式　垃　圾　車</t>
    <phoneticPr fontId="110" type="noConversion"/>
  </si>
  <si>
    <t>框
式
垃
圾
車</t>
    <phoneticPr fontId="110" type="noConversion"/>
  </si>
  <si>
    <t xml:space="preserve"> 計　</t>
    <phoneticPr fontId="110" type="noConversion"/>
  </si>
  <si>
    <t xml:space="preserve"> 資 源 (含 廚 餘) 回 收 垃 圾 車</t>
    <phoneticPr fontId="110" type="noConversion"/>
  </si>
  <si>
    <t xml:space="preserve"> 其　它　</t>
    <phoneticPr fontId="110" type="noConversion"/>
  </si>
  <si>
    <t>　水　肥　車</t>
    <phoneticPr fontId="110" type="noConversion"/>
  </si>
  <si>
    <t>　清　溝　( 溝　泥 )　車</t>
    <phoneticPr fontId="110" type="noConversion"/>
  </si>
  <si>
    <t>　掃　( 洗 )　街　車</t>
    <phoneticPr fontId="110" type="noConversion"/>
  </si>
  <si>
    <t>填表</t>
    <phoneticPr fontId="110" type="noConversion"/>
  </si>
  <si>
    <t>審核</t>
    <phoneticPr fontId="110" type="noConversion"/>
  </si>
  <si>
    <t>業務主管人員</t>
    <phoneticPr fontId="110" type="noConversion"/>
  </si>
  <si>
    <t>機關首長</t>
    <phoneticPr fontId="110" type="noConversion"/>
  </si>
  <si>
    <t>主辦統計人員</t>
    <phoneticPr fontId="110" type="noConversion"/>
  </si>
  <si>
    <t>資料來源：依據本鄉鎮市公所之垃圾處理場(廠)及垃圾回收清除車輛資料編製。</t>
    <phoneticPr fontId="110" type="noConversion"/>
  </si>
  <si>
    <t>填表說明：本表編製1式3份，1份送會計單位，1份自存，1份送本縣環境保護局。</t>
    <phoneticPr fontId="110" type="noConversion"/>
  </si>
  <si>
    <t>委員總人數</t>
    <phoneticPr fontId="60" type="noConversion"/>
  </si>
  <si>
    <t>性別</t>
    <phoneticPr fontId="5" type="noConversion"/>
  </si>
  <si>
    <t>年齡</t>
    <phoneticPr fontId="5" type="noConversion"/>
  </si>
  <si>
    <t>行業</t>
    <phoneticPr fontId="5" type="noConversion"/>
  </si>
  <si>
    <t>委員年資</t>
    <phoneticPr fontId="5" type="noConversion"/>
  </si>
  <si>
    <t>未滿40歲</t>
    <phoneticPr fontId="5" type="noConversion"/>
  </si>
  <si>
    <t>40-50歲未滿</t>
    <phoneticPr fontId="5" type="noConversion"/>
  </si>
  <si>
    <t>50-60歲未滿</t>
    <phoneticPr fontId="5" type="noConversion"/>
  </si>
  <si>
    <t>60歲以上</t>
    <phoneticPr fontId="5" type="noConversion"/>
  </si>
  <si>
    <t>國中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</si>
  <si>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</si>
  <si>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</si>
  <si>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</si>
  <si>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</si>
  <si>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</si>
  <si>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</si>
  <si>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t>4-未滿8年</t>
    <phoneticPr fontId="5" type="noConversion"/>
  </si>
  <si>
    <t>8-未滿16年</t>
    <phoneticPr fontId="5" type="noConversion"/>
  </si>
  <si>
    <t>東河鄉</t>
    <phoneticPr fontId="10" type="noConversion"/>
  </si>
  <si>
    <t>公開類</t>
    <phoneticPr fontId="5" type="noConversion"/>
  </si>
  <si>
    <t>年報</t>
    <phoneticPr fontId="60" type="noConversion"/>
  </si>
  <si>
    <t>3311-04-03-3</t>
    <phoneticPr fontId="21" type="noConversion"/>
  </si>
  <si>
    <t>單位：件;％</t>
    <phoneticPr fontId="21" type="noConversion"/>
  </si>
  <si>
    <t>鄉鎮市別</t>
    <phoneticPr fontId="21" type="noConversion"/>
  </si>
  <si>
    <t>調　　　　解　　　　方　　　　式</t>
    <phoneticPr fontId="21" type="noConversion"/>
  </si>
  <si>
    <t>協　同　調　解</t>
    <phoneticPr fontId="21" type="noConversion"/>
  </si>
  <si>
    <t>合　　計</t>
    <phoneticPr fontId="21"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</si>
  <si>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1"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</si>
  <si>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1" type="noConversion"/>
  </si>
  <si>
    <t>計</t>
    <phoneticPr fontId="21" type="noConversion"/>
  </si>
  <si>
    <t>成立</t>
    <phoneticPr fontId="21" type="noConversion"/>
  </si>
  <si>
    <t>不成立</t>
  </si>
  <si>
    <r>
      <t xml:space="preserve">成立比率
</t>
    </r>
    <r>
      <rPr>
        <sz val="12"/>
        <rFont val="Times New Roman"/>
        <family val="1"/>
      </rPr>
      <t>(%)</t>
    </r>
    <phoneticPr fontId="21" type="noConversion"/>
  </si>
  <si>
    <t>備  註</t>
    <phoneticPr fontId="5" type="noConversion"/>
  </si>
  <si>
    <t>機關首長</t>
    <phoneticPr fontId="21" type="noConversion"/>
  </si>
  <si>
    <t>公 開 類</t>
  </si>
  <si>
    <t>編製機關</t>
  </si>
  <si>
    <t>臺東縣東河鄉公所建設課</t>
    <phoneticPr fontId="120" type="noConversion"/>
  </si>
  <si>
    <t>年    報</t>
  </si>
  <si>
    <t>次年2月15日前編送</t>
    <phoneticPr fontId="77" type="noConversion"/>
  </si>
  <si>
    <t>表　　號</t>
  </si>
  <si>
    <t>2354-00-01-3</t>
    <phoneticPr fontId="120" type="noConversion"/>
  </si>
  <si>
    <t>臺東縣東河鄉都市計畫區域內公共工程實施數量</t>
    <phoneticPr fontId="77"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</si>
  <si>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</si>
  <si>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</si>
  <si>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</si>
  <si>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</si>
  <si>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</si>
  <si>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</si>
  <si>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</si>
  <si>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</si>
  <si>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</si>
  <si>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</si>
  <si>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</si>
  <si>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</si>
  <si>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</si>
  <si>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</si>
  <si>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</si>
  <si>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</si>
  <si>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</si>
  <si>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</si>
  <si>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</si>
  <si>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</si>
  <si>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</si>
  <si>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</si>
  <si>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</si>
  <si>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</si>
  <si>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</si>
  <si>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</si>
  <si>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</si>
  <si>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</si>
  <si>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</si>
  <si>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</si>
  <si>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</si>
  <si>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</si>
  <si>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</si>
  <si>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 xml:space="preserve"> </t>
  </si>
  <si>
    <t>業務主管人員</t>
  </si>
  <si>
    <t>機關首長</t>
  </si>
  <si>
    <t>資料來源：依據本所資料彙編。</t>
  </si>
  <si>
    <t>填表說明：本表編製3份，經陳核後，1份送主計室，1份自存外，1份送臺東縣政府建設處。</t>
    <phoneticPr fontId="120" type="noConversion"/>
  </si>
  <si>
    <t>公　開　類</t>
    <phoneticPr fontId="77" type="noConversion"/>
  </si>
  <si>
    <t>年　    報</t>
    <phoneticPr fontId="77" type="noConversion"/>
  </si>
  <si>
    <t>2359-01-04-3</t>
    <phoneticPr fontId="120" type="noConversion"/>
  </si>
  <si>
    <t>臺東縣東河鄉都市計畫公共設施用地已取得面積</t>
    <phoneticPr fontId="120" type="noConversion"/>
  </si>
  <si>
    <t>單位：公頃</t>
  </si>
  <si>
    <t>總    計</t>
  </si>
  <si>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</si>
  <si>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</si>
  <si>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</si>
  <si>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</si>
  <si>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</si>
  <si>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</si>
  <si>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</si>
  <si>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</si>
  <si>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</si>
  <si>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</si>
  <si>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</si>
  <si>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77" type="noConversion"/>
  </si>
  <si>
    <t>醫療衛生機構</t>
  </si>
  <si>
    <t>機關用地</t>
  </si>
  <si>
    <t xml:space="preserve">  墓 地</t>
  </si>
  <si>
    <t>變電所、電力專業用地</t>
  </si>
  <si>
    <t>郵政、電信用地</t>
  </si>
  <si>
    <t>民用航空站、機場</t>
  </si>
  <si>
    <t>溝渠河道</t>
  </si>
  <si>
    <t>港埠用地</t>
  </si>
  <si>
    <t>捷運系統、交通、車站鐵路</t>
  </si>
  <si>
    <t>環保設施用地</t>
  </si>
  <si>
    <t>其他用地</t>
  </si>
  <si>
    <t xml:space="preserve"> 填表</t>
  </si>
  <si>
    <t xml:space="preserve">  審核</t>
  </si>
  <si>
    <t xml:space="preserve">  機關首長</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</si>
  <si>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份送主計室，1份自存外，1份送臺東縣政府建設處。</t>
    </r>
    <phoneticPr fontId="120" type="noConversion"/>
  </si>
  <si>
    <t xml:space="preserve"> 2359-01-06-3</t>
    <phoneticPr fontId="120" type="noConversion"/>
  </si>
  <si>
    <t>臺東縣東河鄉都市計畫公共設施用地已闢建面積</t>
    <phoneticPr fontId="120" type="noConversion"/>
  </si>
  <si>
    <t>單位:公頃</t>
  </si>
  <si>
    <t>總   計</t>
  </si>
  <si>
    <t>公　園</t>
  </si>
  <si>
    <t>綠　地</t>
  </si>
  <si>
    <t>廣　場</t>
  </si>
  <si>
    <t>停車場</t>
  </si>
  <si>
    <t>加油站</t>
  </si>
  <si>
    <t>市　場</t>
  </si>
  <si>
    <t>學　校</t>
  </si>
  <si>
    <t>總　計</t>
  </si>
  <si>
    <t>墓  地</t>
  </si>
  <si>
    <t>變電所、電力專業用地</t>
    <phoneticPr fontId="120"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</si>
  <si>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</si>
  <si>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</si>
  <si>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120" type="noConversion"/>
  </si>
  <si>
    <t>2359-01-09-3</t>
    <phoneticPr fontId="120" type="noConversion"/>
  </si>
  <si>
    <t>臺東縣東河鄉都市計畫區域內現有已開闢道路長度及面積暨橋梁座數、自行車道長度</t>
    <phoneticPr fontId="77"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</si>
  <si>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</si>
  <si>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</si>
  <si>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</si>
  <si>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</si>
  <si>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</si>
  <si>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</si>
  <si>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</si>
  <si>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</si>
  <si>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</si>
  <si>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77" type="noConversion"/>
  </si>
  <si>
    <t>資料來源：依據本所實施都市計畫區域之登記資料彙編。</t>
  </si>
  <si>
    <t>填表說明：1.本表編製3份，經陳核後，1份送主計室，1份自存外，1份送臺東縣政府建設處。</t>
    <phoneticPr fontId="120"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</si>
  <si>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</si>
  <si>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</si>
  <si>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</si>
  <si>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</si>
  <si>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獨居老人服務概況(113年第四季)</t>
    <phoneticPr fontId="5" type="noConversion"/>
  </si>
  <si>
    <t xml:space="preserve">                                  中華民國 113 年 12 月底</t>
    <phoneticPr fontId="5" type="noConversion"/>
  </si>
  <si>
    <t xml:space="preserve">              中華民國 113 年 12 月底       </t>
    <phoneticPr fontId="5" type="noConversion"/>
  </si>
  <si>
    <t xml:space="preserve">         中華民國 113 年 12 月底    </t>
    <phoneticPr fontId="5" type="noConversion"/>
  </si>
  <si>
    <t>中 華 民 國 113 年 12 月底</t>
    <phoneticPr fontId="110" type="noConversion"/>
  </si>
  <si>
    <t>中華民國114年1月24日編製</t>
    <phoneticPr fontId="110" type="noConversion"/>
  </si>
  <si>
    <r>
      <t>中華民國</t>
    </r>
    <r>
      <rPr>
        <sz val="12"/>
        <rFont val="Times New Roman"/>
        <family val="1"/>
      </rPr>
      <t>114</t>
    </r>
    <r>
      <rPr>
        <sz val="12"/>
        <rFont val="標楷體"/>
        <family val="4"/>
        <charset val="136"/>
      </rPr>
      <t>年1月9日編製</t>
    </r>
    <phoneticPr fontId="5" type="noConversion"/>
  </si>
  <si>
    <t>中華民國 113 年</t>
    <phoneticPr fontId="10" type="noConversion"/>
  </si>
  <si>
    <t>中華民國114年1月3日 編製</t>
    <phoneticPr fontId="10" type="noConversion"/>
  </si>
  <si>
    <t>中華民國 113年底</t>
    <phoneticPr fontId="10" type="noConversion"/>
  </si>
  <si>
    <t>年度報</t>
    <phoneticPr fontId="23" type="noConversion"/>
  </si>
  <si>
    <t>每年終了後2個月內編送</t>
    <phoneticPr fontId="23" type="noConversion"/>
  </si>
  <si>
    <t>臺東縣東河鄉推行社區發展工作概況</t>
    <phoneticPr fontId="5" type="noConversion"/>
  </si>
  <si>
    <r>
      <rPr>
        <u/>
        <sz val="20"/>
        <rFont val="標楷體"/>
        <family val="4"/>
        <charset val="136"/>
      </rPr>
      <t>臺東縣東河鄉</t>
    </r>
    <r>
      <rPr>
        <sz val="20"/>
        <rFont val="標楷體"/>
        <family val="4"/>
        <charset val="136"/>
      </rPr>
      <t>推行社區發展工作概況（續）</t>
    </r>
    <phoneticPr fontId="5" type="noConversion"/>
  </si>
  <si>
    <t>鄉鎮市區</t>
  </si>
  <si>
    <t>社區發展協會數</t>
    <phoneticPr fontId="23" type="noConversion"/>
  </si>
  <si>
    <t>理監事人數</t>
    <phoneticPr fontId="23" type="noConversion"/>
  </si>
  <si>
    <t>社區發展協會會員數</t>
    <phoneticPr fontId="23" type="noConversion"/>
  </si>
  <si>
    <t>設置社區生產建設基金</t>
    <phoneticPr fontId="23" type="noConversion"/>
  </si>
  <si>
    <t>實際使用經費(元)</t>
  </si>
  <si>
    <t>社區活動中心(幢)</t>
  </si>
  <si>
    <t>社區發展工作項目</t>
    <phoneticPr fontId="5" type="noConversion"/>
  </si>
  <si>
    <t>合計</t>
    <phoneticPr fontId="23" type="noConversion"/>
  </si>
  <si>
    <t>理事長</t>
  </si>
  <si>
    <t>理事(不含理事長)</t>
    <phoneticPr fontId="23" type="noConversion"/>
  </si>
  <si>
    <t>監事</t>
    <phoneticPr fontId="23" type="noConversion"/>
  </si>
  <si>
    <t>合  計</t>
    <phoneticPr fontId="23" type="noConversion"/>
  </si>
  <si>
    <t>教育訓練</t>
    <phoneticPr fontId="23" type="noConversion"/>
  </si>
  <si>
    <t>社區內部組織</t>
    <phoneticPr fontId="23" type="noConversion"/>
  </si>
  <si>
    <t>辦理社區照顧關懷據點</t>
    <phoneticPr fontId="23" type="noConversion"/>
  </si>
  <si>
    <t>社區
圖書室</t>
    <phoneticPr fontId="5" type="noConversion"/>
  </si>
  <si>
    <t>社區
刊物</t>
    <phoneticPr fontId="23" type="noConversion"/>
  </si>
  <si>
    <t>服務成果</t>
    <phoneticPr fontId="23" type="noConversion"/>
  </si>
  <si>
    <t>男</t>
  </si>
  <si>
    <t>女</t>
  </si>
  <si>
    <t>新建</t>
  </si>
  <si>
    <t>修擴建</t>
  </si>
  <si>
    <t>辦理社區幹部訓練</t>
    <phoneticPr fontId="23" type="noConversion"/>
  </si>
  <si>
    <t>辦理社區觀摩</t>
  </si>
  <si>
    <t>社區長壽俱樂部</t>
    <phoneticPr fontId="23" type="noConversion"/>
  </si>
  <si>
    <t>社區成長教室</t>
    <phoneticPr fontId="23" type="noConversion"/>
  </si>
  <si>
    <t>社區守望相助隊</t>
    <phoneticPr fontId="23" type="noConversion"/>
  </si>
  <si>
    <t>社區民俗藝文康樂班隊</t>
    <phoneticPr fontId="23" type="noConversion"/>
  </si>
  <si>
    <t>社區志願服務</t>
    <phoneticPr fontId="23" type="noConversion"/>
  </si>
  <si>
    <t>福利服務或活動</t>
    <phoneticPr fontId="23" type="noConversion"/>
  </si>
  <si>
    <t>團隊</t>
    <phoneticPr fontId="23" type="noConversion"/>
  </si>
  <si>
    <t>志工數</t>
    <phoneticPr fontId="23" type="noConversion"/>
  </si>
  <si>
    <t>男</t>
    <phoneticPr fontId="23" type="noConversion"/>
  </si>
  <si>
    <t>女</t>
    <phoneticPr fontId="23" type="noConversion"/>
  </si>
  <si>
    <t>總計</t>
  </si>
  <si>
    <t>備註</t>
  </si>
  <si>
    <t>業務主管人員</t>
    <phoneticPr fontId="36" type="noConversion"/>
  </si>
  <si>
    <t>機關長官</t>
    <phoneticPr fontId="23" type="noConversion"/>
  </si>
  <si>
    <t>主辦統計人員</t>
    <phoneticPr fontId="36" type="noConversion"/>
  </si>
  <si>
    <t>資料來源：依據各公所轄內已成立社區發展協會所報工作概況資料審核彙編。</t>
    <phoneticPr fontId="23"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</si>
  <si>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</si>
  <si>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</si>
  <si>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中華民國113年</t>
    <phoneticPr fontId="5" type="noConversion"/>
  </si>
  <si>
    <t>社區
戶數</t>
    <phoneticPr fontId="5" type="noConversion"/>
  </si>
  <si>
    <t>社區
人口數</t>
    <phoneticPr fontId="5" type="noConversion"/>
  </si>
  <si>
    <t>政府
補助款</t>
    <phoneticPr fontId="5" type="noConversion"/>
  </si>
  <si>
    <t>社區
自籌款</t>
    <phoneticPr fontId="5" type="noConversion"/>
  </si>
  <si>
    <t>原建
(未作修擴建)</t>
    <phoneticPr fontId="5" type="noConversion"/>
  </si>
  <si>
    <t xml:space="preserve">其他
服務  </t>
    <phoneticPr fontId="5" type="noConversion"/>
  </si>
  <si>
    <t>(個)</t>
    <phoneticPr fontId="5" type="noConversion"/>
  </si>
  <si>
    <t>(戶)</t>
    <phoneticPr fontId="5" type="noConversion"/>
  </si>
  <si>
    <t>(人)</t>
    <phoneticPr fontId="5" type="noConversion"/>
  </si>
  <si>
    <t>(人次)</t>
    <phoneticPr fontId="5" type="noConversion"/>
  </si>
  <si>
    <t>(處)</t>
    <phoneticPr fontId="5" type="noConversion"/>
  </si>
  <si>
    <t>(班)</t>
    <phoneticPr fontId="5" type="noConversion"/>
  </si>
  <si>
    <t>(隊)</t>
    <phoneticPr fontId="5" type="noConversion"/>
  </si>
  <si>
    <t>(期)</t>
    <phoneticPr fontId="5" type="noConversion"/>
  </si>
  <si>
    <t>(受益人次)</t>
    <phoneticPr fontId="5" type="noConversion"/>
  </si>
  <si>
    <t>本縣(市)已劃定社區數有           處。</t>
    <phoneticPr fontId="5" type="noConversion"/>
  </si>
  <si>
    <t>編製機關</t>
    <phoneticPr fontId="10" type="noConversion"/>
  </si>
  <si>
    <t>表    號</t>
    <phoneticPr fontId="10" type="noConversion"/>
  </si>
  <si>
    <t>臺東縣東河鄉公所社財課</t>
    <phoneticPr fontId="10" type="noConversion"/>
  </si>
  <si>
    <t>11140-01-01-3</t>
    <phoneticPr fontId="10" type="noConversion"/>
  </si>
  <si>
    <t>推行社區發展工作概況(113年)</t>
    <phoneticPr fontId="5" type="noConversion"/>
  </si>
  <si>
    <t>環保人員概況(113年下半年度)</t>
    <phoneticPr fontId="5" type="noConversion"/>
  </si>
  <si>
    <t>垃圾處理場(廠)及垃圾回收清除車輛統計(113年下半年度)</t>
    <phoneticPr fontId="5" type="noConversion"/>
  </si>
  <si>
    <t>都市計畫區域內公共工程實施數量(113年)</t>
    <phoneticPr fontId="5" type="noConversion"/>
  </si>
  <si>
    <t>都市計畫區域內現有已開闢道路長度及面積暨橋梁座數、自行車道長度(113年)</t>
    <phoneticPr fontId="5" type="noConversion"/>
  </si>
  <si>
    <t xml:space="preserve"> 中華民國 113 年底</t>
    <phoneticPr fontId="10" type="noConversion"/>
  </si>
  <si>
    <t>中華民國114年2月4日 編製</t>
    <phoneticPr fontId="120" type="noConversion"/>
  </si>
  <si>
    <t>單位：件</t>
    <phoneticPr fontId="5" type="noConversion"/>
  </si>
  <si>
    <t>鄉鎮市
別</t>
    <phoneticPr fontId="5" type="noConversion"/>
  </si>
  <si>
    <r>
      <t>結案件數總計</t>
    </r>
    <r>
      <rPr>
        <sz val="12"/>
        <rFont val="Times New Roman"/>
        <family val="1"/>
      </rPr>
      <t xml:space="preserve">  </t>
    </r>
    <phoneticPr fontId="60" type="noConversion"/>
  </si>
  <si>
    <r>
      <t>民事結案件數</t>
    </r>
    <r>
      <rPr>
        <sz val="12"/>
        <rFont val="Times New Roman"/>
        <family val="1"/>
      </rPr>
      <t xml:space="preserve"> </t>
    </r>
    <phoneticPr fontId="5" type="noConversion"/>
  </si>
  <si>
    <r>
      <t>刑事結案件數</t>
    </r>
    <r>
      <rPr>
        <sz val="12"/>
        <rFont val="Times New Roman"/>
        <family val="1"/>
      </rPr>
      <t xml:space="preserve">    </t>
    </r>
    <phoneticPr fontId="5" type="noConversion"/>
  </si>
  <si>
    <t>年底正在調解中未結案件數</t>
    <phoneticPr fontId="5" type="noConversion"/>
  </si>
  <si>
    <t>債權、債務</t>
    <phoneticPr fontId="5" type="noConversion"/>
  </si>
  <si>
    <t>物權</t>
    <phoneticPr fontId="5" type="noConversion"/>
  </si>
  <si>
    <t>親屬</t>
    <phoneticPr fontId="5" type="noConversion"/>
  </si>
  <si>
    <t>繼承</t>
    <phoneticPr fontId="5" type="noConversion"/>
  </si>
  <si>
    <t>商事</t>
    <phoneticPr fontId="5" type="noConversion"/>
  </si>
  <si>
    <t>營建工程</t>
    <phoneticPr fontId="5" type="noConversion"/>
  </si>
  <si>
    <t>其他</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</si>
  <si>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</si>
  <si>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</si>
  <si>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</si>
  <si>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</si>
  <si>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竊盜及侵占詐欺</t>
    <phoneticPr fontId="5" type="noConversion"/>
  </si>
  <si>
    <t>毀棄損壞</t>
    <phoneticPr fontId="5" type="noConversion"/>
  </si>
  <si>
    <r>
      <t>合</t>
    </r>
    <r>
      <rPr>
        <sz val="12"/>
        <rFont val="標楷體"/>
        <family val="4"/>
        <charset val="136"/>
      </rPr>
      <t>計</t>
    </r>
    <phoneticPr fontId="5" type="noConversion"/>
  </si>
  <si>
    <t>成立</t>
    <phoneticPr fontId="5" type="noConversion"/>
  </si>
  <si>
    <t>不成立</t>
    <phoneticPr fontId="5" type="noConversion"/>
  </si>
  <si>
    <t xml:space="preserve">             中華民國 113 年</t>
    <phoneticPr fontId="5" type="noConversion"/>
  </si>
  <si>
    <t xml:space="preserve">            中華民國 113 年</t>
    <phoneticPr fontId="5" type="noConversion"/>
  </si>
  <si>
    <t>國小(含)以下</t>
    <phoneticPr fontId="5" type="noConversion"/>
  </si>
  <si>
    <t>每年終了後1個月內編報</t>
    <phoneticPr fontId="5" type="noConversion"/>
  </si>
  <si>
    <t>3311-04-01-3</t>
    <phoneticPr fontId="21" type="noConversion"/>
  </si>
  <si>
    <t>東河鄉辦理調解業務概況</t>
    <phoneticPr fontId="21" type="noConversion"/>
  </si>
  <si>
    <t>東河鄉辦理調解業務概況(續)</t>
    <phoneticPr fontId="5" type="noConversion"/>
  </si>
  <si>
    <t>資料來源：依據本所業務資料彙編。</t>
    <phoneticPr fontId="21" type="noConversion"/>
  </si>
  <si>
    <t>填表說明：本表編製3份，於完成會核程序並經機關首長核章後，1份送臺東縣政府民政處，1份送主計室，1份自存。</t>
    <phoneticPr fontId="5" type="noConversion"/>
  </si>
  <si>
    <t>3311-04-02-3</t>
    <phoneticPr fontId="21" type="noConversion"/>
  </si>
  <si>
    <t>東河鄉調解委員會組織概況</t>
    <phoneticPr fontId="21" type="noConversion"/>
  </si>
  <si>
    <t>單位：個；人</t>
    <phoneticPr fontId="5" type="noConversion"/>
  </si>
  <si>
    <t>鄉鎮
市數</t>
    <phoneticPr fontId="60" type="noConversion"/>
  </si>
  <si>
    <t>教育程度</t>
    <phoneticPr fontId="21" type="noConversion"/>
  </si>
  <si>
    <t>服務公職</t>
  </si>
  <si>
    <t>研究所(含)以上</t>
    <phoneticPr fontId="21" type="noConversion"/>
  </si>
  <si>
    <t>大學
校院</t>
    <phoneticPr fontId="21" type="noConversion"/>
  </si>
  <si>
    <t>專科
學校</t>
    <phoneticPr fontId="5" type="noConversion"/>
  </si>
  <si>
    <r>
      <t>高中</t>
    </r>
    <r>
      <rPr>
        <sz val="12"/>
        <color indexed="8"/>
        <rFont val="Times New Roman"/>
        <family val="1"/>
      </rPr>
      <t>(</t>
    </r>
    <r>
      <rPr>
        <sz val="12"/>
        <color indexed="8"/>
        <rFont val="標楷體"/>
        <family val="4"/>
        <charset val="136"/>
      </rPr>
      <t>職</t>
    </r>
    <r>
      <rPr>
        <sz val="12"/>
        <color indexed="8"/>
        <rFont val="Times New Roman"/>
        <family val="1"/>
      </rPr>
      <t>)</t>
    </r>
    <phoneticPr fontId="5" type="noConversion"/>
  </si>
  <si>
    <t>農、林、漁、牧業</t>
    <phoneticPr fontId="5" type="noConversion"/>
  </si>
  <si>
    <r>
      <t>16</t>
    </r>
    <r>
      <rPr>
        <sz val="12"/>
        <color indexed="8"/>
        <rFont val="標楷體"/>
        <family val="4"/>
        <charset val="136"/>
      </rPr>
      <t>年以上</t>
    </r>
    <phoneticPr fontId="5" type="noConversion"/>
  </si>
  <si>
    <t>填表說明：本表編製 3份，於完成會核程序並經機關首長核章後，1份送臺東縣政府民政處，1份送主計室，1份自存。</t>
    <phoneticPr fontId="5" type="noConversion"/>
  </si>
  <si>
    <t>東河鄉辦理調解方式概況</t>
    <phoneticPr fontId="21" type="noConversion"/>
  </si>
  <si>
    <t xml:space="preserve">資料來源：依據本所業務資料彙編。
</t>
    <phoneticPr fontId="21" type="noConversion"/>
  </si>
  <si>
    <t>填表說明：1.本表編製3份，於完成會核程序並經機關首長核章後，1份送臺東縣政府民政處，1份送主計室，1份自存。</t>
    <phoneticPr fontId="21" type="noConversion"/>
  </si>
  <si>
    <t xml:space="preserve">          2.本表調解方式合計欄應與「3311-04-01-3鄉(鎮、市)辦理調解業務概況」之結案件數總計相符。</t>
    <phoneticPr fontId="21" type="noConversion"/>
  </si>
  <si>
    <t>中華民國 113 年 1 月 24 日編製</t>
    <phoneticPr fontId="10" type="noConversion"/>
  </si>
  <si>
    <t>中華民國 113 年底</t>
    <phoneticPr fontId="5" type="noConversion"/>
  </si>
  <si>
    <t>中華民國 114 年 1 月 24 日編製</t>
    <phoneticPr fontId="10" type="noConversion"/>
  </si>
  <si>
    <t>　中華民國　113　年</t>
    <phoneticPr fontId="21" type="noConversion"/>
  </si>
  <si>
    <t>辦理調解業務概況(113年)</t>
    <phoneticPr fontId="5" type="noConversion"/>
  </si>
  <si>
    <t>調解委員會組織概況(113年)</t>
    <phoneticPr fontId="5" type="noConversion"/>
  </si>
  <si>
    <t>辦理調解方式概況(113年)</t>
    <phoneticPr fontId="5" type="noConversion"/>
  </si>
  <si>
    <t>都市計畫公共設施用地已取得面積(113年)</t>
    <phoneticPr fontId="5" type="noConversion"/>
  </si>
  <si>
    <t>都市計畫公共設施用地已闢建面積(113年)</t>
    <phoneticPr fontId="5" type="noConversion"/>
  </si>
  <si>
    <t>114 年 1 月   ( 114 年度)</t>
    <phoneticPr fontId="5" type="noConversion"/>
  </si>
  <si>
    <t>中華民國114年2月4日編製</t>
    <phoneticPr fontId="21" type="noConversion"/>
  </si>
  <si>
    <t>中華民國114年02月04日編製</t>
    <phoneticPr fontId="10" type="noConversion"/>
  </si>
  <si>
    <t>中華民國114年01月07日編製</t>
    <phoneticPr fontId="21" type="noConversion"/>
  </si>
  <si>
    <t xml:space="preserve"> 中華民國 114 年 1 月                      單位：公斤</t>
    <phoneticPr fontId="21" type="noConversion"/>
  </si>
  <si>
    <t xml:space="preserve"> 中華民國 114 年 1 月                                  單位：公噸</t>
    <phoneticPr fontId="21" type="noConversion"/>
  </si>
  <si>
    <t>2月10日
公庫收支月報(114年1月)</t>
    <phoneticPr fontId="5" type="noConversion"/>
  </si>
  <si>
    <t>資源回收成果統計(114年1月)</t>
    <phoneticPr fontId="5" type="noConversion"/>
  </si>
  <si>
    <t>一般垃圾及廚餘清理狀況(114年1月)</t>
    <phoneticPr fontId="5" type="noConversion"/>
  </si>
  <si>
    <t xml:space="preserve">   臺東縣東河鄉公所</t>
    <phoneticPr fontId="137"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</si>
  <si>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</si>
  <si>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37" type="noConversion"/>
  </si>
  <si>
    <t>表    號</t>
  </si>
  <si>
    <t>20535-09-01-3</t>
    <phoneticPr fontId="137" type="noConversion"/>
  </si>
  <si>
    <t>臺東縣東河鄉治山防災整體治理工程</t>
    <phoneticPr fontId="137" type="noConversion"/>
  </si>
  <si>
    <t xml:space="preserve">  中華民國     113   年度</t>
    <phoneticPr fontId="137"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</si>
  <si>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</si>
  <si>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</si>
  <si>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</si>
  <si>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</si>
  <si>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</si>
  <si>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</si>
  <si>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</si>
  <si>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</si>
  <si>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</si>
  <si>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</si>
  <si>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</si>
  <si>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</si>
  <si>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</si>
  <si>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</si>
  <si>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無</t>
    <phoneticPr fontId="137" type="noConversion"/>
  </si>
  <si>
    <t xml:space="preserve"> 臺東縣東河鄉公所</t>
    <phoneticPr fontId="137" type="noConversion"/>
  </si>
  <si>
    <t>臺東縣東河鄉治山防災整體治理工程(續)</t>
    <phoneticPr fontId="137" type="noConversion"/>
  </si>
  <si>
    <t>中華民國    113    年度</t>
    <phoneticPr fontId="137"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</si>
  <si>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</si>
  <si>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</si>
  <si>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</si>
  <si>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</si>
  <si>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</si>
  <si>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</si>
  <si>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</si>
  <si>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</si>
  <si>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</si>
  <si>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中華民國 114年2月11日編製</t>
    <phoneticPr fontId="21" type="noConversion"/>
  </si>
  <si>
    <t>資料來源：根據本所資料編製。</t>
    <phoneticPr fontId="137"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</si>
  <si>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37" type="noConversion"/>
  </si>
  <si>
    <t>20329-02-01-3</t>
    <phoneticPr fontId="137" type="noConversion"/>
  </si>
  <si>
    <t>臺東縣東河鄉農路改善及維護工程</t>
    <phoneticPr fontId="137" type="noConversion"/>
  </si>
  <si>
    <t>單位：道路長度-公里</t>
  </si>
  <si>
    <t xml:space="preserve">      中華民國    113    年度</t>
    <phoneticPr fontId="137" type="noConversion"/>
  </si>
  <si>
    <t>總工程費-新台幣元</t>
  </si>
  <si>
    <t>道路總長度</t>
  </si>
  <si>
    <t>改      善</t>
  </si>
  <si>
    <t>維       護</t>
  </si>
  <si>
    <t>縣    (市)</t>
  </si>
  <si>
    <t xml:space="preserve"> 機關首長</t>
  </si>
  <si>
    <t>中華民國  114  年 2 月 11  日編製</t>
    <phoneticPr fontId="137" type="noConversion"/>
  </si>
  <si>
    <t>資料來源 : 根據本所資料編製。</t>
    <phoneticPr fontId="137" type="noConversion"/>
  </si>
  <si>
    <r>
      <t xml:space="preserve"> 次年</t>
    </r>
    <r>
      <rPr>
        <sz val="12"/>
        <color rgb="FFFF0000"/>
        <rFont val="標楷體"/>
        <family val="4"/>
        <charset val="136"/>
      </rPr>
      <t>2月20日</t>
    </r>
    <r>
      <rPr>
        <sz val="12"/>
        <color rgb="FF000000"/>
        <rFont val="標楷體"/>
        <family val="4"/>
        <charset val="136"/>
      </rPr>
      <t>前編報</t>
    </r>
    <phoneticPr fontId="5" type="noConversion"/>
  </si>
  <si>
    <t>11260-02-04-3</t>
    <phoneticPr fontId="5" type="noConversion"/>
  </si>
  <si>
    <r>
      <t>臺東縣</t>
    </r>
    <r>
      <rPr>
        <sz val="14"/>
        <color rgb="FFFF0000"/>
        <rFont val="標楷體"/>
        <family val="4"/>
        <charset val="136"/>
      </rPr>
      <t>東河鄉</t>
    </r>
    <r>
      <rPr>
        <sz val="14"/>
        <color rgb="FF000000"/>
        <rFont val="標楷體"/>
        <family val="4"/>
        <charset val="136"/>
      </rPr>
      <t>天然災害水土保持設施損失情形</t>
    </r>
    <phoneticPr fontId="5" type="noConversion"/>
  </si>
  <si>
    <t>中華民國     113   年度</t>
    <phoneticPr fontId="5" type="noConversion"/>
  </si>
  <si>
    <t xml:space="preserve">   單 位：新台幣千元</t>
  </si>
  <si>
    <t xml:space="preserve">      災     害     種     類  
        ( 災  害  名  稱 )</t>
  </si>
  <si>
    <t xml:space="preserve">         搶   修 ( 復   建 )  經   費</t>
  </si>
  <si>
    <t>發生時間</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</si>
  <si>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</si>
  <si>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</si>
  <si>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</si>
  <si>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</si>
  <si>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</si>
  <si>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</si>
  <si>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</si>
  <si>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</si>
  <si>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</si>
  <si>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</si>
  <si>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</si>
  <si>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</si>
  <si>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113年7月凱米颱風</t>
    <phoneticPr fontId="5" type="noConversion"/>
  </si>
  <si>
    <t>113/07/25</t>
    <phoneticPr fontId="5" type="noConversion"/>
  </si>
  <si>
    <t>113年10月山陀兒颱風</t>
    <phoneticPr fontId="5" type="noConversion"/>
  </si>
  <si>
    <t>113/10/03</t>
    <phoneticPr fontId="5" type="noConversion"/>
  </si>
  <si>
    <t xml:space="preserve">     風</t>
  </si>
  <si>
    <t>113年10月康芮颱風</t>
    <phoneticPr fontId="5" type="noConversion"/>
  </si>
  <si>
    <t>113/10/31</t>
    <phoneticPr fontId="5" type="noConversion"/>
  </si>
  <si>
    <t xml:space="preserve">     水</t>
  </si>
  <si>
    <t xml:space="preserve">     災</t>
  </si>
  <si>
    <t xml:space="preserve">     其</t>
  </si>
  <si>
    <t xml:space="preserve">     他</t>
  </si>
  <si>
    <t xml:space="preserve">     害</t>
  </si>
  <si>
    <t>中華民國  114年2月11日編製</t>
    <phoneticPr fontId="5" type="noConversion"/>
  </si>
  <si>
    <t>資料來源：依據本所資料編報。</t>
    <phoneticPr fontId="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</si>
  <si>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5" type="noConversion"/>
  </si>
  <si>
    <t>臺東縣東河鄉公所農觀課</t>
    <phoneticPr fontId="146" type="noConversion"/>
  </si>
  <si>
    <t>年  報</t>
  </si>
  <si>
    <t>次年2月底前填報</t>
  </si>
  <si>
    <t xml:space="preserve"> 2243-01-01-3</t>
  </si>
  <si>
    <r>
      <t>臺東縣東河鄉</t>
    </r>
    <r>
      <rPr>
        <sz val="14"/>
        <rFont val="標楷體"/>
        <family val="4"/>
        <charset val="136"/>
      </rPr>
      <t>漁業從業人數</t>
    </r>
    <phoneticPr fontId="146" type="noConversion"/>
  </si>
  <si>
    <t>單位：</t>
  </si>
  <si>
    <t>人</t>
  </si>
  <si>
    <t>地區別</t>
  </si>
  <si>
    <t>遠洋漁業</t>
  </si>
  <si>
    <t>近海漁業</t>
  </si>
  <si>
    <t>計</t>
  </si>
  <si>
    <t>專業</t>
  </si>
  <si>
    <t>兼業</t>
  </si>
  <si>
    <t>小計</t>
  </si>
  <si>
    <t>船員</t>
  </si>
  <si>
    <t>岸上
人員</t>
  </si>
  <si>
    <t>年　報</t>
  </si>
  <si>
    <t>次年2月底前填報</t>
    <phoneticPr fontId="146" type="noConversion"/>
  </si>
  <si>
    <r>
      <t>臺東縣東河鄉</t>
    </r>
    <r>
      <rPr>
        <sz val="14"/>
        <rFont val="標楷體"/>
        <family val="4"/>
        <charset val="136"/>
      </rPr>
      <t>漁業從業人數(續)</t>
    </r>
    <phoneticPr fontId="146" type="noConversion"/>
  </si>
  <si>
    <t>中華民國 113 年底</t>
    <phoneticPr fontId="10" type="noConversion"/>
  </si>
  <si>
    <t>沿岸漁業</t>
  </si>
  <si>
    <t>內陸漁撈</t>
  </si>
  <si>
    <t>海面養殖</t>
  </si>
  <si>
    <t>內陸養殖</t>
  </si>
  <si>
    <t>專業
人員</t>
  </si>
  <si>
    <t>兼業
人員</t>
  </si>
  <si>
    <t>資料來源：依據本公所資料彙編。</t>
  </si>
  <si>
    <t>中華民國114年2月3日編製</t>
    <phoneticPr fontId="10" type="noConversion"/>
  </si>
  <si>
    <t>填表說明：本表編製三份，一份送臺東縣政府農業處，一份送主計室，一份自存。</t>
    <phoneticPr fontId="146" type="noConversion"/>
  </si>
  <si>
    <t>年報</t>
  </si>
  <si>
    <t>年報:次年二月底前編報</t>
    <phoneticPr fontId="146" type="noConversion"/>
  </si>
  <si>
    <t>表號</t>
  </si>
  <si>
    <t>2243-02-01-3</t>
  </si>
  <si>
    <t xml:space="preserve"> 臺東縣東河鄉漁戶數及漁戶人口數</t>
    <phoneticPr fontId="146" type="noConversion"/>
  </si>
  <si>
    <t>戶數：戶</t>
  </si>
  <si>
    <t>人口數：人</t>
  </si>
  <si>
    <t>鄉鎮別</t>
  </si>
  <si>
    <t>漁戶數</t>
  </si>
  <si>
    <t>漁戶人口數</t>
  </si>
  <si>
    <t>(市區)</t>
  </si>
  <si>
    <t>機關首長:</t>
  </si>
  <si>
    <r>
      <t>資料來源：</t>
    </r>
    <r>
      <rPr>
        <sz val="12"/>
        <color rgb="FF000000"/>
        <rFont val="標楷體"/>
        <family val="4"/>
        <charset val="136"/>
      </rPr>
      <t>根據本</t>
    </r>
    <r>
      <rPr>
        <sz val="12"/>
        <color rgb="FFFF0000"/>
        <rFont val="標楷體"/>
        <family val="4"/>
        <charset val="136"/>
      </rPr>
      <t>鄉(鎮、市)</t>
    </r>
    <r>
      <rPr>
        <sz val="12"/>
        <color rgb="FF000000"/>
        <rFont val="標楷體"/>
        <family val="4"/>
        <charset val="136"/>
      </rPr>
      <t>漁民出海證及戶籍資料,逐項查記填表送由本所予以彙編。</t>
    </r>
    <phoneticPr fontId="146" type="noConversion"/>
  </si>
  <si>
    <t>填表說明：本表編製一式3份，先送主計單位會核後抽存1份，1份自存，1份送臺東縣政府農業處。</t>
    <phoneticPr fontId="146" type="noConversion"/>
  </si>
  <si>
    <t>農路改善及維護工程</t>
    <phoneticPr fontId="5" type="noConversion"/>
  </si>
  <si>
    <t>農路改善及維護工程(113年)</t>
    <phoneticPr fontId="5" type="noConversion"/>
  </si>
  <si>
    <t>天然災害水土保持設施損失情形(113年)</t>
    <phoneticPr fontId="5" type="noConversion"/>
  </si>
  <si>
    <t>漁業從業人數(113年)</t>
    <phoneticPr fontId="5" type="noConversion"/>
  </si>
  <si>
    <t>漁戶數及漁戶人口數(113年)</t>
    <phoneticPr fontId="5" type="noConversion"/>
  </si>
  <si>
    <t>治山防災整體治理工程(113年)</t>
    <phoneticPr fontId="5" type="noConversion"/>
  </si>
  <si>
    <t>次年3月15日前編報</t>
    <phoneticPr fontId="21" type="noConversion"/>
  </si>
  <si>
    <t>3312-04-01-3</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</si>
  <si>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</si>
  <si>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</si>
  <si>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</si>
  <si>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</si>
  <si>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</si>
  <si>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</si>
  <si>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</si>
  <si>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</si>
  <si>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</si>
  <si>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</si>
  <si>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</si>
  <si>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</si>
  <si>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</si>
  <si>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</si>
  <si>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</si>
  <si>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</si>
  <si>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</si>
  <si>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</si>
  <si>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</si>
  <si>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</si>
  <si>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</si>
  <si>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t>公立</t>
    <phoneticPr fontId="5" type="noConversion"/>
  </si>
  <si>
    <t>私立</t>
    <phoneticPr fontId="5" type="noConversion"/>
  </si>
  <si>
    <t>主辦業務人員</t>
    <phoneticPr fontId="5" type="noConversion"/>
  </si>
  <si>
    <t>機關長官</t>
  </si>
  <si>
    <t>資料來源：依據本所業務登記資料彙編。</t>
    <phoneticPr fontId="21" type="noConversion"/>
  </si>
  <si>
    <t xml:space="preserve">填表說明：1.本表編製三份，一份送臺東縣政府民政處，一份送主計室，一份自存。 </t>
    <phoneticPr fontId="5" type="noConversion"/>
  </si>
  <si>
    <t>2.所轄如有以土葬之墓基供埋葬骨灰使用，則會產生1墓基有多個骨灰盒(罐)之情況，年度埋葬數會大於年度墓基使用數。</t>
    <phoneticPr fontId="5" type="noConversion"/>
  </si>
  <si>
    <r>
      <t>臺東縣東河鄉</t>
    </r>
    <r>
      <rPr>
        <sz val="9"/>
        <color indexed="10"/>
        <rFont val="標楷體"/>
        <family val="4"/>
        <charset val="136"/>
      </rPr>
      <t>公所(公造所)</t>
    </r>
    <phoneticPr fontId="5" type="noConversion"/>
  </si>
  <si>
    <t>3312-04-02-3</t>
    <phoneticPr fontId="5" type="noConversion"/>
  </si>
  <si>
    <r>
      <t>臺東縣東河鄉</t>
    </r>
    <r>
      <rPr>
        <sz val="16"/>
        <rFont val="標楷體"/>
        <family val="4"/>
        <charset val="136"/>
      </rPr>
      <t xml:space="preserve">骨灰(骸)存放設施概況 </t>
    </r>
    <phoneticPr fontId="5" type="noConversion"/>
  </si>
  <si>
    <t>年底最大容量</t>
    <phoneticPr fontId="5" type="noConversion"/>
  </si>
  <si>
    <t>年底已使用量
（含本年納入數量）</t>
    <phoneticPr fontId="21" type="noConversion"/>
  </si>
  <si>
    <t>年底尚未使用量</t>
    <phoneticPr fontId="5" type="noConversion"/>
  </si>
  <si>
    <t>本年納入數量</t>
    <phoneticPr fontId="5" type="noConversion"/>
  </si>
  <si>
    <t>本年遷出數量</t>
    <phoneticPr fontId="5" type="noConversion"/>
  </si>
  <si>
    <t>合計
（位）</t>
    <phoneticPr fontId="5" type="noConversion"/>
  </si>
  <si>
    <t>骨骸
（位）</t>
    <phoneticPr fontId="5" type="noConversion"/>
  </si>
  <si>
    <t>骨灰
（位）</t>
    <phoneticPr fontId="5" type="noConversion"/>
  </si>
  <si>
    <t xml:space="preserve">填表說明：本表編製三份，一份送臺東縣政府民政處，一份送主計室，一份自存。 </t>
    <phoneticPr fontId="5" type="noConversion"/>
  </si>
  <si>
    <t>臺東縣東河鄉公所(公造所)</t>
    <phoneticPr fontId="5" type="noConversion"/>
  </si>
  <si>
    <t>3312-04-03-3</t>
    <phoneticPr fontId="5" type="noConversion"/>
  </si>
  <si>
    <r>
      <t>臺東縣東河鄉</t>
    </r>
    <r>
      <rPr>
        <sz val="16"/>
        <rFont val="標楷體"/>
        <family val="4"/>
        <charset val="136"/>
      </rPr>
      <t>殯葬管理業務概況</t>
    </r>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</si>
  <si>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</si>
  <si>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</si>
  <si>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</si>
  <si>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</si>
  <si>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</si>
  <si>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</si>
  <si>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</si>
  <si>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</si>
  <si>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</si>
  <si>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</si>
  <si>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</si>
  <si>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</si>
  <si>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</si>
  <si>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</si>
  <si>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</si>
  <si>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</si>
  <si>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</si>
  <si>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</si>
  <si>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</si>
  <si>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</si>
  <si>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1" type="noConversion"/>
  </si>
  <si>
    <t>編製機關</t>
    <phoneticPr fontId="21" type="noConversion"/>
  </si>
  <si>
    <t>臺東縣東河鄉公所(公造所)</t>
    <phoneticPr fontId="21" type="noConversion"/>
  </si>
  <si>
    <t>表號</t>
    <phoneticPr fontId="21" type="noConversion"/>
  </si>
  <si>
    <t>3312-04-04-3</t>
    <phoneticPr fontId="21" type="noConversion"/>
  </si>
  <si>
    <r>
      <t>臺東縣東河鄉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</si>
  <si>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</si>
  <si>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</si>
  <si>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</si>
  <si>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</si>
  <si>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</si>
  <si>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</si>
  <si>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</si>
  <si>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臺東縣東河鄉公所公造所</t>
  </si>
  <si>
    <t>每年終了後4個月內編報</t>
  </si>
  <si>
    <r>
      <t>3312-04-05-</t>
    </r>
    <r>
      <rPr>
        <sz val="12"/>
        <color rgb="FFFF0000"/>
        <rFont val="Times New Roman"/>
        <family val="1"/>
      </rPr>
      <t>3</t>
    </r>
  </si>
  <si>
    <r>
      <rPr>
        <u/>
        <sz val="16"/>
        <color rgb="FFFF0000"/>
        <rFont val="標楷體"/>
        <family val="4"/>
        <charset val="136"/>
      </rPr>
      <t>臺東縣東河鄉</t>
    </r>
    <r>
      <rPr>
        <sz val="16"/>
        <color rgb="FFFF0000"/>
        <rFont val="標楷體"/>
        <family val="4"/>
        <charset val="136"/>
      </rPr>
      <t xml:space="preserve"> </t>
    </r>
    <r>
      <rPr>
        <sz val="16"/>
        <color rgb="FF000000"/>
        <rFont val="標楷體"/>
        <family val="4"/>
        <charset val="136"/>
      </rPr>
      <t>火 化 場 設 施 概 況</t>
    </r>
  </si>
  <si>
    <t>鄉鎮市別</t>
  </si>
  <si>
    <t>公私立別</t>
  </si>
  <si>
    <t>年底火化場數（處）</t>
  </si>
  <si>
    <t>年底土地面積
(平方公尺)</t>
  </si>
  <si>
    <r>
      <t>年底總樓地板面積</t>
    </r>
    <r>
      <rPr>
        <sz val="12"/>
        <color rgb="FF000000"/>
        <rFont val="Times New Roman"/>
        <family val="1"/>
      </rPr>
      <t xml:space="preserve">
</t>
    </r>
    <r>
      <rPr>
        <sz val="12"/>
        <color rgb="FF000000"/>
        <rFont val="標楷體"/>
        <family val="4"/>
        <charset val="136"/>
      </rPr>
      <t>（平方公尺）</t>
    </r>
  </si>
  <si>
    <t>年底每日最大處理量（具）</t>
  </si>
  <si>
    <t>年底火化爐數（座）</t>
  </si>
  <si>
    <t>本年火化數（具）</t>
  </si>
  <si>
    <t>性別不詳</t>
  </si>
  <si>
    <t>公立</t>
  </si>
  <si>
    <t>私立</t>
  </si>
  <si>
    <t>備  註</t>
  </si>
  <si>
    <t xml:space="preserve">    審核</t>
  </si>
  <si>
    <t xml:space="preserve">       業務主管人員</t>
  </si>
  <si>
    <t xml:space="preserve">       主辦統計人員</t>
  </si>
  <si>
    <r>
      <t>資料來源：依據</t>
    </r>
    <r>
      <rPr>
        <b/>
        <sz val="12"/>
        <color rgb="FFFF0000"/>
        <rFont val="標楷體"/>
        <family val="4"/>
        <charset val="136"/>
      </rPr>
      <t>本公所</t>
    </r>
    <r>
      <rPr>
        <sz val="12"/>
        <color rgb="FFFF0000"/>
        <rFont val="標楷體"/>
        <family val="4"/>
        <charset val="136"/>
      </rPr>
      <t>報資料彙編。</t>
    </r>
  </si>
  <si>
    <t>填表說明：本表編製1式3份，於完成會核程序並經機關長官核章後，1份送主計室，1份自存，1份送臺東縣政府民政處。</t>
  </si>
  <si>
    <t>臺東縣東河鄉公所公造所</t>
    <phoneticPr fontId="120" type="noConversion"/>
  </si>
  <si>
    <t>次年3月20日前編報</t>
    <phoneticPr fontId="77" type="noConversion"/>
  </si>
  <si>
    <t>3311-02-01-3</t>
  </si>
  <si>
    <t>臺東縣東河鄉公共造產成果概況</t>
    <phoneticPr fontId="77" type="noConversion"/>
  </si>
  <si>
    <t>單位：新臺幣千元</t>
  </si>
  <si>
    <t>造產項目</t>
  </si>
  <si>
    <t>造產種類</t>
  </si>
  <si>
    <t>年底現存量</t>
  </si>
  <si>
    <t>本　年　收　入</t>
  </si>
  <si>
    <t>本　年　支　出</t>
  </si>
  <si>
    <t>事業賸餘</t>
  </si>
  <si>
    <t>事業外賸餘</t>
  </si>
  <si>
    <t xml:space="preserve">本年賸餘 </t>
  </si>
  <si>
    <r>
      <rPr>
        <u/>
        <sz val="11"/>
        <rFont val="標楷體"/>
        <family val="4"/>
        <charset val="136"/>
      </rPr>
      <t xml:space="preserve">解繳庫數
</t>
    </r>
    <r>
      <rPr>
        <u/>
        <sz val="10"/>
        <rFont val="標楷體"/>
        <family val="4"/>
        <charset val="136"/>
      </rPr>
      <t>（含縣市或鄉鎮市區）</t>
    </r>
  </si>
  <si>
    <t>留存事業機關賸餘金額</t>
  </si>
  <si>
    <t>年底現存造產價值估計</t>
  </si>
  <si>
    <t>歷年累計
總投資額</t>
  </si>
  <si>
    <t>單位</t>
  </si>
  <si>
    <t>數 量</t>
  </si>
  <si>
    <t>合　計</t>
  </si>
  <si>
    <t>事業收入</t>
  </si>
  <si>
    <t>事業外收入</t>
  </si>
  <si>
    <t>事業費用</t>
  </si>
  <si>
    <t>事業外費用</t>
  </si>
  <si>
    <t>(損失)</t>
  </si>
  <si>
    <t>(短絀)</t>
  </si>
  <si>
    <t>(1)+(2)</t>
  </si>
  <si>
    <t>(1)</t>
  </si>
  <si>
    <t>(2)</t>
  </si>
  <si>
    <t>(3)+(4)</t>
  </si>
  <si>
    <t>(3)</t>
  </si>
  <si>
    <t>(4)</t>
  </si>
  <si>
    <t>(5)=(1)-(3)</t>
  </si>
  <si>
    <t>(6)=(2)-(4)</t>
  </si>
  <si>
    <t>(7)=(5)+(6)</t>
  </si>
  <si>
    <t>(無)</t>
    <phoneticPr fontId="10" type="noConversion"/>
  </si>
  <si>
    <t>中華民國    年    月    日 編製</t>
  </si>
  <si>
    <t>資料來源：依據本所○○課所報資料彙編。</t>
    <phoneticPr fontId="120" type="noConversion"/>
  </si>
  <si>
    <t>填表說明：</t>
  </si>
  <si>
    <t>1.本年賸餘（短絀）＝本年收入合計－本年支出合計＝事業賸餘（損失）＋事業外賸餘（損失）。</t>
  </si>
  <si>
    <t>2.本表編製3份，於完成會核程序並經機關首長核章後，1份送臺東縣政府民政處，1份送主計室，1份自存。</t>
    <phoneticPr fontId="120" type="noConversion"/>
  </si>
  <si>
    <t>中華民國　113 年</t>
    <phoneticPr fontId="5" type="noConversion"/>
  </si>
  <si>
    <t>中華民國114年2月12日編製</t>
    <phoneticPr fontId="5" type="noConversion"/>
  </si>
  <si>
    <t>中華民國 113 年</t>
    <phoneticPr fontId="5" type="noConversion"/>
  </si>
  <si>
    <t>中華民國114年2月12日編製</t>
    <phoneticPr fontId="10" type="noConversion"/>
  </si>
  <si>
    <t>公墓設施使用概況(113年)</t>
    <phoneticPr fontId="5" type="noConversion"/>
  </si>
  <si>
    <r>
      <t>臺東縣東河鄉</t>
    </r>
    <r>
      <rPr>
        <sz val="12"/>
        <rFont val="標楷體"/>
        <family val="4"/>
        <charset val="136"/>
      </rPr>
      <t>公所(公造所)</t>
    </r>
    <phoneticPr fontId="5" type="noConversion"/>
  </si>
  <si>
    <r>
      <t>臺東縣東河</t>
    </r>
    <r>
      <rPr>
        <sz val="20"/>
        <rFont val="標楷體"/>
        <family val="4"/>
        <charset val="136"/>
      </rPr>
      <t>鄉公墓設施概況</t>
    </r>
    <phoneticPr fontId="5" type="noConversion"/>
  </si>
  <si>
    <t>骨灰(骸)存放設施使用概況(113年)</t>
    <phoneticPr fontId="5" type="noConversion"/>
  </si>
  <si>
    <t>殯葬管理業務概況(113年)</t>
    <phoneticPr fontId="5" type="noConversion"/>
  </si>
  <si>
    <t>殯儀館設施概況(113年)</t>
    <phoneticPr fontId="5" type="noConversion"/>
  </si>
  <si>
    <t>火化場設施概況(113年)</t>
    <phoneticPr fontId="5" type="noConversion"/>
  </si>
  <si>
    <t>公共造產成果概況(113年)</t>
    <phoneticPr fontId="5" type="noConversion"/>
  </si>
  <si>
    <t>114 年 2 月   ( 114 年度)</t>
    <phoneticPr fontId="5" type="noConversion"/>
  </si>
  <si>
    <t>中華民國114年3月4日編製</t>
    <phoneticPr fontId="5" type="noConversion"/>
  </si>
  <si>
    <t>中華民國114年2月5日編製</t>
    <phoneticPr fontId="5" type="noConversion"/>
  </si>
  <si>
    <t>公庫收支月報(114年2月)</t>
    <phoneticPr fontId="5" type="noConversion"/>
  </si>
  <si>
    <t xml:space="preserve"> 中華民國 114 年 2 月                      單位：公斤</t>
    <phoneticPr fontId="21" type="noConversion"/>
  </si>
  <si>
    <t>中華民國114年03月06日編製</t>
    <phoneticPr fontId="10" type="noConversion"/>
  </si>
  <si>
    <t>11252-01-02-3</t>
    <phoneticPr fontId="5" type="noConversion"/>
  </si>
  <si>
    <t xml:space="preserve">東河鄉公所清潔隊 </t>
    <phoneticPr fontId="5" type="noConversion"/>
  </si>
  <si>
    <t>資源回收成果統計(114年2月)</t>
    <phoneticPr fontId="5" type="noConversion"/>
  </si>
  <si>
    <t>11251-01-01-3</t>
    <phoneticPr fontId="5" type="noConversion"/>
  </si>
  <si>
    <t xml:space="preserve"> 中華民國 114 年 2 月                                  單位：公噸</t>
    <phoneticPr fontId="21" type="noConversion"/>
  </si>
  <si>
    <t>中華民國114年3月6日編製</t>
    <phoneticPr fontId="21" type="noConversion"/>
  </si>
  <si>
    <t>一般垃圾及廚餘清理狀況(114年2月)</t>
    <phoneticPr fontId="5" type="noConversion"/>
  </si>
  <si>
    <t xml:space="preserve"> 公  開  類</t>
    <phoneticPr fontId="5" type="noConversion"/>
  </si>
  <si>
    <t>臺東縣東河鄉公所清潔隊</t>
    <phoneticPr fontId="24" type="noConversion"/>
  </si>
  <si>
    <t xml:space="preserve"> 年  度  報</t>
    <phoneticPr fontId="168" type="noConversion"/>
  </si>
  <si>
    <t>期間開始2.5個月內編報</t>
    <phoneticPr fontId="168" type="noConversion"/>
  </si>
  <si>
    <t>表    號</t>
    <phoneticPr fontId="168" type="noConversion"/>
  </si>
  <si>
    <t>30910-02-01-3</t>
    <phoneticPr fontId="168" type="noConversion"/>
  </si>
  <si>
    <r>
      <t>一、</t>
    </r>
    <r>
      <rPr>
        <sz val="14"/>
        <rFont val="標楷體"/>
        <family val="4"/>
        <charset val="136"/>
      </rPr>
      <t>經資門合計</t>
    </r>
    <phoneticPr fontId="24" type="noConversion"/>
  </si>
  <si>
    <t>單位：千元</t>
  </si>
  <si>
    <t>單   位   及   業   務  別</t>
    <phoneticPr fontId="5" type="noConversion"/>
  </si>
  <si>
    <t>歲  出  項  目</t>
    <phoneticPr fontId="168" type="noConversion"/>
  </si>
  <si>
    <t>歲  入  項  目</t>
    <phoneticPr fontId="168" type="noConversion"/>
  </si>
  <si>
    <t>預  算  數</t>
    <phoneticPr fontId="168" type="noConversion"/>
  </si>
  <si>
    <t>環境部
補助款</t>
    <phoneticPr fontId="168" type="noConversion"/>
  </si>
  <si>
    <t>其他政府
補助款</t>
    <phoneticPr fontId="168" type="noConversion"/>
  </si>
  <si>
    <r>
      <rPr>
        <sz val="14"/>
        <color rgb="FFFF0000"/>
        <rFont val="標楷體"/>
        <family val="4"/>
        <charset val="136"/>
      </rPr>
      <t>合</t>
    </r>
    <r>
      <rPr>
        <sz val="14"/>
        <rFont val="標楷體"/>
        <family val="4"/>
        <charset val="136"/>
      </rPr>
      <t>計</t>
    </r>
    <phoneticPr fontId="168" type="noConversion"/>
  </si>
  <si>
    <t>人事費</t>
  </si>
  <si>
    <t>約用人員
酬金</t>
    <phoneticPr fontId="168" type="noConversion"/>
  </si>
  <si>
    <t>委辦費</t>
    <phoneticPr fontId="168" type="noConversion"/>
  </si>
  <si>
    <t>其他支出</t>
    <phoneticPr fontId="168" type="noConversion"/>
  </si>
  <si>
    <t>鄉 鎮 市 公 所 清 潔 隊 預 算</t>
    <phoneticPr fontId="5" type="noConversion"/>
  </si>
  <si>
    <r>
      <t>二、</t>
    </r>
    <r>
      <rPr>
        <sz val="14"/>
        <rFont val="標楷體"/>
        <family val="4"/>
        <charset val="136"/>
      </rPr>
      <t>經常門</t>
    </r>
    <phoneticPr fontId="24" type="noConversion"/>
  </si>
  <si>
    <t>歲  出  項  目</t>
    <phoneticPr fontId="5" type="noConversion"/>
  </si>
  <si>
    <t>歲  入  項  目</t>
    <phoneticPr fontId="5" type="noConversion"/>
  </si>
  <si>
    <t>其他
經常支出</t>
    <phoneticPr fontId="168" type="noConversion"/>
  </si>
  <si>
    <t>三、資本門</t>
    <phoneticPr fontId="24" type="noConversion"/>
  </si>
  <si>
    <t>其他
資本支出</t>
    <phoneticPr fontId="168" type="noConversion"/>
  </si>
  <si>
    <t xml:space="preserve"> 填表                                              </t>
    <phoneticPr fontId="20"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</si>
  <si>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</si>
  <si>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</si>
  <si>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</si>
  <si>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</si>
  <si>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臺東縣東河鄉環境保護預算</t>
    <phoneticPr fontId="5" type="noConversion"/>
  </si>
  <si>
    <r>
      <t>__</t>
    </r>
    <r>
      <rPr>
        <u/>
        <sz val="14"/>
        <rFont val="標楷體"/>
        <family val="4"/>
        <charset val="136"/>
      </rPr>
      <t>__114__</t>
    </r>
    <r>
      <rPr>
        <sz val="14"/>
        <rFont val="標楷體"/>
        <family val="4"/>
        <charset val="136"/>
      </rPr>
      <t>__會計年度</t>
    </r>
    <phoneticPr fontId="168" type="noConversion"/>
  </si>
  <si>
    <t>中華民國 114 年 3 月 6 日編製</t>
    <phoneticPr fontId="5" type="noConversion"/>
  </si>
  <si>
    <t>環境保護預算概況(114年)</t>
    <phoneticPr fontId="5" type="noConversion"/>
  </si>
  <si>
    <t>次年2月底前編報</t>
    <phoneticPr fontId="5" type="noConversion"/>
  </si>
  <si>
    <t>臺東縣東河鄉宗教財團法人概況</t>
    <phoneticPr fontId="5" type="noConversion"/>
  </si>
  <si>
    <t>單位：個</t>
  </si>
  <si>
    <t>鄉鎮市區別</t>
    <phoneticPr fontId="5" type="noConversion"/>
  </si>
  <si>
    <t>總　計</t>
    <phoneticPr fontId="5" type="noConversion"/>
  </si>
  <si>
    <t>佛教</t>
    <phoneticPr fontId="21" type="noConversion"/>
  </si>
  <si>
    <t>道教</t>
    <phoneticPr fontId="21" type="noConversion"/>
  </si>
  <si>
    <t>三一(夏)教</t>
    <phoneticPr fontId="21" type="noConversion"/>
  </si>
  <si>
    <t>理教</t>
    <phoneticPr fontId="21" type="noConversion"/>
  </si>
  <si>
    <t>一貫道</t>
    <phoneticPr fontId="21" type="noConversion"/>
  </si>
  <si>
    <t>先天救教</t>
    <phoneticPr fontId="21" type="noConversion"/>
  </si>
  <si>
    <t>天德聖教</t>
    <phoneticPr fontId="21" type="noConversion"/>
  </si>
  <si>
    <t>軒轅教</t>
    <phoneticPr fontId="21" type="noConversion"/>
  </si>
  <si>
    <t>天帝教</t>
    <phoneticPr fontId="21" type="noConversion"/>
  </si>
  <si>
    <t>彌勒大道</t>
    <phoneticPr fontId="21" type="noConversion"/>
  </si>
  <si>
    <t>總　　計</t>
    <phoneticPr fontId="5" type="noConversion"/>
  </si>
  <si>
    <t>東河鄉</t>
    <phoneticPr fontId="120" type="noConversion"/>
  </si>
  <si>
    <t>臺東縣東河鄉宗教財團法人概況（續）</t>
    <phoneticPr fontId="5" type="noConversion"/>
  </si>
  <si>
    <t>猶太教</t>
    <phoneticPr fontId="21" type="noConversion"/>
  </si>
  <si>
    <t>天主教</t>
    <phoneticPr fontId="21" type="noConversion"/>
  </si>
  <si>
    <t>基督教</t>
    <phoneticPr fontId="21" type="noConversion"/>
  </si>
  <si>
    <t>伊斯蘭教</t>
    <phoneticPr fontId="21" type="noConversion"/>
  </si>
  <si>
    <t>東正教</t>
    <phoneticPr fontId="21" type="noConversion"/>
  </si>
  <si>
    <t>摩門教</t>
    <phoneticPr fontId="21" type="noConversion"/>
  </si>
  <si>
    <t>天理教</t>
    <phoneticPr fontId="21" type="noConversion"/>
  </si>
  <si>
    <t>巴哈伊教</t>
    <phoneticPr fontId="21" type="noConversion"/>
  </si>
  <si>
    <t>統一教</t>
    <phoneticPr fontId="21" type="noConversion"/>
  </si>
  <si>
    <t>山達基</t>
    <phoneticPr fontId="21" type="noConversion"/>
  </si>
  <si>
    <t>真光
教團</t>
    <phoneticPr fontId="21" type="noConversion"/>
  </si>
  <si>
    <t>資料來源：依據本公所核准或備案申請表彙編。</t>
    <phoneticPr fontId="5" type="noConversion"/>
  </si>
  <si>
    <r>
      <t>填表說明：</t>
    </r>
    <r>
      <rPr>
        <sz val="12"/>
        <color indexed="10"/>
        <rFont val="標楷體"/>
        <family val="4"/>
        <charset val="136"/>
      </rPr>
      <t>1.依內政部公開之宗教統計基本原則與標準，列入主要宗教統計類別計21個。</t>
    </r>
    <phoneticPr fontId="5" type="noConversion"/>
  </si>
  <si>
    <t xml:space="preserve">          2.本表編製3份，於完成會核程序並經機關長官核章後，1份送本所主計室，1份送臺東縣政府民政處，1份自存。</t>
    <phoneticPr fontId="5" type="noConversion"/>
  </si>
  <si>
    <t>臺東縣東河鄉公所民政課</t>
    <phoneticPr fontId="21" type="noConversion"/>
  </si>
  <si>
    <t>每年終了後3個月內編報</t>
    <phoneticPr fontId="146" type="noConversion"/>
  </si>
  <si>
    <t>表　　號</t>
    <phoneticPr fontId="21" type="noConversion"/>
  </si>
  <si>
    <t>3314-02-01-3</t>
    <phoneticPr fontId="21" type="noConversion"/>
  </si>
  <si>
    <t>臺東縣東河鄉寺廟登記概況</t>
    <phoneticPr fontId="146"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</si>
  <si>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</si>
  <si>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</si>
  <si>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</si>
  <si>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</si>
  <si>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</si>
  <si>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</si>
  <si>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</si>
  <si>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</si>
  <si>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</si>
  <si>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</si>
  <si>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</si>
  <si>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</si>
  <si>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</si>
  <si>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</si>
  <si>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</si>
  <si>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</si>
  <si>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</si>
  <si>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</si>
  <si>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</si>
  <si>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</si>
  <si>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</si>
  <si>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</si>
  <si>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</si>
  <si>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</si>
  <si>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</si>
  <si>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</si>
  <si>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</si>
  <si>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</si>
  <si>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</si>
  <si>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</si>
  <si>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46" type="noConversion"/>
  </si>
  <si>
    <t>資料來源：依據本公所資料彙編。</t>
    <phoneticPr fontId="146" type="noConversion"/>
  </si>
  <si>
    <t>填表說明：1.本表編製3份，於完成會核程序並經機關長官核章後，1份送臺東縣政府，1份送主計室，1份自存。</t>
    <phoneticPr fontId="146" type="noConversion"/>
  </si>
  <si>
    <t xml:space="preserve">          2.依內政部公開之宗教統計基本原則與基準，本表格列入主要宗教統計類別計11個。</t>
  </si>
  <si>
    <t xml:space="preserve"> 臺 東 縣 東 河 鄉  教 會（堂）概 況</t>
    <phoneticPr fontId="5" type="noConversion"/>
  </si>
  <si>
    <t>臺 東 縣 東 河 鄉  教 會（堂）概 況 (續)</t>
    <phoneticPr fontId="5" type="noConversion"/>
  </si>
  <si>
    <t>單位：座</t>
    <phoneticPr fontId="5" type="noConversion"/>
  </si>
  <si>
    <t xml:space="preserve">               </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</si>
  <si>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</si>
  <si>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</si>
  <si>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</si>
  <si>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</si>
  <si>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</si>
  <si>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</si>
  <si>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</si>
  <si>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</si>
  <si>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</si>
  <si>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</si>
  <si>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</si>
  <si>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</si>
  <si>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</si>
  <si>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已辦理財團法人登記</t>
    <phoneticPr fontId="5" type="noConversion"/>
  </si>
  <si>
    <t>未辦理財團法人登記</t>
    <phoneticPr fontId="5" type="noConversion"/>
  </si>
  <si>
    <r>
      <t>總</t>
    </r>
    <r>
      <rPr>
        <sz val="12"/>
        <rFont val="Times New Roman"/>
        <family val="1"/>
      </rPr>
      <t xml:space="preserve">  </t>
    </r>
    <r>
      <rPr>
        <sz val="12"/>
        <rFont val="標楷體"/>
        <family val="4"/>
        <charset val="136"/>
      </rPr>
      <t>計</t>
    </r>
  </si>
  <si>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</si>
  <si>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</si>
  <si>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3314-04-01-3</t>
    <phoneticPr fontId="21" type="noConversion"/>
  </si>
  <si>
    <t>臺東縣東河鄉宗教團體興辦公益慈善及社會教化事業概況</t>
    <phoneticPr fontId="146" type="noConversion"/>
  </si>
  <si>
    <r>
      <t>鄉鎮市</t>
    </r>
    <r>
      <rPr>
        <sz val="11"/>
        <rFont val="Times New Roman"/>
        <family val="1"/>
      </rPr>
      <t xml:space="preserve">
</t>
    </r>
    <r>
      <rPr>
        <sz val="11"/>
        <rFont val="標楷體"/>
        <family val="4"/>
        <charset val="136"/>
      </rPr>
      <t>及宗教別</t>
    </r>
    <phoneticPr fontId="146" type="noConversion"/>
  </si>
  <si>
    <t>醫療機構</t>
  </si>
  <si>
    <t>文　　　　教　　　　機　　　　構</t>
  </si>
  <si>
    <t>公　益　慈　善　事　業</t>
  </si>
  <si>
    <t>醫院數</t>
  </si>
  <si>
    <t>診所數</t>
  </si>
  <si>
    <t>大學數</t>
  </si>
  <si>
    <t>專科
學校數</t>
  </si>
  <si>
    <t>中學數</t>
  </si>
  <si>
    <t>職校數</t>
  </si>
  <si>
    <t>小學數</t>
  </si>
  <si>
    <t>幼兒園數</t>
  </si>
  <si>
    <t>圖書閱覽室數</t>
  </si>
  <si>
    <t>養老
院數</t>
  </si>
  <si>
    <t>身心障礙
教養院數</t>
  </si>
  <si>
    <t>青少年
輔導院數</t>
  </si>
  <si>
    <t>福利基
金會數</t>
  </si>
  <si>
    <t>學生宿舍處數</t>
  </si>
  <si>
    <t>技藝研習
處數</t>
  </si>
  <si>
    <t>社會服務
中心數</t>
  </si>
  <si>
    <t>總  計</t>
  </si>
  <si>
    <t>寺廟(含財團法人)</t>
  </si>
  <si>
    <t>合   計</t>
  </si>
  <si>
    <t>中 華 聖 教</t>
  </si>
  <si>
    <t>宇宙彌勒皇教</t>
  </si>
  <si>
    <t>玄 門 真 宗</t>
  </si>
  <si>
    <t>天      道</t>
  </si>
  <si>
    <t>其他
宗教</t>
  </si>
  <si>
    <t>儒教</t>
  </si>
  <si>
    <t>黃中</t>
  </si>
  <si>
    <t>教堂(含財團法人)</t>
  </si>
  <si>
    <t>合    計</t>
  </si>
  <si>
    <t>猶太教</t>
  </si>
  <si>
    <t>天主教</t>
  </si>
  <si>
    <t>基督教</t>
  </si>
  <si>
    <t>伊斯蘭教</t>
  </si>
  <si>
    <t>東正教</t>
  </si>
  <si>
    <t>摩門教</t>
  </si>
  <si>
    <t>天理教</t>
  </si>
  <si>
    <t>巴哈伊教</t>
  </si>
  <si>
    <t>統一教</t>
  </si>
  <si>
    <t>山達基</t>
  </si>
  <si>
    <t>真光教團</t>
  </si>
  <si>
    <t xml:space="preserve">          2.依內政部公開之宗教統計基本原則與基準，列入主要宗教統計類別計22個。</t>
  </si>
  <si>
    <t>中華民國114年3月21日編製</t>
    <phoneticPr fontId="21" type="noConversion"/>
  </si>
  <si>
    <t>中華民國114年3月21日編製</t>
    <phoneticPr fontId="5" type="noConversion"/>
  </si>
  <si>
    <t>中華民國114年3月21日編製</t>
    <phoneticPr fontId="10" type="noConversion"/>
  </si>
  <si>
    <t xml:space="preserve">                中華民國 113 年底</t>
    <phoneticPr fontId="5" type="noConversion"/>
  </si>
  <si>
    <t>中華民國 113 年底</t>
    <phoneticPr fontId="120" type="noConversion"/>
  </si>
  <si>
    <t>中華民國114年3月21日編製</t>
    <phoneticPr fontId="120" type="noConversion"/>
  </si>
  <si>
    <t>宗教財團法人概況(113年)</t>
    <phoneticPr fontId="5" type="noConversion"/>
  </si>
  <si>
    <t>寺廟登記概況(113年)</t>
    <phoneticPr fontId="5" type="noConversion"/>
  </si>
  <si>
    <t>教會（堂）概況(113年)</t>
    <phoneticPr fontId="5" type="noConversion"/>
  </si>
  <si>
    <t>宗教團體興辦公益慈善及社會教化事業概況(113年)</t>
    <phoneticPr fontId="5" type="noConversion"/>
  </si>
  <si>
    <t>114 年 3 月   ( 114 年度)</t>
    <phoneticPr fontId="5" type="noConversion"/>
  </si>
  <si>
    <t>中華民國114年4月6日編製</t>
    <phoneticPr fontId="5" type="noConversion"/>
  </si>
  <si>
    <t>公庫收支月報(114年3月)</t>
    <phoneticPr fontId="5" type="noConversion"/>
  </si>
  <si>
    <t>公　開　類</t>
  </si>
  <si>
    <t>季　　　報</t>
  </si>
  <si>
    <t>每季終了後20日內編報</t>
    <phoneticPr fontId="5" type="noConversion"/>
  </si>
  <si>
    <t>2522-14-01-2</t>
    <phoneticPr fontId="5"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</si>
  <si>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5" type="noConversion"/>
  </si>
  <si>
    <t>各鄉鎮公所。</t>
  </si>
  <si>
    <r>
      <t>臺東縣</t>
    </r>
    <r>
      <rPr>
        <sz val="11"/>
        <color rgb="FFFF0000"/>
        <rFont val="標楷體"/>
        <family val="4"/>
        <charset val="136"/>
      </rPr>
      <t>東河鄉</t>
    </r>
    <r>
      <rPr>
        <sz val="11"/>
        <rFont val="標楷體"/>
        <family val="4"/>
        <charset val="136"/>
      </rPr>
      <t>公所</t>
    </r>
    <phoneticPr fontId="5" type="noConversion"/>
  </si>
  <si>
    <t>季報</t>
    <phoneticPr fontId="5" type="noConversion"/>
  </si>
  <si>
    <r>
      <t>每季終了後</t>
    </r>
    <r>
      <rPr>
        <sz val="12"/>
        <color rgb="FFFF0000"/>
        <rFont val="標楷體"/>
        <family val="4"/>
        <charset val="136"/>
      </rPr>
      <t>10</t>
    </r>
    <r>
      <rPr>
        <sz val="12"/>
        <rFont val="標楷體"/>
        <family val="4"/>
        <charset val="136"/>
      </rPr>
      <t>日內編送</t>
    </r>
    <phoneticPr fontId="5" type="noConversion"/>
  </si>
  <si>
    <t>20623-05-01-3</t>
    <phoneticPr fontId="5" type="noConversion"/>
  </si>
  <si>
    <r>
      <t>臺東縣</t>
    </r>
    <r>
      <rPr>
        <sz val="24"/>
        <color rgb="FFFF0000"/>
        <rFont val="標楷體"/>
        <family val="4"/>
        <charset val="136"/>
      </rPr>
      <t>東河鄉路外</t>
    </r>
    <r>
      <rPr>
        <sz val="24"/>
        <rFont val="標楷體"/>
        <family val="4"/>
        <charset val="136"/>
      </rPr>
      <t>停車位概況</t>
    </r>
    <phoneticPr fontId="5" type="noConversion"/>
  </si>
  <si>
    <t>公有路外停車位</t>
    <phoneticPr fontId="5" type="noConversion"/>
  </si>
  <si>
    <t>私有路外停車位</t>
    <phoneticPr fontId="5" type="noConversion"/>
  </si>
  <si>
    <t>大型車</t>
  </si>
  <si>
    <t>小型車</t>
  </si>
  <si>
    <t>機車</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</si>
  <si>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1份送主計室，1份自存，1份送臺東縣政府(交通及觀光發展處-交通事務科)。</t>
    </r>
    <r>
      <rPr>
        <sz val="12"/>
        <rFont val="標楷體"/>
        <family val="4"/>
        <charset val="136"/>
      </rPr>
      <t xml:space="preserve">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</si>
  <si>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r>
      <t>臺東縣</t>
    </r>
    <r>
      <rPr>
        <sz val="9"/>
        <color rgb="FFFF0000"/>
        <rFont val="標楷體"/>
        <family val="4"/>
        <charset val="136"/>
      </rPr>
      <t>○○鄉(鎮、市)</t>
    </r>
    <r>
      <rPr>
        <sz val="9"/>
        <rFont val="標楷體"/>
        <family val="4"/>
        <charset val="136"/>
      </rPr>
      <t>公所</t>
    </r>
    <phoneticPr fontId="5" type="noConversion"/>
  </si>
  <si>
    <t>1.本表編製一式三份，一份送縣(市)政府主計處(室)，一份送交通部統計處，一份自存。
2.本表資料包含身心障礙專用停車位。
3.本表資料不含各省(縣)級風景遊樂區停車位。</t>
  </si>
  <si>
    <t>各鄉鎮公所或交通大隊。</t>
  </si>
  <si>
    <r>
      <t>臺東縣</t>
    </r>
    <r>
      <rPr>
        <sz val="10"/>
        <color rgb="FFFF0000"/>
        <rFont val="標楷體"/>
        <family val="4"/>
        <charset val="136"/>
      </rPr>
      <t>東河鄉</t>
    </r>
    <r>
      <rPr>
        <sz val="10"/>
        <rFont val="標楷體"/>
        <family val="4"/>
        <charset val="136"/>
      </rPr>
      <t>公所</t>
    </r>
    <phoneticPr fontId="5" type="noConversion"/>
  </si>
  <si>
    <t>20623-05-02-3</t>
    <phoneticPr fontId="5" type="noConversion"/>
  </si>
  <si>
    <r>
      <t>臺東縣</t>
    </r>
    <r>
      <rPr>
        <sz val="24"/>
        <color rgb="FFFF0000"/>
        <rFont val="標楷體"/>
        <family val="4"/>
        <charset val="136"/>
      </rPr>
      <t>東河鄉路邊</t>
    </r>
    <r>
      <rPr>
        <sz val="24"/>
        <rFont val="標楷體"/>
        <family val="4"/>
        <charset val="136"/>
      </rPr>
      <t>停車位概況</t>
    </r>
    <phoneticPr fontId="5" type="noConversion"/>
  </si>
  <si>
    <r>
      <t>填表說明：1.本表編製1式3份，1份送主計室，1份自存，1份送臺東縣政府(交通及觀光發展處-交通事務科)。
　　　　　2.本表資料包含身心障礙專用停車位</t>
    </r>
    <r>
      <rPr>
        <sz val="12"/>
        <color rgb="FFFF0000"/>
        <rFont val="標楷體"/>
        <family val="4"/>
        <charset val="136"/>
      </rPr>
      <t>及電動汽車充電專用停車位</t>
    </r>
    <r>
      <rPr>
        <sz val="12"/>
        <rFont val="標楷體"/>
        <family val="4"/>
        <charset val="136"/>
      </rPr>
      <t>。
　　　　　3.本表資料不含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</si>
  <si>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</si>
  <si>
    <t>2522-14-04-2</t>
    <phoneticPr fontId="5"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</si>
  <si>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5" type="noConversion"/>
  </si>
  <si>
    <r>
      <t>臺東縣</t>
    </r>
    <r>
      <rPr>
        <sz val="9"/>
        <color rgb="FFFF0000"/>
        <rFont val="標楷體"/>
        <family val="4"/>
        <charset val="136"/>
      </rPr>
      <t>東河鄉</t>
    </r>
    <r>
      <rPr>
        <sz val="9"/>
        <rFont val="標楷體"/>
        <family val="4"/>
        <charset val="136"/>
      </rPr>
      <t>公所</t>
    </r>
    <phoneticPr fontId="5" type="noConversion"/>
  </si>
  <si>
    <t>20623-05-03-3</t>
    <phoneticPr fontId="5" type="noConversion"/>
  </si>
  <si>
    <r>
      <t>臺東縣</t>
    </r>
    <r>
      <rPr>
        <sz val="24"/>
        <color rgb="FFFF0000"/>
        <rFont val="標楷體"/>
        <family val="4"/>
        <charset val="136"/>
      </rPr>
      <t>東河鄉路外</t>
    </r>
    <r>
      <rPr>
        <sz val="24"/>
        <rFont val="標楷體"/>
        <family val="4"/>
        <charset val="136"/>
      </rPr>
      <t>停車位概況－身心障礙者專用停車位</t>
    </r>
    <phoneticPr fontId="5" type="noConversion"/>
  </si>
  <si>
    <t>總  計</t>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</si>
  <si>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t>
    </r>
    <r>
      <rPr>
        <sz val="12"/>
        <color rgb="FFFF0000"/>
        <rFont val="標楷體"/>
        <family val="4"/>
        <charset val="136"/>
      </rPr>
      <t>建築物附設停車位及</t>
    </r>
    <r>
      <rPr>
        <sz val="12"/>
        <rFont val="標楷體"/>
        <family val="4"/>
        <charset val="136"/>
      </rPr>
      <t>風景遊樂區停車位。</t>
    </r>
    <phoneticPr fontId="5" type="noConversion"/>
  </si>
  <si>
    <t>臺東縣政府交通及觀光發展處</t>
    <phoneticPr fontId="5" type="noConversion"/>
  </si>
  <si>
    <t>2522-14-05-2</t>
    <phoneticPr fontId="5" type="noConversion"/>
  </si>
  <si>
    <t>1.本表編製一式三份，一份送縣(市)政府主計處(室)，一份送交通部統計處，一份自存。
2.本表資料不含各省(縣)級風景遊樂區停車位。</t>
  </si>
  <si>
    <t>20623-05-04-3</t>
    <phoneticPr fontId="5" type="noConversion"/>
  </si>
  <si>
    <r>
      <rPr>
        <u/>
        <sz val="24"/>
        <rFont val="標楷體"/>
        <family val="4"/>
        <charset val="136"/>
      </rPr>
      <t>臺東縣</t>
    </r>
    <r>
      <rPr>
        <sz val="24"/>
        <color rgb="FFFF0000"/>
        <rFont val="標楷體"/>
        <family val="4"/>
        <charset val="136"/>
      </rPr>
      <t>東河鄉路邊</t>
    </r>
    <r>
      <rPr>
        <sz val="24"/>
        <rFont val="標楷體"/>
        <family val="4"/>
        <charset val="136"/>
      </rPr>
      <t>停車位概況－身心障礙者專用停車位</t>
    </r>
    <phoneticPr fontId="5" type="noConversion"/>
  </si>
  <si>
    <t>收費</t>
  </si>
  <si>
    <t>不收費</t>
  </si>
  <si>
    <r>
      <t>填表說明：1.本表編製</t>
    </r>
    <r>
      <rPr>
        <sz val="12"/>
        <color rgb="FFFF0000"/>
        <rFont val="標楷體"/>
        <family val="4"/>
        <charset val="136"/>
      </rPr>
      <t>1</t>
    </r>
    <r>
      <rPr>
        <sz val="12"/>
        <rFont val="標楷體"/>
        <family val="4"/>
        <charset val="136"/>
      </rPr>
      <t>式</t>
    </r>
    <r>
      <rPr>
        <sz val="12"/>
        <color rgb="FFFF0000"/>
        <rFont val="標楷體"/>
        <family val="4"/>
        <charset val="136"/>
      </rPr>
      <t>3</t>
    </r>
    <r>
      <rPr>
        <sz val="12"/>
        <rFont val="標楷體"/>
        <family val="4"/>
        <charset val="136"/>
      </rPr>
      <t>份，</t>
    </r>
    <r>
      <rPr>
        <sz val="12"/>
        <color rgb="FFFF0000"/>
        <rFont val="標楷體"/>
        <family val="4"/>
        <charset val="136"/>
      </rPr>
      <t>1</t>
    </r>
    <r>
      <rPr>
        <sz val="12"/>
        <rFont val="標楷體"/>
        <family val="4"/>
        <charset val="136"/>
      </rPr>
      <t>份送</t>
    </r>
    <r>
      <rPr>
        <sz val="12"/>
        <color rgb="FFFF0000"/>
        <rFont val="標楷體"/>
        <family val="4"/>
        <charset val="136"/>
      </rPr>
      <t>本</t>
    </r>
    <r>
      <rPr>
        <sz val="12"/>
        <rFont val="標楷體"/>
        <family val="4"/>
        <charset val="136"/>
      </rPr>
      <t>府主計處，</t>
    </r>
    <r>
      <rPr>
        <sz val="12"/>
        <color rgb="FFFF0000"/>
        <rFont val="標楷體"/>
        <family val="4"/>
        <charset val="136"/>
      </rPr>
      <t>1</t>
    </r>
    <r>
      <rPr>
        <sz val="12"/>
        <rFont val="標楷體"/>
        <family val="4"/>
        <charset val="136"/>
      </rPr>
      <t>份送交通部統計處，</t>
    </r>
    <r>
      <rPr>
        <sz val="12"/>
        <color rgb="FFFF0000"/>
        <rFont val="標楷體"/>
        <family val="4"/>
        <charset val="136"/>
      </rPr>
      <t>1</t>
    </r>
    <r>
      <rPr>
        <sz val="12"/>
        <rFont val="標楷體"/>
        <family val="4"/>
        <charset val="136"/>
      </rPr>
      <t>份自存。
　　　　　2.本表資料不含</t>
    </r>
    <r>
      <rPr>
        <sz val="12"/>
        <color rgb="FFFF0000"/>
        <rFont val="標楷體"/>
        <family val="4"/>
        <charset val="136"/>
      </rPr>
      <t>建築物附設停車位及</t>
    </r>
    <r>
      <rPr>
        <sz val="12"/>
        <rFont val="標楷體"/>
        <family val="4"/>
        <charset val="136"/>
      </rPr>
      <t>風景遊樂區停車位。</t>
    </r>
    <phoneticPr fontId="5" type="noConversion"/>
  </si>
  <si>
    <t>2522-14-06-2</t>
    <phoneticPr fontId="5" type="noConversion"/>
  </si>
  <si>
    <t>1.本表編製1式3份，1份送本府主計處，1份送交通部統計處，1份自存。
2.本表資料不含風景遊樂區停車位。</t>
    <phoneticPr fontId="5" type="noConversion"/>
  </si>
  <si>
    <t>各鄉鎮市區公所。</t>
    <phoneticPr fontId="5" type="noConversion"/>
  </si>
  <si>
    <t>20623-05-05-3</t>
    <phoneticPr fontId="5" type="noConversion"/>
  </si>
  <si>
    <r>
      <t>臺東縣</t>
    </r>
    <r>
      <rPr>
        <sz val="24"/>
        <color rgb="FFFF0000"/>
        <rFont val="標楷體"/>
        <family val="4"/>
        <charset val="136"/>
      </rPr>
      <t>東河鄉路外</t>
    </r>
    <r>
      <rPr>
        <sz val="24"/>
        <rFont val="標楷體"/>
        <family val="4"/>
        <charset val="136"/>
      </rPr>
      <t>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</si>
  <si>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2.本表資料不含建築物附設停車位及風景遊樂區停車位。</t>
    </r>
    <phoneticPr fontId="5" type="noConversion"/>
  </si>
  <si>
    <t>2522-14-07-2</t>
    <phoneticPr fontId="5" type="noConversion"/>
  </si>
  <si>
    <t>1.本表編製1式3份，1份送本府主計處，1份送交通部統計處，1份自存。
2.本表資料不含建築物附設停車位及風景遊樂區停車位。</t>
    <phoneticPr fontId="5" type="noConversion"/>
  </si>
  <si>
    <t>20623-05-06-3</t>
    <phoneticPr fontId="5" type="noConversion"/>
  </si>
  <si>
    <r>
      <t>臺東縣</t>
    </r>
    <r>
      <rPr>
        <sz val="24"/>
        <color rgb="FFFF0000"/>
        <rFont val="標楷體"/>
        <family val="4"/>
        <charset val="136"/>
      </rPr>
      <t>東河鄉路邊</t>
    </r>
    <r>
      <rPr>
        <sz val="24"/>
        <rFont val="標楷體"/>
        <family val="4"/>
        <charset val="136"/>
      </rPr>
      <t>停車位概況－電動汽車充電專用停車位</t>
    </r>
    <phoneticPr fontId="5" type="noConversion"/>
  </si>
  <si>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t>
    </r>
    <r>
      <rPr>
        <sz val="12"/>
        <color rgb="FFFF0000"/>
        <rFont val="標楷體"/>
        <family val="4"/>
        <charset val="136"/>
      </rPr>
      <t>建築物附設停車位及</t>
    </r>
    <r>
      <rPr>
        <sz val="12"/>
        <rFont val="標楷體"/>
        <family val="4"/>
        <charset val="136"/>
      </rPr>
      <t>風景遊樂區停車位。</t>
    </r>
    <phoneticPr fontId="5" type="noConversion"/>
  </si>
  <si>
    <t>20623-05-07-3</t>
    <phoneticPr fontId="5" type="noConversion"/>
  </si>
  <si>
    <r>
      <t>臺東縣</t>
    </r>
    <r>
      <rPr>
        <sz val="24"/>
        <color rgb="FFFF0000"/>
        <rFont val="標楷體"/>
        <family val="4"/>
        <charset val="136"/>
      </rPr>
      <t>東河鄉</t>
    </r>
    <r>
      <rPr>
        <sz val="24"/>
        <rFont val="標楷體"/>
        <family val="4"/>
        <charset val="136"/>
      </rPr>
      <t>孕婦及育有六歲以下兒童者停車位概況</t>
    </r>
    <phoneticPr fontId="5" type="noConversion"/>
  </si>
  <si>
    <t>場所別</t>
    <phoneticPr fontId="5" type="noConversion"/>
  </si>
  <si>
    <t>汽車停車位</t>
    <phoneticPr fontId="5" type="noConversion"/>
  </si>
  <si>
    <t>法定應設
孕婦及育有六歲以下兒童者停車位</t>
    <phoneticPr fontId="5" type="noConversion"/>
  </si>
  <si>
    <t>已設置
孕婦及育有六歲以下兒童者停車位</t>
    <phoneticPr fontId="5" type="noConversion"/>
  </si>
  <si>
    <t>政府機關（構）及公營事業</t>
  </si>
  <si>
    <t>鐵路車站、航空站及捷運交會轉乘站</t>
  </si>
  <si>
    <t>百貨公司及零售式量販店</t>
  </si>
  <si>
    <t>區域級以上醫院</t>
  </si>
  <si>
    <t>觀光遊樂業之園區</t>
  </si>
  <si>
    <t>其他經各級交通主管機關公告之場所</t>
  </si>
  <si>
    <r>
      <t>填表說明：1.本表編製1式3份，1份送主計室，1份自存，1份送</t>
    </r>
    <r>
      <rPr>
        <sz val="12"/>
        <color rgb="FFFF0000"/>
        <rFont val="標楷體"/>
        <family val="4"/>
        <charset val="136"/>
      </rPr>
      <t>臺東縣政府(交通及觀光發展處-交通事務科)。</t>
    </r>
    <r>
      <rPr>
        <sz val="12"/>
        <rFont val="標楷體"/>
        <family val="4"/>
        <charset val="136"/>
      </rPr>
      <t xml:space="preserve">
　　　　　2.本表資料不含建築物附設停車位及風景遊樂區停車位。
　　　　　3.同一場域如符合兒童及少年福利與權益保障法第33條之1所列二款以上之場所類別，請於各場所類別分別列計。</t>
    </r>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</si>
  <si>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</si>
  <si>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</si>
  <si>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路外停車位概況(114年第一季)</t>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</si>
  <si>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</si>
  <si>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路邊停車位概況(114年第一季)</t>
    <phoneticPr fontId="5"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</si>
  <si>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1 </t>
    </r>
    <r>
      <rPr>
        <sz val="12"/>
        <rFont val="標楷體"/>
        <family val="4"/>
        <charset val="136"/>
      </rPr>
      <t>季底</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</si>
  <si>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</si>
  <si>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</si>
  <si>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路外停車位概況－身心障礙者專用停車位(114年第一季)</t>
    <phoneticPr fontId="5" type="noConversion"/>
  </si>
  <si>
    <t>路邊停車位概況－身心障礙者專用停車位(114年第一季)</t>
    <phoneticPr fontId="5" type="noConversion"/>
  </si>
  <si>
    <t>填表　　　　　　　　　　　　審核　　　　　　　　　　　　業務主管人員　　　　　　　　　　　　機關首長　　　　　　　　　　　　
　　　　　　　　　　　　　　　　　　　　　　　　　　　　主辦統計人員　　　　　　　　　　　　　　　　　　　　　中華民國114年4月2日編製</t>
    <phoneticPr fontId="5" type="noConversion"/>
  </si>
  <si>
    <t>路外停車位概況－電動汽車充電專用停車位(114年第一季)</t>
    <phoneticPr fontId="5" type="noConversion"/>
  </si>
  <si>
    <r>
      <t>填表　　　　　　　　審核　　　　　　   　      業務主管人員　　 　　　　　              　機關首長
　　　　　　　　　　　　　　　　　　           主辦統計人員　　　　　　　　　　　　　　　　　　　　　　              　</t>
    </r>
    <r>
      <rPr>
        <sz val="12"/>
        <color rgb="FFFF0000"/>
        <rFont val="標楷體"/>
        <family val="4"/>
        <charset val="136"/>
      </rPr>
      <t>中華民國114年4月2日編製</t>
    </r>
    <phoneticPr fontId="5" type="noConversion"/>
  </si>
  <si>
    <t>路邊停車位概況－電動汽車充電專用停車位(114年第一季)</t>
    <phoneticPr fontId="5" type="noConversion"/>
  </si>
  <si>
    <t>孕婦及育有六歲以下兒童者停車位概況(114年第一季)</t>
    <phoneticPr fontId="5" type="noConversion"/>
  </si>
  <si>
    <r>
      <t>填表　　　　　　　　　　　　審核　　　　　　　　　　          　　業務主管人員　　 　　　　　       　　　　機關首長
　　　　　　　　　　　　　　　　　　　　　　　　　　　          　主辦統計人員　　　　　　　　　　　                 　中華民國114年4月</t>
    </r>
    <r>
      <rPr>
        <sz val="12"/>
        <color rgb="FFFF0000"/>
        <rFont val="標楷體"/>
        <family val="4"/>
        <charset val="136"/>
      </rPr>
      <t>10</t>
    </r>
    <r>
      <rPr>
        <sz val="12"/>
        <rFont val="標楷體"/>
        <family val="4"/>
        <charset val="136"/>
      </rPr>
      <t>日編製</t>
    </r>
    <phoneticPr fontId="5" type="noConversion"/>
  </si>
  <si>
    <t xml:space="preserve"> 中華民國 114 年 3 月                                  單位：公噸</t>
    <phoneticPr fontId="21" type="noConversion"/>
  </si>
  <si>
    <t>中華民國114年4月7日編製</t>
    <phoneticPr fontId="21" type="noConversion"/>
  </si>
  <si>
    <t>一般垃圾及廚餘清理狀況(114年3月)</t>
    <phoneticPr fontId="5" type="noConversion"/>
  </si>
  <si>
    <t>資源回收成果統計(114年3月)</t>
    <phoneticPr fontId="5" type="noConversion"/>
  </si>
  <si>
    <t xml:space="preserve"> 中華民國 114 年 3 月                      單位：公斤</t>
    <phoneticPr fontId="21" type="noConversion"/>
  </si>
  <si>
    <t>中華民國114年04月07日編製</t>
    <phoneticPr fontId="10" type="noConversion"/>
  </si>
  <si>
    <r>
      <t>中華民國114年第1季</t>
    </r>
    <r>
      <rPr>
        <sz val="11"/>
        <rFont val="Times New Roman"/>
        <family val="1"/>
      </rPr>
      <t>(1</t>
    </r>
    <r>
      <rPr>
        <sz val="11"/>
        <rFont val="標楷體"/>
        <family val="4"/>
        <charset val="136"/>
      </rPr>
      <t>月至3月</t>
    </r>
    <r>
      <rPr>
        <sz val="11"/>
        <rFont val="Times New Roman"/>
        <family val="1"/>
      </rPr>
      <t xml:space="preserve">)                                                                             </t>
    </r>
    <phoneticPr fontId="85" type="noConversion"/>
  </si>
  <si>
    <t>中華民國114年4月7日編製</t>
    <phoneticPr fontId="10" type="noConversion"/>
  </si>
  <si>
    <t>資料來源：依據本所所報獨居老人服務概況資料彙編。</t>
    <phoneticPr fontId="88" type="noConversion"/>
  </si>
  <si>
    <t>填表說明：本表編製2份，1份送本所主計室，1份送臺東縣政府社會處。</t>
    <phoneticPr fontId="18" type="noConversion"/>
  </si>
  <si>
    <r>
      <t>期底獨居老人人數</t>
    </r>
    <r>
      <rPr>
        <sz val="12"/>
        <rFont val="Times New Roman"/>
        <family val="1"/>
      </rPr>
      <t>(</t>
    </r>
    <r>
      <rPr>
        <sz val="12"/>
        <rFont val="標楷體"/>
        <family val="4"/>
        <charset val="136"/>
      </rPr>
      <t>人</t>
    </r>
    <r>
      <rPr>
        <sz val="12"/>
        <rFont val="Times New Roman"/>
        <family val="1"/>
      </rPr>
      <t>)  (</t>
    </r>
    <r>
      <rPr>
        <u/>
        <sz val="12"/>
        <rFont val="標楷體"/>
        <family val="4"/>
        <charset val="136"/>
      </rPr>
      <t>含具原住民身分</t>
    </r>
    <r>
      <rPr>
        <sz val="12"/>
        <rFont val="Times New Roman"/>
        <family val="1"/>
      </rPr>
      <t>)</t>
    </r>
    <phoneticPr fontId="88" type="noConversion"/>
  </si>
  <si>
    <r>
      <rPr>
        <u/>
        <sz val="12"/>
        <rFont val="標楷體"/>
        <family val="4"/>
        <charset val="136"/>
      </rPr>
      <t>期底</t>
    </r>
    <r>
      <rPr>
        <sz val="12"/>
        <rFont val="標楷體"/>
        <family val="4"/>
        <charset val="136"/>
      </rPr>
      <t>具原住民身分
獨居老人人數</t>
    </r>
    <phoneticPr fontId="18"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</si>
  <si>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8" type="noConversion"/>
  </si>
  <si>
    <t>年  度  報</t>
    <phoneticPr fontId="168" type="noConversion"/>
  </si>
  <si>
    <t>期間終了4.5個月內編報</t>
    <phoneticPr fontId="168" type="noConversion"/>
  </si>
  <si>
    <t>30910-02-02-3</t>
    <phoneticPr fontId="5" type="noConversion"/>
  </si>
  <si>
    <r>
      <t>決  算</t>
    </r>
    <r>
      <rPr>
        <b/>
        <sz val="14"/>
        <color rgb="FFFF0000"/>
        <rFont val="標楷體"/>
        <family val="4"/>
        <charset val="136"/>
      </rPr>
      <t xml:space="preserve">  </t>
    </r>
    <r>
      <rPr>
        <sz val="14"/>
        <color rgb="FFFF0000"/>
        <rFont val="標楷體"/>
        <family val="4"/>
        <charset val="136"/>
      </rPr>
      <t>數</t>
    </r>
    <phoneticPr fontId="5" type="noConversion"/>
  </si>
  <si>
    <t>折舊</t>
    <phoneticPr fontId="5" type="noConversion"/>
  </si>
  <si>
    <t>○○鄉（鎮、市） 公 所 清 潔 隊 決 算</t>
    <phoneticPr fontId="5" type="noConversion"/>
  </si>
  <si>
    <t>決  算  數</t>
    <phoneticPr fontId="168" type="noConversion"/>
  </si>
  <si>
    <t>土地</t>
    <phoneticPr fontId="168" type="noConversion"/>
  </si>
  <si>
    <t>中華民國  年  月  日編製</t>
    <phoneticPr fontId="5" type="noConversion"/>
  </si>
  <si>
    <t>資料來源：依據本所清潔隊環境保護決算資料編製。</t>
    <phoneticPr fontId="5"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</si>
  <si>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0" type="noConversion"/>
  </si>
  <si>
    <t>東河鄉公所清潔隊</t>
    <phoneticPr fontId="24" type="noConversion"/>
  </si>
  <si>
    <t>臺東縣東河鄉環境保護決算</t>
    <phoneticPr fontId="5" type="noConversion"/>
  </si>
  <si>
    <r>
      <rPr>
        <u/>
        <sz val="14"/>
        <rFont val="標楷體"/>
        <family val="4"/>
        <charset val="136"/>
      </rPr>
      <t xml:space="preserve">  ____113_</t>
    </r>
    <r>
      <rPr>
        <sz val="14"/>
        <rFont val="標楷體"/>
        <family val="4"/>
        <charset val="136"/>
      </rPr>
      <t>_____會計年度</t>
    </r>
    <phoneticPr fontId="5" type="noConversion"/>
  </si>
  <si>
    <t>東 河 鄉 公 所 清 潔 隊 決 算</t>
    <phoneticPr fontId="5" type="noConversion"/>
  </si>
  <si>
    <t>臺東縣東河鄉公所農觀課</t>
    <phoneticPr fontId="5" type="noConversion"/>
  </si>
  <si>
    <r>
      <t>表  號</t>
    </r>
    <r>
      <rPr>
        <sz val="12"/>
        <color theme="1"/>
        <rFont val="新細明體"/>
        <family val="1"/>
        <charset val="136"/>
        <scheme val="minor"/>
      </rPr>
      <t/>
    </r>
    <phoneticPr fontId="5" type="noConversion"/>
  </si>
  <si>
    <t xml:space="preserve">臺東縣東河鄉農耕土地面積 </t>
    <phoneticPr fontId="21" type="noConversion"/>
  </si>
  <si>
    <t>單位：公頃</t>
    <phoneticPr fontId="21" type="noConversion"/>
  </si>
  <si>
    <t>耕作地</t>
    <phoneticPr fontId="5" type="noConversion"/>
  </si>
  <si>
    <t>短期耕作地</t>
    <phoneticPr fontId="5" type="noConversion"/>
  </si>
  <si>
    <t>長期耕作地</t>
    <phoneticPr fontId="21" type="noConversion"/>
  </si>
  <si>
    <t>長期休閒地</t>
    <phoneticPr fontId="5" type="noConversion"/>
  </si>
  <si>
    <t>小計</t>
    <phoneticPr fontId="21" type="noConversion"/>
  </si>
  <si>
    <t>水稻</t>
    <phoneticPr fontId="5" type="noConversion"/>
  </si>
  <si>
    <t>水稻以外之短期作</t>
    <phoneticPr fontId="5" type="noConversion"/>
  </si>
  <si>
    <t>短期休閒</t>
    <phoneticPr fontId="5" type="noConversion"/>
  </si>
  <si>
    <t xml:space="preserve">  業務主管人員</t>
    <phoneticPr fontId="5" type="noConversion"/>
  </si>
  <si>
    <t xml:space="preserve">  主辦統計人員</t>
  </si>
  <si>
    <t>資料來源：依據各鄉鎮（市區)農情調查結果編製。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</si>
  <si>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</si>
  <si>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r>
      <t>年</t>
    </r>
    <r>
      <rPr>
        <sz val="12"/>
        <rFont val="Times New Roman"/>
        <family val="1"/>
      </rPr>
      <t xml:space="preserve">            </t>
    </r>
    <r>
      <rPr>
        <sz val="12"/>
        <rFont val="標楷體"/>
        <family val="4"/>
        <charset val="136"/>
      </rPr>
      <t>報</t>
    </r>
    <phoneticPr fontId="5" type="noConversion"/>
  </si>
  <si>
    <r>
      <t>表</t>
    </r>
    <r>
      <rPr>
        <sz val="12"/>
        <rFont val="Times New Roman"/>
        <family val="1"/>
      </rPr>
      <t xml:space="preserve">        </t>
    </r>
    <r>
      <rPr>
        <sz val="12"/>
        <rFont val="標楷體"/>
        <family val="4"/>
        <charset val="136"/>
      </rPr>
      <t>號</t>
    </r>
    <phoneticPr fontId="5" type="noConversion"/>
  </si>
  <si>
    <r>
      <t>臺東縣東河鄉</t>
    </r>
    <r>
      <rPr>
        <b/>
        <sz val="14"/>
        <rFont val="標楷體"/>
        <family val="4"/>
        <charset val="136"/>
      </rPr>
      <t>有效農機使用證之農機數量</t>
    </r>
    <phoneticPr fontId="21" type="noConversion"/>
  </si>
  <si>
    <t>單位：台</t>
    <phoneticPr fontId="5" type="noConversion"/>
  </si>
  <si>
    <t>項別</t>
    <phoneticPr fontId="5" type="noConversion"/>
  </si>
  <si>
    <t>耕耘機</t>
    <phoneticPr fontId="21" type="noConversion"/>
  </si>
  <si>
    <t>曳引機</t>
    <phoneticPr fontId="21" type="noConversion"/>
  </si>
  <si>
    <t>插秧機</t>
    <phoneticPr fontId="21" type="noConversion"/>
  </si>
  <si>
    <t>動力中耕管理機</t>
    <phoneticPr fontId="21" type="noConversion"/>
  </si>
  <si>
    <t>動力割草機</t>
    <phoneticPr fontId="21" type="noConversion"/>
  </si>
  <si>
    <t>背負式
（動力噴霧機、施肥機）</t>
    <phoneticPr fontId="21" type="noConversion"/>
  </si>
  <si>
    <t>定置式動力噴霧機</t>
    <phoneticPr fontId="21" type="noConversion"/>
  </si>
  <si>
    <t>……等其他機型</t>
    <phoneticPr fontId="21" type="noConversion"/>
  </si>
  <si>
    <r>
      <t xml:space="preserve">       </t>
    </r>
    <r>
      <rPr>
        <sz val="12"/>
        <rFont val="標楷體"/>
        <family val="4"/>
        <charset val="136"/>
      </rPr>
      <t xml:space="preserve"> 機關首長   </t>
    </r>
    <phoneticPr fontId="5" type="noConversion"/>
  </si>
  <si>
    <t>資料來源：依據本縣(市)農機證照及農機用油管理資訊系統登載之有效農機量統計結果編製。</t>
    <phoneticPr fontId="5" type="noConversion"/>
  </si>
  <si>
    <t>20324-90-01-3</t>
    <phoneticPr fontId="5" type="noConversion"/>
  </si>
  <si>
    <t>次年4月15日前編報</t>
    <phoneticPr fontId="5" type="noConversion"/>
  </si>
  <si>
    <t>填表說明:本表編製1式2份，1份送主計室、1份自存。</t>
    <phoneticPr fontId="5" type="noConversion"/>
  </si>
  <si>
    <t>中華民國114年4月18日編製</t>
    <phoneticPr fontId="5" type="noConversion"/>
  </si>
  <si>
    <t>11243-01-01-3</t>
    <phoneticPr fontId="5" type="noConversion"/>
  </si>
  <si>
    <t>鄉鎮(市、區)別</t>
    <phoneticPr fontId="10" type="noConversion"/>
  </si>
  <si>
    <t>中華民國114年4月18日編製</t>
    <phoneticPr fontId="10" type="noConversion"/>
  </si>
  <si>
    <t>農耕土地面積(113年)</t>
    <phoneticPr fontId="5" type="noConversion"/>
  </si>
  <si>
    <t>有效農機使用證之農機數量(113年)</t>
    <phoneticPr fontId="5" type="noConversion"/>
  </si>
  <si>
    <t>獨居老人服務概況(114年第一季)</t>
    <phoneticPr fontId="5" type="noConversion"/>
  </si>
  <si>
    <t>10730-04-07-3</t>
    <phoneticPr fontId="5"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</si>
  <si>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8" type="noConversion"/>
  </si>
  <si>
    <t>期底具原住民身分
獨居老人人數</t>
    <phoneticPr fontId="18" type="noConversion"/>
  </si>
  <si>
    <t>長照服務</t>
    <phoneticPr fontId="5" type="noConversion"/>
  </si>
  <si>
    <t>東河鄉社財課</t>
    <phoneticPr fontId="5" type="noConversion"/>
  </si>
  <si>
    <r>
      <t>中華民國114年第1季</t>
    </r>
    <r>
      <rPr>
        <sz val="11"/>
        <rFont val="Times New Roman"/>
        <family val="1"/>
      </rPr>
      <t>(</t>
    </r>
    <r>
      <rPr>
        <sz val="11"/>
        <rFont val="標楷體"/>
        <family val="4"/>
        <charset val="136"/>
      </rPr>
      <t>1月至3月</t>
    </r>
    <r>
      <rPr>
        <sz val="11"/>
        <rFont val="Times New Roman"/>
        <family val="1"/>
      </rPr>
      <t xml:space="preserve">)                                                                             </t>
    </r>
    <phoneticPr fontId="85" type="noConversion"/>
  </si>
  <si>
    <t>114 年 4 月   ( 114 年度)</t>
    <phoneticPr fontId="5" type="noConversion"/>
  </si>
  <si>
    <t>中華民國114年5月6日編製</t>
    <phoneticPr fontId="5" type="noConversion"/>
  </si>
  <si>
    <t>公庫收支月報(114年4月)</t>
    <phoneticPr fontId="5" type="noConversion"/>
  </si>
  <si>
    <t xml:space="preserve"> 中華民國 114 年 4 月                      單位：公斤</t>
    <phoneticPr fontId="21" type="noConversion"/>
  </si>
  <si>
    <t>中華民國114年05月02日編製</t>
    <phoneticPr fontId="10" type="noConversion"/>
  </si>
  <si>
    <t>資源回收成果統計(114年4月)</t>
    <phoneticPr fontId="5" type="noConversion"/>
  </si>
  <si>
    <t xml:space="preserve"> 中華民國 114 年 4 月                                  單位：公噸</t>
    <phoneticPr fontId="21" type="noConversion"/>
  </si>
  <si>
    <t>中華民國114年5月2日編製</t>
    <phoneticPr fontId="21" type="noConversion"/>
  </si>
  <si>
    <t>一般垃圾及廚餘清理狀況(114年4月)</t>
    <phoneticPr fontId="5" type="noConversion"/>
  </si>
  <si>
    <t>東河鄉清潔隊</t>
    <phoneticPr fontId="24" type="noConversion"/>
  </si>
  <si>
    <t>臺東縣東河鄉（鎮、市）環境保護決算</t>
    <phoneticPr fontId="5" type="noConversion"/>
  </si>
  <si>
    <r>
      <t xml:space="preserve">  _</t>
    </r>
    <r>
      <rPr>
        <u/>
        <sz val="14"/>
        <rFont val="標楷體"/>
        <family val="4"/>
        <charset val="136"/>
      </rPr>
      <t>___113__</t>
    </r>
    <r>
      <rPr>
        <sz val="14"/>
        <rFont val="標楷體"/>
        <family val="4"/>
        <charset val="136"/>
      </rPr>
      <t>__會計年度</t>
    </r>
    <phoneticPr fontId="5" type="noConversion"/>
  </si>
  <si>
    <t>中華民國114年4月7日編製</t>
    <phoneticPr fontId="5" type="noConversion"/>
  </si>
  <si>
    <t>東河鄉（鎮、市） 公 所 清 潔 隊 決 算</t>
    <phoneticPr fontId="5" type="noConversion"/>
  </si>
  <si>
    <t>環境保護決算概況(113年)</t>
    <phoneticPr fontId="5" type="noConversion"/>
  </si>
  <si>
    <t>114 年 5 月   ( 114 年度)</t>
    <phoneticPr fontId="5" type="noConversion"/>
  </si>
  <si>
    <t>中華民國114年6月3日編製</t>
    <phoneticPr fontId="5" type="noConversion"/>
  </si>
  <si>
    <t>公庫收支月報(114年5月)</t>
    <phoneticPr fontId="5" type="noConversion"/>
  </si>
  <si>
    <t xml:space="preserve"> 中華民國 114 年 5 月                      單位：公斤</t>
    <phoneticPr fontId="21" type="noConversion"/>
  </si>
  <si>
    <t>中華民國114年6月4日編製</t>
    <phoneticPr fontId="10" type="noConversion"/>
  </si>
  <si>
    <t>資源回收成果統計(114年5月)</t>
    <phoneticPr fontId="5" type="noConversion"/>
  </si>
  <si>
    <t xml:space="preserve"> 中華民國 114 年 5 月                                  單位：公噸</t>
    <phoneticPr fontId="21" type="noConversion"/>
  </si>
  <si>
    <t>中華民國114年6月4日編製</t>
    <phoneticPr fontId="21" type="noConversion"/>
  </si>
  <si>
    <t>一般垃圾及廚餘清理狀況(114年5月)</t>
    <phoneticPr fontId="5" type="noConversion"/>
  </si>
  <si>
    <t>上次預告日期: 114年6月10日</t>
    <phoneticPr fontId="5" type="noConversion"/>
  </si>
  <si>
    <t>本次預告日期: 114年6月17日</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</si>
</sst>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_-* #,##0_-;\-* #,##0_-;_-* &quot;-&quot;??_-;_-@_-"/>
    <numFmt numFmtId="183" formatCode="0_)"/>
    <numFmt numFmtId="184" formatCode="_-* #,##0.000_-;\-* #,##0.000_-;_-* &quot;-&quot;??_-;_-@_-"/>
    <numFmt numFmtId="185" formatCode="#,##0_ "/>
    <numFmt numFmtId="186" formatCode="0.00_ "/>
    <numFmt numFmtId="187" formatCode="#,##0_-;\-#,##0_-;&quot;─&quot;"/>
    <numFmt numFmtId="188" formatCode="#,##0;\-#,##0;&quot;─&quot;"/>
    <numFmt numFmtId="189" formatCode="* #,##0;\(* \(#,##0\);_(* &quot;-&quot;_);_(@_)"/>
    <numFmt numFmtId="190" formatCode="#,##0;\-#,##0;&quot;－&quot;"/>
    <numFmt numFmtId="191" formatCode="0_);[Red]\(0\)"/>
    <numFmt numFmtId="192" formatCode="0.0%"/>
    <numFmt numFmtId="193" formatCode="\ #,##0.00\ ;\-#,##0.00\ ;\-00\ ;\ @\ "/>
    <numFmt numFmtId="194" formatCode="\ 0\ ;\-0\ ;\-00\ ;\ @\ "/>
    <numFmt numFmtId="195" formatCode="#,##0;[Red]&quot;-&quot;#,##0"/>
    <numFmt numFmtId="196" formatCode="0\ ;[Red]\(0\)"/>
    <numFmt numFmtId="197" formatCode="yyyy/mm/dd"/>
    <numFmt numFmtId="198" formatCode="#,##0;&quot;-&quot;#,##0"/>
    <numFmt numFmtId="199" formatCode="#,##0;&quot;(&quot;#,##0&quot;)&quot;;&quot;- &quot;;@&quot; &quot;"/>
    <numFmt numFmtId="200" formatCode="* #,##0;\(* \(#,##0\);_(* \-_);_(@_)"/>
    <numFmt numFmtId="201" formatCode="###,###,##0"/>
    <numFmt numFmtId="202" formatCode="###,###,##0;\-###,###,##0;&quot;         －&quot;"/>
    <numFmt numFmtId="203" formatCode="#,##0;\-#,##0;\-"/>
    <numFmt numFmtId="204" formatCode="_-* #,##0.000_-;\-* #,##0.000_-;_-* &quot;-&quot;???_-;_-@_-"/>
  </numFmts>
  <fonts count="188"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sz val="12"/>
      <color indexed="8"/>
      <name val="新細明體"/>
      <family val="1"/>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2"/>
      <color theme="1"/>
      <name val="標楷體"/>
      <family val="4"/>
      <charset val="136"/>
    </font>
    <font>
      <sz val="11"/>
      <color theme="1"/>
      <name val="標楷體"/>
      <family val="4"/>
      <charset val="136"/>
    </font>
    <font>
      <b/>
      <sz val="11"/>
      <color indexed="8"/>
      <name val="標楷體"/>
      <family val="4"/>
      <charset val="136"/>
    </font>
    <font>
      <u/>
      <sz val="12"/>
      <color theme="10"/>
      <name val="標楷體"/>
      <family val="4"/>
      <charset val="136"/>
    </font>
    <font>
      <sz val="14"/>
      <color theme="1"/>
      <name val="標楷體"/>
      <family val="4"/>
      <charset val="136"/>
    </font>
    <font>
      <sz val="11"/>
      <name val="標楷體"/>
      <family val="4"/>
      <charset val="136"/>
    </font>
    <font>
      <sz val="8"/>
      <color indexed="8"/>
      <name val="標楷體"/>
      <family val="4"/>
      <charset val="136"/>
    </font>
    <font>
      <sz val="14"/>
      <name val="標楷體"/>
      <family val="4"/>
      <charset val="136"/>
    </font>
    <font>
      <sz val="9"/>
      <name val="細明體"/>
      <family val="3"/>
      <charset val="136"/>
    </font>
    <font>
      <sz val="14"/>
      <name val="Times New Roman"/>
      <family val="1"/>
    </font>
    <font>
      <sz val="12"/>
      <name val="標楷體"/>
      <family val="4"/>
      <charset val="136"/>
    </font>
    <font>
      <sz val="12"/>
      <name val="Times New Roman"/>
      <family val="1"/>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0"/>
      <color theme="1"/>
      <name val="新細明體"/>
      <family val="1"/>
      <charset val="136"/>
    </font>
    <font>
      <sz val="11"/>
      <color theme="10"/>
      <name val="標楷體"/>
      <family val="4"/>
      <charset val="136"/>
    </font>
    <font>
      <sz val="12"/>
      <color rgb="FFFF0000"/>
      <name val="標楷體"/>
      <family val="4"/>
      <charset val="136"/>
    </font>
    <font>
      <sz val="12"/>
      <name val="細明體"/>
      <family val="3"/>
      <charset val="136"/>
    </font>
    <font>
      <u/>
      <sz val="12"/>
      <name val="新細明體"/>
      <family val="1"/>
      <charset val="136"/>
    </font>
    <font>
      <b/>
      <sz val="18"/>
      <name val="標楷體"/>
      <family val="4"/>
      <charset val="136"/>
    </font>
    <font>
      <sz val="10"/>
      <name val="標楷體"/>
      <family val="4"/>
      <charset val="136"/>
    </font>
    <font>
      <b/>
      <sz val="20"/>
      <name val="標楷體"/>
      <family val="4"/>
      <charset val="136"/>
    </font>
    <font>
      <sz val="14"/>
      <color indexed="10"/>
      <name val="標楷體"/>
      <family val="4"/>
      <charset val="136"/>
    </font>
    <font>
      <u/>
      <sz val="14"/>
      <color rgb="FF0000FF"/>
      <name val="新細明體"/>
      <family val="1"/>
      <charset val="136"/>
    </font>
    <font>
      <b/>
      <sz val="16"/>
      <color theme="1"/>
      <name val="標楷體"/>
      <family val="4"/>
      <charset val="136"/>
    </font>
    <font>
      <sz val="16"/>
      <name val="標楷體"/>
      <family val="4"/>
      <charset val="136"/>
    </font>
    <font>
      <sz val="12"/>
      <color indexed="10"/>
      <name val="標楷體"/>
      <family val="4"/>
      <charset val="136"/>
    </font>
    <font>
      <sz val="18"/>
      <name val="標楷體"/>
      <family val="4"/>
      <charset val="136"/>
    </font>
    <font>
      <u/>
      <sz val="12"/>
      <color rgb="FF0000FF"/>
      <name val="新細明體"/>
      <family val="1"/>
      <charset val="136"/>
    </font>
    <font>
      <b/>
      <sz val="16"/>
      <color indexed="10"/>
      <name val="標楷體"/>
      <family val="4"/>
      <charset val="136"/>
    </font>
    <font>
      <sz val="16"/>
      <name val="Times New Roman"/>
      <family val="1"/>
    </font>
    <font>
      <sz val="18"/>
      <name val="Times New Roman"/>
      <family val="1"/>
    </font>
    <font>
      <sz val="10"/>
      <color rgb="FFFF0000"/>
      <name val="標楷體"/>
      <family val="4"/>
      <charset val="136"/>
    </font>
    <font>
      <sz val="10"/>
      <color indexed="10"/>
      <name val="標楷體"/>
      <family val="4"/>
      <charset val="136"/>
    </font>
    <font>
      <sz val="9"/>
      <name val="標楷體"/>
      <family val="4"/>
      <charset val="136"/>
    </font>
    <font>
      <sz val="12"/>
      <color indexed="10"/>
      <name val="Times New Roman"/>
      <family val="1"/>
    </font>
    <font>
      <sz val="9"/>
      <color theme="1"/>
      <name val="標楷體"/>
      <family val="4"/>
      <charset val="136"/>
    </font>
    <font>
      <sz val="14"/>
      <color indexed="8"/>
      <name val="Times New Roman"/>
      <family val="1"/>
    </font>
    <font>
      <b/>
      <sz val="16"/>
      <name val="標楷體"/>
      <family val="4"/>
      <charset val="136"/>
    </font>
    <font>
      <sz val="20"/>
      <color rgb="FFFF0000"/>
      <name val="標楷體"/>
      <family val="4"/>
      <charset val="136"/>
    </font>
    <font>
      <sz val="20"/>
      <name val="新細明體"/>
      <family val="1"/>
      <charset val="136"/>
    </font>
    <font>
      <sz val="11"/>
      <name val="Times New Roman"/>
      <family val="1"/>
    </font>
    <font>
      <b/>
      <sz val="12"/>
      <name val="Times New Roman"/>
      <family val="1"/>
    </font>
    <font>
      <sz val="12"/>
      <color rgb="FFFF0000"/>
      <name val="Times New Roman"/>
      <family val="1"/>
    </font>
    <font>
      <u/>
      <sz val="12"/>
      <color rgb="FFFF0000"/>
      <name val="標楷體"/>
      <family val="4"/>
      <charset val="136"/>
    </font>
    <font>
      <b/>
      <sz val="12"/>
      <name val="新細明體"/>
      <family val="1"/>
      <charset val="136"/>
    </font>
    <font>
      <u/>
      <sz val="12"/>
      <color rgb="FFFF0000"/>
      <name val="新細明體"/>
      <family val="1"/>
      <charset val="136"/>
    </font>
    <font>
      <sz val="12"/>
      <name val="標楷體"/>
      <family val="1"/>
      <charset val="136"/>
    </font>
    <font>
      <u/>
      <sz val="12"/>
      <color rgb="FFFF0000"/>
      <name val="Times New Roman"/>
      <family val="1"/>
    </font>
    <font>
      <u/>
      <sz val="12"/>
      <color rgb="FFFF0000"/>
      <name val="標楷體"/>
      <family val="1"/>
      <charset val="136"/>
    </font>
    <font>
      <sz val="13"/>
      <name val="標楷體"/>
      <family val="4"/>
      <charset val="136"/>
    </font>
    <font>
      <u/>
      <sz val="12"/>
      <color rgb="FF0000FF"/>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u/>
      <sz val="8"/>
      <color theme="10"/>
      <name val="新細明體"/>
      <family val="1"/>
      <charset val="136"/>
    </font>
    <font>
      <sz val="12"/>
      <color rgb="FFFF0000"/>
      <name val="新細明體"/>
      <family val="1"/>
      <charset val="136"/>
    </font>
    <font>
      <sz val="28"/>
      <name val="標楷體"/>
      <family val="4"/>
      <charset val="136"/>
    </font>
    <font>
      <u/>
      <sz val="28"/>
      <name val="Times New Roman"/>
      <family val="1"/>
    </font>
    <font>
      <sz val="14"/>
      <name val="新細明體"/>
      <family val="1"/>
      <charset val="136"/>
    </font>
    <font>
      <b/>
      <sz val="14"/>
      <name val="標楷體"/>
      <family val="4"/>
      <charset val="136"/>
    </font>
    <font>
      <u/>
      <sz val="28"/>
      <name val="標楷體"/>
      <family val="4"/>
      <charset val="136"/>
    </font>
    <font>
      <b/>
      <sz val="12"/>
      <name val="標楷體"/>
      <family val="4"/>
      <charset val="136"/>
    </font>
    <font>
      <sz val="14"/>
      <color rgb="FFFF0000"/>
      <name val="Times New Roman"/>
      <family val="1"/>
    </font>
    <font>
      <sz val="28"/>
      <name val="Times New Roman"/>
      <family val="1"/>
    </font>
    <font>
      <u/>
      <sz val="14"/>
      <name val="標楷體"/>
      <family val="4"/>
      <charset val="136"/>
    </font>
    <font>
      <b/>
      <sz val="14"/>
      <name val="Times New Roman"/>
      <family val="1"/>
    </font>
    <font>
      <u/>
      <sz val="12"/>
      <color rgb="FF00B050"/>
      <name val="標楷體"/>
      <family val="4"/>
      <charset val="136"/>
    </font>
    <font>
      <sz val="12"/>
      <color rgb="FF00B050"/>
      <name val="Times New Roman"/>
      <family val="1"/>
    </font>
    <font>
      <sz val="12"/>
      <color indexed="17"/>
      <name val="標楷體"/>
      <family val="4"/>
      <charset val="136"/>
    </font>
    <font>
      <u/>
      <sz val="18"/>
      <color theme="1"/>
      <name val="標楷體"/>
      <family val="4"/>
      <charset val="136"/>
    </font>
    <font>
      <b/>
      <u/>
      <sz val="18"/>
      <color indexed="17"/>
      <name val="標楷體"/>
      <family val="4"/>
      <charset val="136"/>
    </font>
    <font>
      <sz val="18"/>
      <color indexed="8"/>
      <name val="標楷體"/>
      <family val="4"/>
      <charset val="136"/>
    </font>
    <font>
      <sz val="34"/>
      <name val="標楷體"/>
      <family val="4"/>
      <charset val="136"/>
    </font>
    <font>
      <sz val="11"/>
      <color rgb="FF00B050"/>
      <name val="標楷體"/>
      <family val="4"/>
      <charset val="136"/>
    </font>
    <font>
      <u/>
      <sz val="12"/>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sz val="20"/>
      <name val="標楷體"/>
      <family val="4"/>
      <charset val="136"/>
    </font>
    <font>
      <b/>
      <sz val="20"/>
      <color indexed="8"/>
      <name val="標楷體"/>
      <family val="4"/>
      <charset val="136"/>
    </font>
    <font>
      <sz val="12"/>
      <name val="Courier New"/>
      <family val="3"/>
    </font>
    <font>
      <u/>
      <sz val="20"/>
      <name val="標楷體"/>
      <family val="4"/>
      <charset val="136"/>
    </font>
    <font>
      <b/>
      <sz val="20"/>
      <name val="Times New Roman"/>
      <family val="1"/>
    </font>
    <font>
      <i/>
      <sz val="12"/>
      <color rgb="FF7F7F7F"/>
      <name val="新細明體"/>
      <family val="1"/>
      <charset val="136"/>
      <scheme val="minor"/>
    </font>
    <font>
      <sz val="12"/>
      <color theme="1"/>
      <name val="Times New Roman"/>
      <family val="1"/>
    </font>
    <font>
      <sz val="9"/>
      <color theme="1"/>
      <name val="Times New Roman"/>
      <family val="1"/>
    </font>
    <font>
      <b/>
      <sz val="20"/>
      <color theme="1"/>
      <name val="標楷體"/>
      <family val="4"/>
      <charset val="136"/>
    </font>
    <font>
      <b/>
      <sz val="20"/>
      <color theme="1"/>
      <name val="Times New Roman"/>
      <family val="1"/>
    </font>
    <font>
      <sz val="12"/>
      <color indexed="8"/>
      <name val="Times New Roman"/>
      <family val="1"/>
    </font>
    <font>
      <sz val="10"/>
      <color theme="1"/>
      <name val="標楷體"/>
      <family val="4"/>
      <charset val="136"/>
    </font>
    <font>
      <sz val="6"/>
      <color theme="1"/>
      <name val="Times New Roman"/>
      <family val="1"/>
    </font>
    <font>
      <sz val="12"/>
      <color rgb="FF000000"/>
      <name val="標楷體"/>
      <family val="4"/>
      <charset val="136"/>
    </font>
    <font>
      <sz val="9"/>
      <name val="Courier New"/>
      <family val="3"/>
    </font>
    <font>
      <sz val="16"/>
      <color rgb="FF00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
      <sz val="10"/>
      <name val="微軟正黑體"/>
      <family val="2"/>
      <charset val="136"/>
    </font>
    <font>
      <sz val="9"/>
      <color rgb="FFFF0000"/>
      <name val="標楷體"/>
      <family val="4"/>
      <charset val="136"/>
    </font>
    <font>
      <sz val="9"/>
      <name val="微軟正黑體"/>
      <family val="2"/>
      <charset val="136"/>
    </font>
    <font>
      <sz val="7"/>
      <name val="標楷體"/>
      <family val="4"/>
      <charset val="136"/>
    </font>
    <font>
      <sz val="8"/>
      <name val="標楷體"/>
      <family val="4"/>
      <charset val="136"/>
    </font>
    <font>
      <sz val="7"/>
      <color rgb="FF000000"/>
      <name val="標楷體"/>
      <family val="4"/>
      <charset val="136"/>
    </font>
    <font>
      <sz val="11"/>
      <name val="微軟正黑體"/>
      <family val="2"/>
      <charset val="136"/>
    </font>
    <font>
      <sz val="11"/>
      <color rgb="FF000000"/>
      <name val="標楷體"/>
      <family val="4"/>
      <charset val="136"/>
    </font>
    <font>
      <sz val="11"/>
      <name val="新細明體"/>
      <family val="1"/>
      <charset val="136"/>
    </font>
    <font>
      <sz val="10"/>
      <color rgb="FF000000"/>
      <name val="新細明體"/>
      <family val="1"/>
      <charset val="136"/>
    </font>
    <font>
      <u/>
      <sz val="9"/>
      <color theme="10"/>
      <name val="新細明體"/>
      <family val="1"/>
      <charset val="136"/>
    </font>
    <font>
      <sz val="10"/>
      <name val="Times New Roman"/>
      <family val="1"/>
    </font>
    <font>
      <u/>
      <sz val="9"/>
      <color indexed="10"/>
      <name val="標楷體"/>
      <family val="4"/>
      <charset val="136"/>
    </font>
    <font>
      <sz val="9"/>
      <color indexed="10"/>
      <name val="標楷體"/>
      <family val="4"/>
      <charset val="136"/>
    </font>
    <font>
      <u/>
      <sz val="16"/>
      <color indexed="10"/>
      <name val="標楷體"/>
      <family val="4"/>
      <charset val="136"/>
    </font>
    <font>
      <u/>
      <sz val="16"/>
      <name val="標楷體"/>
      <family val="4"/>
      <charset val="136"/>
    </font>
    <font>
      <sz val="12"/>
      <color rgb="FF000000"/>
      <name val="Courier"/>
      <family val="3"/>
    </font>
    <font>
      <sz val="12"/>
      <color rgb="FF000000"/>
      <name val="Times New Roman"/>
      <family val="1"/>
    </font>
    <font>
      <sz val="16"/>
      <color rgb="FFFF0000"/>
      <name val="標楷體"/>
      <family val="4"/>
      <charset val="136"/>
    </font>
    <font>
      <u/>
      <sz val="16"/>
      <color rgb="FFFF0000"/>
      <name val="標楷體"/>
      <family val="4"/>
      <charset val="136"/>
    </font>
    <font>
      <b/>
      <sz val="12"/>
      <color rgb="FFFF0000"/>
      <name val="標楷體"/>
      <family val="4"/>
      <charset val="136"/>
    </font>
    <font>
      <u/>
      <sz val="11"/>
      <name val="標楷體"/>
      <family val="4"/>
      <charset val="136"/>
    </font>
    <font>
      <u/>
      <sz val="10"/>
      <name val="標楷體"/>
      <family val="4"/>
      <charset val="136"/>
    </font>
    <font>
      <i/>
      <sz val="12"/>
      <color indexed="55"/>
      <name val="標楷體"/>
      <family val="4"/>
      <charset val="136"/>
    </font>
    <font>
      <sz val="10"/>
      <color indexed="8"/>
      <name val="MS Sans Serif"/>
      <family val="2"/>
    </font>
    <font>
      <u/>
      <sz val="12"/>
      <name val="Times New Roman"/>
      <family val="1"/>
    </font>
    <font>
      <sz val="11"/>
      <color indexed="10"/>
      <name val="標楷體"/>
      <family val="4"/>
      <charset val="136"/>
    </font>
    <font>
      <sz val="9"/>
      <color indexed="10"/>
      <name val="微軟正黑體"/>
      <family val="2"/>
      <charset val="136"/>
    </font>
    <font>
      <strike/>
      <sz val="11"/>
      <name val="標楷體"/>
      <family val="4"/>
      <charset val="136"/>
    </font>
    <font>
      <strike/>
      <sz val="10"/>
      <name val="標楷體"/>
      <family val="4"/>
      <charset val="136"/>
    </font>
    <font>
      <sz val="24"/>
      <color rgb="FFFF0000"/>
      <name val="標楷體"/>
      <family val="4"/>
      <charset val="136"/>
    </font>
    <font>
      <u/>
      <sz val="24"/>
      <name val="標楷體"/>
      <family val="4"/>
      <charset val="136"/>
    </font>
    <font>
      <b/>
      <sz val="14"/>
      <name val="新細明體"/>
      <family val="1"/>
      <charset val="136"/>
    </font>
    <font>
      <b/>
      <sz val="16"/>
      <name val="新細明體"/>
      <family val="1"/>
      <charset val="136"/>
    </font>
    <font>
      <sz val="16"/>
      <name val="新細明體"/>
      <family val="1"/>
      <charset val="136"/>
    </font>
    <font>
      <sz val="16"/>
      <color rgb="FFFF0000"/>
      <name val="新細明體"/>
      <family val="1"/>
      <charset val="136"/>
    </font>
    <font>
      <sz val="16"/>
      <color rgb="FFFF0000"/>
      <name val="Times New Roman"/>
      <family val="1"/>
    </font>
    <font>
      <sz val="12"/>
      <name val="新細明體"/>
      <family val="1"/>
      <charset val="136"/>
      <scheme val="minor"/>
    </font>
    <font>
      <b/>
      <sz val="14"/>
      <color rgb="FFFF0000"/>
      <name val="標楷體"/>
      <family val="4"/>
      <charset val="136"/>
    </font>
    <font>
      <sz val="10"/>
      <name val="Courier"/>
      <family val="3"/>
    </font>
    <font>
      <sz val="11"/>
      <color rgb="FFFF0000"/>
      <name val="Courier"/>
      <family val="3"/>
    </font>
    <font>
      <sz val="11"/>
      <name val="細明體"/>
      <family val="3"/>
      <charset val="136"/>
    </font>
    <font>
      <b/>
      <u/>
      <sz val="14"/>
      <name val="標楷體"/>
      <family val="4"/>
      <charset val="136"/>
    </font>
    <font>
      <u/>
      <sz val="12"/>
      <color rgb="FF0066FF"/>
      <name val="新細明體"/>
      <family val="1"/>
      <charset val="136"/>
    </font>
  </fonts>
  <fills count="34">
    <fill>
      <patternFill patternType="none"/>
    </fill>
    <fill>
      <patternFill patternType="gray125"/>
    </fill>
    <fill>
      <patternFill patternType="solid">
        <fgColor indexed="9"/>
        <bgColor indexed="64"/>
      </patternFill>
    </fill>
    <fill>
      <patternFill patternType="solid">
        <fgColor rgb="FFE5E5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theme="0"/>
        <bgColor indexed="64"/>
      </patternFill>
    </fill>
    <fill>
      <patternFill patternType="solid">
        <fgColor indexed="9"/>
        <bgColor indexed="26"/>
      </patternFill>
    </fill>
    <fill>
      <patternFill patternType="solid">
        <fgColor rgb="FFDDDDDD"/>
        <bgColor indexed="64"/>
      </patternFill>
    </fill>
    <fill>
      <patternFill patternType="solid">
        <fgColor theme="0" tint="-0.14999847407452621"/>
        <bgColor indexed="64"/>
      </patternFill>
    </fill>
  </fills>
  <borders count="2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auto="1"/>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auto="1"/>
      </left>
      <right style="thin">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style="double">
        <color indexed="8"/>
      </left>
      <right style="thin">
        <color indexed="8"/>
      </right>
      <top style="medium">
        <color indexed="8"/>
      </top>
      <bottom style="thin">
        <color indexed="8"/>
      </bottom>
      <diagonal/>
    </border>
    <border>
      <left/>
      <right/>
      <top/>
      <bottom style="thin">
        <color indexed="8"/>
      </bottom>
      <diagonal/>
    </border>
    <border>
      <left/>
      <right style="thin">
        <color indexed="8"/>
      </right>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bottom style="medium">
        <color indexed="64"/>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style="hair">
        <color auto="1"/>
      </left>
      <right style="hair">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style="medium">
        <color indexed="8"/>
      </top>
      <bottom/>
      <diagonal/>
    </border>
    <border>
      <left/>
      <right/>
      <top style="medium">
        <color indexed="8"/>
      </top>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top/>
      <bottom style="medium">
        <color indexed="64"/>
      </bottom>
      <diagonal/>
    </border>
    <border>
      <left/>
      <right/>
      <top style="medium">
        <color indexed="64"/>
      </top>
      <bottom/>
      <diagonal/>
    </border>
    <border>
      <left style="thin">
        <color indexed="8"/>
      </left>
      <right/>
      <top style="medium">
        <color indexed="8"/>
      </top>
      <bottom style="thin">
        <color indexed="8"/>
      </bottom>
      <diagonal/>
    </border>
    <border>
      <left style="thin">
        <color indexed="8"/>
      </left>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right style="thin">
        <color indexed="8"/>
      </right>
      <top/>
      <bottom style="medium">
        <color indexed="8"/>
      </bottom>
      <diagonal/>
    </border>
    <border>
      <left/>
      <right/>
      <top/>
      <bottom style="medium">
        <color indexed="8"/>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medium">
        <color indexed="64"/>
      </left>
      <right/>
      <top/>
      <bottom style="medium">
        <color auto="1"/>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double">
        <color auto="1"/>
      </left>
      <right/>
      <top style="medium">
        <color indexed="64"/>
      </top>
      <bottom/>
      <diagonal/>
    </border>
  </borders>
  <cellStyleXfs count="170">
    <xf numFmtId="0" fontId="0" fillId="0" borderId="0">
      <alignment vertical="center"/>
    </xf>
    <xf numFmtId="0" fontId="6" fillId="0" borderId="0">
      <alignment vertical="center"/>
    </xf>
    <xf numFmtId="0" fontId="9" fillId="0" borderId="0" applyNumberFormat="0" applyFill="0" applyBorder="0" applyAlignment="0" applyProtection="0">
      <alignment vertical="top"/>
      <protection locked="0"/>
    </xf>
    <xf numFmtId="0" fontId="11" fillId="0" borderId="0">
      <alignment vertical="center"/>
    </xf>
    <xf numFmtId="0" fontId="12" fillId="0" borderId="0"/>
    <xf numFmtId="0" fontId="12" fillId="0" borderId="0">
      <alignment vertical="center"/>
    </xf>
    <xf numFmtId="0" fontId="28" fillId="0" borderId="0"/>
    <xf numFmtId="0" fontId="27" fillId="0" borderId="0">
      <alignment vertical="center"/>
    </xf>
    <xf numFmtId="0" fontId="2" fillId="0" borderId="0">
      <alignment vertical="center"/>
    </xf>
    <xf numFmtId="0" fontId="30" fillId="0" borderId="0">
      <alignment vertical="center"/>
    </xf>
    <xf numFmtId="0" fontId="31" fillId="0" borderId="0" applyNumberFormat="0" applyFill="0" applyBorder="0" applyAlignment="0" applyProtection="0">
      <alignment vertical="center"/>
    </xf>
    <xf numFmtId="0" fontId="29" fillId="0" borderId="0">
      <alignment vertical="center"/>
    </xf>
    <xf numFmtId="0" fontId="29" fillId="0" borderId="0">
      <alignment vertical="center"/>
    </xf>
    <xf numFmtId="0" fontId="11"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32" fillId="17"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12" fillId="0" borderId="0"/>
    <xf numFmtId="0" fontId="33" fillId="0" borderId="0">
      <alignment vertical="center"/>
    </xf>
    <xf numFmtId="0" fontId="12" fillId="0" borderId="0">
      <alignment vertical="center"/>
    </xf>
    <xf numFmtId="0" fontId="34" fillId="0" borderId="0"/>
    <xf numFmtId="0" fontId="12" fillId="0" borderId="0">
      <alignment vertical="center"/>
    </xf>
    <xf numFmtId="0" fontId="12" fillId="0" borderId="0">
      <alignment vertical="center"/>
    </xf>
    <xf numFmtId="0" fontId="6" fillId="0" borderId="0">
      <alignment vertical="center"/>
    </xf>
    <xf numFmtId="0" fontId="34" fillId="0" borderId="0"/>
    <xf numFmtId="0" fontId="12" fillId="0" borderId="0">
      <alignment vertical="center"/>
    </xf>
    <xf numFmtId="0" fontId="27" fillId="0" borderId="0">
      <alignment vertical="center"/>
    </xf>
    <xf numFmtId="178" fontId="35" fillId="0" borderId="0"/>
    <xf numFmtId="43" fontId="12" fillId="0" borderId="0" applyFont="0" applyFill="0" applyBorder="0" applyAlignment="0" applyProtection="0">
      <alignment vertical="center"/>
    </xf>
    <xf numFmtId="43" fontId="12" fillId="0" borderId="0" applyFont="0" applyFill="0" applyBorder="0" applyAlignment="0" applyProtection="0"/>
    <xf numFmtId="179" fontId="12" fillId="0" borderId="0" applyFont="0" applyFill="0" applyBorder="0" applyAlignment="0" applyProtection="0"/>
    <xf numFmtId="43" fontId="12" fillId="0" borderId="0" applyFont="0" applyFill="0" applyBorder="0" applyAlignment="0" applyProtection="0"/>
    <xf numFmtId="179" fontId="12" fillId="0" borderId="0" applyFont="0" applyFill="0" applyBorder="0" applyAlignment="0" applyProtection="0"/>
    <xf numFmtId="43" fontId="34" fillId="0" borderId="0" applyFont="0" applyFill="0" applyBorder="0" applyAlignment="0" applyProtection="0"/>
    <xf numFmtId="180" fontId="35" fillId="0" borderId="0" applyFont="0" applyBorder="0" applyProtection="0"/>
    <xf numFmtId="180" fontId="35" fillId="0" borderId="0"/>
    <xf numFmtId="0" fontId="37" fillId="21" borderId="0" applyNumberFormat="0" applyBorder="0" applyAlignment="0" applyProtection="0">
      <alignment vertical="center"/>
    </xf>
    <xf numFmtId="0" fontId="38" fillId="0" borderId="16" applyNumberFormat="0" applyFill="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0" fillId="5"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9" fontId="12" fillId="0" borderId="0" applyFont="0" applyFill="0" applyBorder="0" applyAlignment="0" applyProtection="0"/>
    <xf numFmtId="0" fontId="41" fillId="22" borderId="17" applyNumberFormat="0" applyAlignment="0" applyProtection="0">
      <alignment vertical="center"/>
    </xf>
    <xf numFmtId="44" fontId="12" fillId="0" borderId="0" applyFont="0" applyFill="0" applyBorder="0" applyAlignment="0" applyProtection="0"/>
    <xf numFmtId="44" fontId="12" fillId="0" borderId="0" applyFont="0" applyFill="0" applyBorder="0" applyAlignment="0" applyProtection="0"/>
    <xf numFmtId="181" fontId="36" fillId="0" borderId="0" applyFont="0" applyFill="0" applyBorder="0" applyAlignment="0" applyProtection="0"/>
    <xf numFmtId="0" fontId="42" fillId="0" borderId="18" applyNumberFormat="0" applyFill="0" applyAlignment="0" applyProtection="0">
      <alignment vertical="center"/>
    </xf>
    <xf numFmtId="0" fontId="6" fillId="23" borderId="19" applyNumberFormat="0" applyFont="0" applyAlignment="0" applyProtection="0">
      <alignment vertical="center"/>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7" borderId="0" applyNumberFormat="0" applyBorder="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0" borderId="22"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12" borderId="17" applyNumberFormat="0" applyAlignment="0" applyProtection="0">
      <alignment vertical="center"/>
    </xf>
    <xf numFmtId="0" fontId="50" fillId="22" borderId="23" applyNumberFormat="0" applyAlignment="0" applyProtection="0">
      <alignment vertical="center"/>
    </xf>
    <xf numFmtId="0" fontId="51" fillId="28" borderId="24" applyNumberFormat="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3" fillId="6"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2" fillId="8" borderId="0" applyNumberFormat="0" applyBorder="0" applyAlignment="0" applyProtection="0">
      <alignment vertical="center"/>
    </xf>
    <xf numFmtId="0" fontId="54" fillId="0" borderId="0" applyNumberFormat="0" applyFill="0" applyBorder="0" applyAlignment="0" applyProtection="0">
      <alignment vertical="center"/>
    </xf>
    <xf numFmtId="0" fontId="30" fillId="0" borderId="0">
      <alignment vertical="center"/>
    </xf>
    <xf numFmtId="0" fontId="27" fillId="0" borderId="0">
      <alignment vertical="center"/>
    </xf>
    <xf numFmtId="0" fontId="11" fillId="0" borderId="0">
      <alignment vertical="center"/>
    </xf>
    <xf numFmtId="0" fontId="28" fillId="0" borderId="0"/>
    <xf numFmtId="0" fontId="27" fillId="0" borderId="0">
      <alignment vertical="center"/>
    </xf>
    <xf numFmtId="0" fontId="49" fillId="12" borderId="31" applyNumberFormat="0" applyAlignment="0" applyProtection="0">
      <alignment vertical="center"/>
    </xf>
    <xf numFmtId="0" fontId="6" fillId="23" borderId="32" applyNumberFormat="0" applyFont="0" applyAlignment="0" applyProtection="0">
      <alignment vertical="center"/>
    </xf>
    <xf numFmtId="0" fontId="41" fillId="22" borderId="31" applyNumberFormat="0" applyAlignment="0" applyProtection="0">
      <alignment vertical="center"/>
    </xf>
    <xf numFmtId="0" fontId="38" fillId="0" borderId="30" applyNumberFormat="0" applyFill="0" applyAlignment="0" applyProtection="0">
      <alignment vertical="center"/>
    </xf>
    <xf numFmtId="0" fontId="38" fillId="0" borderId="25" applyNumberFormat="0" applyFill="0" applyAlignment="0" applyProtection="0">
      <alignment vertical="center"/>
    </xf>
    <xf numFmtId="0" fontId="41" fillId="22" borderId="26" applyNumberFormat="0" applyAlignment="0" applyProtection="0">
      <alignment vertical="center"/>
    </xf>
    <xf numFmtId="0" fontId="6" fillId="23" borderId="27" applyNumberFormat="0" applyFont="0" applyAlignment="0" applyProtection="0">
      <alignment vertical="center"/>
    </xf>
    <xf numFmtId="0" fontId="49" fillId="12" borderId="26" applyNumberFormat="0" applyAlignment="0" applyProtection="0">
      <alignment vertical="center"/>
    </xf>
    <xf numFmtId="0" fontId="50" fillId="22" borderId="28" applyNumberFormat="0" applyAlignment="0" applyProtection="0">
      <alignment vertical="center"/>
    </xf>
    <xf numFmtId="0" fontId="50" fillId="22" borderId="33" applyNumberFormat="0" applyAlignment="0" applyProtection="0">
      <alignment vertical="center"/>
    </xf>
    <xf numFmtId="0" fontId="38" fillId="0" borderId="30" applyNumberFormat="0" applyFill="0" applyAlignment="0" applyProtection="0">
      <alignment vertical="center"/>
    </xf>
    <xf numFmtId="0" fontId="41" fillId="22" borderId="31" applyNumberFormat="0" applyAlignment="0" applyProtection="0">
      <alignment vertical="center"/>
    </xf>
    <xf numFmtId="0" fontId="6" fillId="23" borderId="32" applyNumberFormat="0" applyFont="0" applyAlignment="0" applyProtection="0">
      <alignment vertical="center"/>
    </xf>
    <xf numFmtId="0" fontId="49" fillId="12" borderId="31" applyNumberFormat="0" applyAlignment="0" applyProtection="0">
      <alignment vertical="center"/>
    </xf>
    <xf numFmtId="0" fontId="50" fillId="22" borderId="33" applyNumberFormat="0" applyAlignment="0" applyProtection="0">
      <alignment vertical="center"/>
    </xf>
    <xf numFmtId="0" fontId="1" fillId="0" borderId="0">
      <alignment vertical="center"/>
    </xf>
    <xf numFmtId="43" fontId="27" fillId="0" borderId="0" applyFont="0" applyFill="0" applyBorder="0" applyAlignment="0" applyProtection="0">
      <alignment vertical="center"/>
    </xf>
    <xf numFmtId="0" fontId="60" fillId="0" borderId="0"/>
    <xf numFmtId="0" fontId="31" fillId="0" borderId="0" applyNumberFormat="0" applyBorder="0" applyProtection="0">
      <alignment vertical="center"/>
    </xf>
    <xf numFmtId="0" fontId="12" fillId="0" borderId="0"/>
    <xf numFmtId="183" fontId="36" fillId="0" borderId="0"/>
    <xf numFmtId="0" fontId="34" fillId="0" borderId="0"/>
    <xf numFmtId="0" fontId="12" fillId="0" borderId="0"/>
    <xf numFmtId="0" fontId="12" fillId="0" borderId="0"/>
    <xf numFmtId="0" fontId="34" fillId="0" borderId="0"/>
    <xf numFmtId="0" fontId="12" fillId="0" borderId="0">
      <alignment vertical="center"/>
    </xf>
    <xf numFmtId="0" fontId="12" fillId="0" borderId="0">
      <alignment vertical="center"/>
    </xf>
    <xf numFmtId="44" fontId="27" fillId="0" borderId="0" applyFont="0" applyFill="0" applyBorder="0" applyAlignment="0" applyProtection="0">
      <alignment vertical="center"/>
    </xf>
    <xf numFmtId="37" fontId="36" fillId="0" borderId="0"/>
    <xf numFmtId="0" fontId="24" fillId="0" borderId="0"/>
    <xf numFmtId="0" fontId="24" fillId="0" borderId="0"/>
    <xf numFmtId="0" fontId="34" fillId="0" borderId="0"/>
    <xf numFmtId="0" fontId="6" fillId="0" borderId="0">
      <alignment vertical="center"/>
    </xf>
    <xf numFmtId="0" fontId="3" fillId="0" borderId="0">
      <alignment vertical="center"/>
    </xf>
    <xf numFmtId="0" fontId="12" fillId="0" borderId="0"/>
    <xf numFmtId="37" fontId="125" fillId="0" borderId="0"/>
    <xf numFmtId="0" fontId="128" fillId="0" borderId="0" applyNumberFormat="0" applyFill="0" applyBorder="0" applyAlignment="0" applyProtection="0">
      <alignment vertical="center"/>
    </xf>
    <xf numFmtId="9" fontId="27" fillId="0" borderId="0" applyFont="0" applyFill="0" applyBorder="0" applyAlignment="0" applyProtection="0">
      <alignment vertical="center"/>
    </xf>
    <xf numFmtId="37" fontId="35" fillId="0" borderId="0" applyBorder="0" applyProtection="0"/>
    <xf numFmtId="39" fontId="35" fillId="0" borderId="0"/>
    <xf numFmtId="193" fontId="35" fillId="0" borderId="0" applyBorder="0" applyProtection="0"/>
    <xf numFmtId="37" fontId="35" fillId="0" borderId="0" applyBorder="0" applyProtection="0"/>
    <xf numFmtId="39" fontId="35" fillId="0" borderId="0" applyBorder="0" applyProtection="0"/>
    <xf numFmtId="37" fontId="30" fillId="0" borderId="0" applyBorder="0" applyProtection="0"/>
    <xf numFmtId="37" fontId="35" fillId="0" borderId="0" applyBorder="0" applyProtection="0"/>
    <xf numFmtId="193" fontId="30" fillId="0" borderId="0" applyBorder="0" applyProtection="0"/>
    <xf numFmtId="37" fontId="30" fillId="0" borderId="0" applyBorder="0" applyProtection="0"/>
    <xf numFmtId="0" fontId="30" fillId="0" borderId="0"/>
    <xf numFmtId="0" fontId="144" fillId="0" borderId="0"/>
    <xf numFmtId="0" fontId="150" fillId="0" borderId="0" applyBorder="0" applyProtection="0">
      <alignment vertical="center"/>
    </xf>
    <xf numFmtId="198" fontId="160" fillId="0" borderId="0" applyBorder="0" applyProtection="0"/>
    <xf numFmtId="0" fontId="33" fillId="0" borderId="0" applyNumberFormat="0" applyFont="0" applyBorder="0" applyProtection="0"/>
    <xf numFmtId="0" fontId="33" fillId="0" borderId="0">
      <alignment vertical="center"/>
    </xf>
    <xf numFmtId="0" fontId="30" fillId="0" borderId="0" applyNumberFormat="0" applyBorder="0" applyProtection="0">
      <alignment vertical="center"/>
    </xf>
    <xf numFmtId="0" fontId="161" fillId="0" borderId="0" applyNumberFormat="0" applyBorder="0" applyProtection="0"/>
    <xf numFmtId="0" fontId="161" fillId="0" borderId="0" applyNumberFormat="0" applyBorder="0" applyProtection="0"/>
    <xf numFmtId="0" fontId="34" fillId="0" borderId="0"/>
    <xf numFmtId="0" fontId="167" fillId="0" borderId="0" applyNumberFormat="0" applyFill="0" applyBorder="0" applyProtection="0">
      <alignment vertical="center"/>
    </xf>
    <xf numFmtId="0" fontId="146" fillId="0" borderId="0"/>
    <xf numFmtId="0" fontId="36" fillId="0" borderId="0"/>
  </cellStyleXfs>
  <cellXfs count="2395">
    <xf numFmtId="0" fontId="0" fillId="0" borderId="0" xfId="0">
      <alignment vertical="center"/>
    </xf>
    <xf numFmtId="0" fontId="7"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176" fontId="19" fillId="2" borderId="2" xfId="1" applyNumberFormat="1" applyFont="1" applyFill="1" applyBorder="1" applyAlignment="1">
      <alignment vertical="center" wrapText="1"/>
    </xf>
    <xf numFmtId="176" fontId="19" fillId="2" borderId="4" xfId="1" applyNumberFormat="1" applyFont="1" applyFill="1" applyBorder="1" applyAlignment="1">
      <alignment vertical="center" wrapText="1"/>
    </xf>
    <xf numFmtId="0" fontId="14" fillId="0" borderId="3" xfId="0" applyFont="1" applyBorder="1" applyAlignment="1">
      <alignment vertical="center" wrapText="1"/>
    </xf>
    <xf numFmtId="0" fontId="13" fillId="0" borderId="3" xfId="0" applyFont="1" applyBorder="1" applyAlignment="1">
      <alignment vertical="center" wrapText="1"/>
    </xf>
    <xf numFmtId="176" fontId="19" fillId="2" borderId="3" xfId="1" applyNumberFormat="1" applyFont="1" applyFill="1" applyBorder="1" applyAlignment="1">
      <alignment vertical="center" wrapText="1"/>
    </xf>
    <xf numFmtId="176" fontId="8" fillId="0" borderId="2" xfId="1" applyNumberFormat="1" applyFont="1" applyBorder="1" applyAlignment="1">
      <alignment horizontal="center" vertical="center" wrapText="1"/>
    </xf>
    <xf numFmtId="20" fontId="8" fillId="0" borderId="3" xfId="1" applyNumberFormat="1" applyFont="1" applyBorder="1" applyAlignment="1">
      <alignment horizontal="center" vertical="center" wrapText="1"/>
    </xf>
    <xf numFmtId="20" fontId="18" fillId="0" borderId="3" xfId="1" applyNumberFormat="1" applyFont="1" applyBorder="1" applyAlignment="1">
      <alignment horizontal="center" vertical="center" wrapText="1"/>
    </xf>
    <xf numFmtId="176" fontId="14" fillId="0" borderId="29" xfId="1" applyNumberFormat="1" applyFont="1" applyBorder="1" applyAlignment="1">
      <alignment horizontal="center" vertical="center" wrapText="1"/>
    </xf>
    <xf numFmtId="177" fontId="55" fillId="0" borderId="29" xfId="1" applyNumberFormat="1" applyFont="1" applyBorder="1" applyAlignment="1">
      <alignment horizontal="center" vertical="center" wrapText="1"/>
    </xf>
    <xf numFmtId="177" fontId="18" fillId="0" borderId="29" xfId="1" applyNumberFormat="1" applyFont="1" applyBorder="1" applyAlignment="1">
      <alignment horizontal="center" vertical="center" wrapText="1"/>
    </xf>
    <xf numFmtId="176" fontId="8" fillId="0" borderId="29" xfId="1" applyNumberFormat="1" applyFont="1" applyBorder="1" applyAlignment="1">
      <alignment horizontal="center" vertical="center" wrapText="1"/>
    </xf>
    <xf numFmtId="176" fontId="8" fillId="0" borderId="3" xfId="1" applyNumberFormat="1" applyFont="1" applyBorder="1" applyAlignment="1">
      <alignment horizontal="center" vertical="center" wrapText="1"/>
    </xf>
    <xf numFmtId="20" fontId="14" fillId="0" borderId="3" xfId="1" applyNumberFormat="1" applyFont="1" applyBorder="1" applyAlignment="1">
      <alignment horizontal="center" vertical="center" wrapText="1"/>
    </xf>
    <xf numFmtId="0" fontId="56" fillId="0" borderId="4" xfId="2" applyFont="1" applyFill="1" applyBorder="1" applyAlignment="1" applyProtection="1">
      <alignment horizontal="center" vertical="center" wrapText="1"/>
    </xf>
    <xf numFmtId="0" fontId="14" fillId="0" borderId="4" xfId="2" applyFont="1" applyFill="1" applyBorder="1" applyAlignment="1" applyProtection="1">
      <alignment horizontal="center" vertical="center" wrapText="1"/>
    </xf>
    <xf numFmtId="0" fontId="58" fillId="0" borderId="4" xfId="2" applyFont="1" applyFill="1" applyBorder="1" applyAlignment="1" applyProtection="1">
      <alignment horizontal="center" vertical="center" wrapText="1"/>
    </xf>
    <xf numFmtId="0" fontId="58" fillId="0" borderId="3" xfId="2" applyFont="1" applyFill="1" applyBorder="1" applyAlignment="1" applyProtection="1">
      <alignment horizontal="center" vertical="center" wrapText="1"/>
    </xf>
    <xf numFmtId="0" fontId="56" fillId="0" borderId="3" xfId="2" applyFont="1" applyFill="1" applyBorder="1" applyAlignment="1" applyProtection="1">
      <alignment horizontal="center" vertical="center" wrapText="1"/>
    </xf>
    <xf numFmtId="0" fontId="58" fillId="0" borderId="2" xfId="2" applyFont="1" applyFill="1" applyBorder="1" applyAlignment="1" applyProtection="1">
      <alignment horizontal="center" vertical="center" wrapText="1"/>
    </xf>
    <xf numFmtId="0" fontId="12" fillId="0" borderId="0" xfId="4"/>
    <xf numFmtId="0" fontId="23" fillId="0" borderId="36" xfId="127" quotePrefix="1" applyFont="1" applyBorder="1" applyAlignment="1">
      <alignment horizontal="center" vertical="center"/>
    </xf>
    <xf numFmtId="0" fontId="61" fillId="0" borderId="0" xfId="128" applyFont="1">
      <alignment vertical="center"/>
    </xf>
    <xf numFmtId="0" fontId="23" fillId="0" borderId="38" xfId="127" applyFont="1" applyBorder="1"/>
    <xf numFmtId="0" fontId="23" fillId="0" borderId="39" xfId="127" applyFont="1" applyBorder="1"/>
    <xf numFmtId="0" fontId="18" fillId="0" borderId="0" xfId="4" applyFont="1" applyAlignment="1">
      <alignment vertical="center"/>
    </xf>
    <xf numFmtId="0" fontId="18" fillId="0" borderId="0" xfId="4" applyFont="1" applyAlignment="1">
      <alignment horizontal="right" vertical="center"/>
    </xf>
    <xf numFmtId="0" fontId="23" fillId="0" borderId="0" xfId="127" applyFont="1" applyAlignment="1">
      <alignment vertical="center"/>
    </xf>
    <xf numFmtId="0" fontId="18" fillId="0" borderId="0" xfId="4" applyFont="1" applyAlignment="1">
      <alignment horizontal="left" vertical="center"/>
    </xf>
    <xf numFmtId="0" fontId="23" fillId="0" borderId="0" xfId="4" applyFont="1" applyAlignment="1">
      <alignment horizontal="right"/>
    </xf>
    <xf numFmtId="183" fontId="63" fillId="0" borderId="0" xfId="130" quotePrefix="1" applyFont="1" applyAlignment="1" applyProtection="1">
      <alignment horizontal="left" vertical="center"/>
      <protection locked="0"/>
    </xf>
    <xf numFmtId="0" fontId="56" fillId="0" borderId="0" xfId="4" applyFont="1"/>
    <xf numFmtId="183" fontId="63" fillId="0" borderId="0" xfId="130" applyFont="1" applyAlignment="1" applyProtection="1">
      <alignment horizontal="left" vertical="center"/>
      <protection locked="0"/>
    </xf>
    <xf numFmtId="183" fontId="18" fillId="0" borderId="0" xfId="130" applyFont="1" applyAlignment="1" applyProtection="1">
      <alignment horizontal="left" vertical="center"/>
      <protection locked="0"/>
    </xf>
    <xf numFmtId="0" fontId="18" fillId="0" borderId="44" xfId="131" applyFont="1" applyBorder="1" applyAlignment="1">
      <alignment horizontal="center" vertical="center"/>
    </xf>
    <xf numFmtId="0" fontId="18" fillId="0" borderId="0" xfId="131" applyFont="1" applyAlignment="1">
      <alignment vertical="center"/>
    </xf>
    <xf numFmtId="0" fontId="34" fillId="0" borderId="0" xfId="131" applyAlignment="1">
      <alignment vertical="center"/>
    </xf>
    <xf numFmtId="0" fontId="18" fillId="0" borderId="38" xfId="131" applyFont="1" applyBorder="1" applyAlignment="1">
      <alignment horizontal="left" vertical="center"/>
    </xf>
    <xf numFmtId="0" fontId="18" fillId="0" borderId="39" xfId="131" applyFont="1" applyBorder="1" applyAlignment="1">
      <alignment horizontal="left" vertical="center"/>
    </xf>
    <xf numFmtId="0" fontId="18" fillId="0" borderId="40" xfId="131" applyFont="1" applyBorder="1" applyAlignment="1">
      <alignment vertical="center"/>
    </xf>
    <xf numFmtId="0" fontId="20" fillId="0" borderId="49" xfId="131" applyFont="1" applyBorder="1" applyAlignment="1">
      <alignment horizontal="center" vertical="center" wrapText="1"/>
    </xf>
    <xf numFmtId="0" fontId="20" fillId="0" borderId="50" xfId="131" applyFont="1" applyBorder="1" applyAlignment="1">
      <alignment horizontal="center" vertical="center" wrapText="1"/>
    </xf>
    <xf numFmtId="184" fontId="20" fillId="29" borderId="13" xfId="126" applyNumberFormat="1" applyFont="1" applyFill="1" applyBorder="1" applyAlignment="1">
      <alignment vertical="center"/>
    </xf>
    <xf numFmtId="184" fontId="20" fillId="29" borderId="12" xfId="126" applyNumberFormat="1" applyFont="1" applyFill="1" applyBorder="1" applyAlignment="1">
      <alignment vertical="center"/>
    </xf>
    <xf numFmtId="184" fontId="20" fillId="0" borderId="7" xfId="126" applyNumberFormat="1" applyFont="1" applyBorder="1" applyAlignment="1">
      <alignment vertical="center"/>
    </xf>
    <xf numFmtId="184" fontId="20" fillId="0" borderId="1" xfId="126" applyNumberFormat="1" applyFont="1" applyBorder="1" applyAlignment="1">
      <alignment vertical="center"/>
    </xf>
    <xf numFmtId="184" fontId="20" fillId="0" borderId="6" xfId="126" applyNumberFormat="1" applyFont="1" applyFill="1" applyBorder="1" applyAlignment="1">
      <alignment vertical="center"/>
    </xf>
    <xf numFmtId="184" fontId="20" fillId="0" borderId="5" xfId="126" applyNumberFormat="1" applyFont="1" applyFill="1" applyBorder="1" applyAlignment="1">
      <alignment vertical="center"/>
    </xf>
    <xf numFmtId="0" fontId="20" fillId="0" borderId="55" xfId="131" applyFont="1" applyBorder="1" applyAlignment="1">
      <alignment vertical="center"/>
    </xf>
    <xf numFmtId="184" fontId="20" fillId="29" borderId="7" xfId="126" applyNumberFormat="1" applyFont="1" applyFill="1" applyBorder="1" applyAlignment="1">
      <alignment vertical="center"/>
    </xf>
    <xf numFmtId="184" fontId="20" fillId="29" borderId="5" xfId="126" applyNumberFormat="1" applyFont="1" applyFill="1" applyBorder="1" applyAlignment="1">
      <alignment vertical="center"/>
    </xf>
    <xf numFmtId="184" fontId="20" fillId="0" borderId="10" xfId="126" applyNumberFormat="1" applyFont="1" applyFill="1" applyBorder="1" applyAlignment="1">
      <alignment vertical="center"/>
    </xf>
    <xf numFmtId="0" fontId="20" fillId="0" borderId="56" xfId="131" applyFont="1" applyBorder="1" applyAlignment="1">
      <alignment vertical="center"/>
    </xf>
    <xf numFmtId="184" fontId="20" fillId="0" borderId="7" xfId="126" applyNumberFormat="1" applyFont="1" applyFill="1" applyBorder="1" applyAlignment="1">
      <alignment vertical="center"/>
    </xf>
    <xf numFmtId="184" fontId="20" fillId="0" borderId="1" xfId="126" applyNumberFormat="1" applyFont="1" applyFill="1" applyBorder="1" applyAlignment="1">
      <alignment vertical="center"/>
    </xf>
    <xf numFmtId="184" fontId="20" fillId="0" borderId="12" xfId="126" applyNumberFormat="1" applyFont="1" applyFill="1" applyBorder="1" applyAlignment="1">
      <alignment vertical="center"/>
    </xf>
    <xf numFmtId="0" fontId="20" fillId="0" borderId="57" xfId="131" applyFont="1" applyBorder="1" applyAlignment="1">
      <alignment vertical="center"/>
    </xf>
    <xf numFmtId="0" fontId="20" fillId="0" borderId="58" xfId="131" applyFont="1" applyBorder="1" applyAlignment="1">
      <alignment vertical="center"/>
    </xf>
    <xf numFmtId="184" fontId="20" fillId="0" borderId="59" xfId="126" applyNumberFormat="1" applyFont="1" applyBorder="1" applyAlignment="1">
      <alignment vertical="center"/>
    </xf>
    <xf numFmtId="184" fontId="20" fillId="0" borderId="50" xfId="126" applyNumberFormat="1" applyFont="1" applyBorder="1" applyAlignment="1">
      <alignment vertical="center"/>
    </xf>
    <xf numFmtId="184" fontId="20" fillId="0" borderId="57" xfId="126" applyNumberFormat="1" applyFont="1" applyFill="1" applyBorder="1" applyAlignment="1">
      <alignment vertical="center"/>
    </xf>
    <xf numFmtId="184" fontId="20" fillId="0" borderId="49" xfId="126" applyNumberFormat="1" applyFont="1" applyFill="1" applyBorder="1" applyAlignment="1">
      <alignment vertical="center"/>
    </xf>
    <xf numFmtId="0" fontId="18" fillId="0" borderId="0" xfId="131" applyFont="1" applyAlignment="1">
      <alignment horizontal="left" vertical="center"/>
    </xf>
    <xf numFmtId="0" fontId="18" fillId="0" borderId="0" xfId="131" applyFont="1" applyAlignment="1">
      <alignment horizontal="right" vertical="center"/>
    </xf>
    <xf numFmtId="0" fontId="18" fillId="0" borderId="0" xfId="131" applyFont="1"/>
    <xf numFmtId="0" fontId="18" fillId="0" borderId="0" xfId="131" applyFont="1" applyAlignment="1">
      <alignment horizontal="right"/>
    </xf>
    <xf numFmtId="0" fontId="18" fillId="0" borderId="0" xfId="131" quotePrefix="1" applyFont="1" applyAlignment="1">
      <alignment vertical="center"/>
    </xf>
    <xf numFmtId="0" fontId="23" fillId="0" borderId="0" xfId="131" applyFont="1" applyAlignment="1">
      <alignment vertical="center"/>
    </xf>
    <xf numFmtId="185" fontId="23" fillId="0" borderId="0" xfId="131" applyNumberFormat="1" applyFont="1" applyAlignment="1">
      <alignment vertical="center"/>
    </xf>
    <xf numFmtId="0" fontId="20" fillId="0" borderId="1" xfId="32" applyFont="1" applyBorder="1" applyAlignment="1" applyProtection="1">
      <alignment horizontal="center" vertical="center"/>
      <protection locked="0"/>
    </xf>
    <xf numFmtId="0" fontId="20" fillId="0" borderId="0" xfId="32" applyFont="1" applyAlignment="1" applyProtection="1">
      <alignment horizontal="center" vertical="center"/>
      <protection locked="0"/>
    </xf>
    <xf numFmtId="0" fontId="20" fillId="0" borderId="0" xfId="32" applyFont="1" applyAlignment="1" applyProtection="1">
      <alignment vertical="center"/>
      <protection locked="0"/>
    </xf>
    <xf numFmtId="0" fontId="66" fillId="0" borderId="0" xfId="128" applyFont="1">
      <alignment vertical="center"/>
    </xf>
    <xf numFmtId="0" fontId="20" fillId="0" borderId="8" xfId="32" applyFont="1" applyBorder="1" applyAlignment="1" applyProtection="1">
      <alignment vertical="center"/>
      <protection locked="0"/>
    </xf>
    <xf numFmtId="0" fontId="20" fillId="0" borderId="8" xfId="32" applyFont="1" applyBorder="1" applyAlignment="1" applyProtection="1">
      <alignment horizontal="center" vertical="center"/>
      <protection locked="0"/>
    </xf>
    <xf numFmtId="0" fontId="68" fillId="0" borderId="0" xfId="32" applyFont="1" applyAlignment="1" applyProtection="1">
      <alignment vertical="center"/>
      <protection locked="0"/>
    </xf>
    <xf numFmtId="0" fontId="4" fillId="0" borderId="0" xfId="32" applyFont="1" applyAlignment="1" applyProtection="1">
      <alignment horizontal="center" vertical="center"/>
      <protection locked="0"/>
    </xf>
    <xf numFmtId="0" fontId="23" fillId="0" borderId="0" xfId="32" applyFont="1" applyAlignment="1" applyProtection="1">
      <alignment horizontal="right"/>
      <protection locked="0"/>
    </xf>
    <xf numFmtId="0" fontId="23" fillId="0" borderId="0" xfId="32" applyFont="1" applyProtection="1">
      <protection locked="0"/>
    </xf>
    <xf numFmtId="0" fontId="3" fillId="0" borderId="41" xfId="32" applyFont="1" applyBorder="1" applyAlignment="1" applyProtection="1">
      <alignment horizontal="center" vertical="center"/>
      <protection locked="0"/>
    </xf>
    <xf numFmtId="0" fontId="23" fillId="0" borderId="0" xfId="32" applyFont="1" applyAlignment="1" applyProtection="1">
      <alignment horizontal="center" vertical="center"/>
      <protection locked="0"/>
    </xf>
    <xf numFmtId="0" fontId="3" fillId="0" borderId="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3" fillId="0" borderId="50" xfId="32" applyFont="1" applyBorder="1" applyAlignment="1" applyProtection="1">
      <alignment horizontal="center" vertical="center"/>
      <protection locked="0"/>
    </xf>
    <xf numFmtId="0" fontId="3" fillId="0" borderId="49" xfId="32" applyFont="1" applyBorder="1" applyAlignment="1" applyProtection="1">
      <alignment horizontal="center" vertical="center"/>
      <protection locked="0"/>
    </xf>
    <xf numFmtId="41" fontId="20" fillId="29" borderId="64" xfId="132" applyNumberFormat="1" applyFont="1" applyFill="1" applyBorder="1" applyAlignment="1" applyProtection="1">
      <alignment horizontal="right" vertical="center"/>
      <protection locked="0"/>
    </xf>
    <xf numFmtId="41" fontId="20" fillId="0" borderId="64" xfId="132" applyNumberFormat="1" applyFont="1" applyBorder="1" applyAlignment="1" applyProtection="1">
      <alignment horizontal="right" vertical="center"/>
      <protection locked="0"/>
    </xf>
    <xf numFmtId="41" fontId="20" fillId="0" borderId="65" xfId="132" applyNumberFormat="1" applyFont="1" applyBorder="1" applyAlignment="1" applyProtection="1">
      <alignment horizontal="right" vertical="center"/>
      <protection locked="0"/>
    </xf>
    <xf numFmtId="41" fontId="20" fillId="29" borderId="66" xfId="132" applyNumberFormat="1" applyFont="1" applyFill="1" applyBorder="1" applyAlignment="1" applyProtection="1">
      <alignment horizontal="right" vertical="center"/>
      <protection locked="0"/>
    </xf>
    <xf numFmtId="41" fontId="20" fillId="0" borderId="66" xfId="132" applyNumberFormat="1" applyFont="1" applyBorder="1" applyAlignment="1" applyProtection="1">
      <alignment horizontal="right" vertical="center"/>
      <protection locked="0"/>
    </xf>
    <xf numFmtId="41" fontId="20" fillId="0" borderId="67" xfId="132" applyNumberFormat="1" applyFont="1" applyBorder="1" applyAlignment="1" applyProtection="1">
      <alignment horizontal="right" vertical="center"/>
      <protection locked="0"/>
    </xf>
    <xf numFmtId="0" fontId="23" fillId="0" borderId="0" xfId="32" applyFont="1" applyAlignment="1" applyProtection="1">
      <alignment horizontal="left"/>
      <protection locked="0"/>
    </xf>
    <xf numFmtId="0" fontId="23" fillId="0" borderId="0" xfId="32" applyFont="1" applyAlignment="1" applyProtection="1">
      <alignment horizontal="center"/>
      <protection locked="0"/>
    </xf>
    <xf numFmtId="0" fontId="23" fillId="0" borderId="0" xfId="32" applyFont="1" applyAlignment="1" applyProtection="1">
      <alignment horizontal="right" vertical="center"/>
      <protection locked="0"/>
    </xf>
    <xf numFmtId="0" fontId="69" fillId="0" borderId="0" xfId="32" applyFont="1" applyAlignment="1">
      <alignment horizontal="right"/>
    </xf>
    <xf numFmtId="0" fontId="70" fillId="0" borderId="0" xfId="32" applyFont="1" applyProtection="1">
      <protection locked="0"/>
    </xf>
    <xf numFmtId="0" fontId="70" fillId="0" borderId="0" xfId="32" applyFont="1" applyAlignment="1" applyProtection="1">
      <alignment horizontal="center"/>
      <protection locked="0"/>
    </xf>
    <xf numFmtId="0" fontId="70" fillId="0" borderId="0" xfId="32" applyFont="1" applyAlignment="1" applyProtection="1">
      <alignment horizontal="right"/>
      <protection locked="0"/>
    </xf>
    <xf numFmtId="0" fontId="71" fillId="0" borderId="0" xfId="128" applyFont="1">
      <alignment vertical="center"/>
    </xf>
    <xf numFmtId="0" fontId="22" fillId="0" borderId="0" xfId="32" applyFont="1" applyAlignment="1" applyProtection="1">
      <alignment vertical="center"/>
      <protection locked="0"/>
    </xf>
    <xf numFmtId="0" fontId="73" fillId="0" borderId="0" xfId="32" applyFont="1" applyAlignment="1" applyProtection="1">
      <alignment vertical="center"/>
      <protection locked="0"/>
    </xf>
    <xf numFmtId="0" fontId="24" fillId="0" borderId="0" xfId="32" applyFont="1" applyProtection="1">
      <protection locked="0"/>
    </xf>
    <xf numFmtId="0" fontId="24" fillId="0" borderId="0" xfId="32" applyFont="1" applyAlignment="1" applyProtection="1">
      <alignment horizontal="center" vertical="center"/>
      <protection locked="0"/>
    </xf>
    <xf numFmtId="0" fontId="24" fillId="0" borderId="0" xfId="32" applyFont="1" applyAlignment="1" applyProtection="1">
      <alignment horizontal="center"/>
      <protection locked="0"/>
    </xf>
    <xf numFmtId="0" fontId="23" fillId="0" borderId="0" xfId="32" applyFont="1" applyAlignment="1" applyProtection="1">
      <alignment horizontal="left" vertical="center"/>
      <protection locked="0"/>
    </xf>
    <xf numFmtId="0" fontId="3" fillId="0" borderId="0" xfId="32" applyFont="1" applyAlignment="1" applyProtection="1">
      <alignment horizontal="right"/>
      <protection locked="0"/>
    </xf>
    <xf numFmtId="0" fontId="13" fillId="0" borderId="0" xfId="32" applyFont="1" applyProtection="1">
      <protection locked="0"/>
    </xf>
    <xf numFmtId="0" fontId="23" fillId="0" borderId="0" xfId="32" applyFont="1" applyAlignment="1" applyProtection="1">
      <alignment vertical="top"/>
      <protection locked="0"/>
    </xf>
    <xf numFmtId="0" fontId="74" fillId="0" borderId="0" xfId="32" applyFont="1" applyProtection="1">
      <protection locked="0"/>
    </xf>
    <xf numFmtId="0" fontId="74" fillId="0" borderId="0" xfId="32" applyFont="1" applyAlignment="1" applyProtection="1">
      <alignment horizontal="center"/>
      <protection locked="0"/>
    </xf>
    <xf numFmtId="0" fontId="20" fillId="0" borderId="1" xfId="132" applyFont="1" applyBorder="1" applyAlignment="1" applyProtection="1">
      <alignment horizontal="center" vertical="center"/>
      <protection locked="0"/>
    </xf>
    <xf numFmtId="0" fontId="20" fillId="0" borderId="0" xfId="132" applyFont="1" applyAlignment="1" applyProtection="1">
      <alignment horizontal="center" vertical="center"/>
      <protection locked="0"/>
    </xf>
    <xf numFmtId="0" fontId="22" fillId="0" borderId="0" xfId="132" applyFont="1" applyAlignment="1" applyProtection="1">
      <alignment vertical="center"/>
      <protection locked="0"/>
    </xf>
    <xf numFmtId="0" fontId="20" fillId="0" borderId="8" xfId="132" applyFont="1" applyBorder="1" applyAlignment="1" applyProtection="1">
      <alignment vertical="center"/>
      <protection locked="0"/>
    </xf>
    <xf numFmtId="0" fontId="20" fillId="0" borderId="13" xfId="132" applyFont="1" applyBorder="1" applyAlignment="1" applyProtection="1">
      <alignment vertical="center"/>
      <protection locked="0"/>
    </xf>
    <xf numFmtId="0" fontId="73" fillId="0" borderId="0" xfId="132" applyFont="1" applyAlignment="1" applyProtection="1">
      <alignment vertical="center"/>
      <protection locked="0"/>
    </xf>
    <xf numFmtId="0" fontId="24" fillId="0" borderId="0" xfId="132" applyFont="1" applyProtection="1">
      <protection locked="0"/>
    </xf>
    <xf numFmtId="0" fontId="24" fillId="0" borderId="0" xfId="132" applyFont="1" applyAlignment="1" applyProtection="1">
      <alignment horizontal="center" vertical="center"/>
      <protection locked="0"/>
    </xf>
    <xf numFmtId="0" fontId="59" fillId="0" borderId="50" xfId="132" applyFont="1" applyBorder="1" applyAlignment="1" applyProtection="1">
      <alignment horizontal="center" vertical="center"/>
      <protection locked="0"/>
    </xf>
    <xf numFmtId="0" fontId="3" fillId="0" borderId="13" xfId="132" applyFont="1" applyBorder="1" applyAlignment="1" applyProtection="1">
      <alignment horizontal="center" vertical="center"/>
      <protection locked="0"/>
    </xf>
    <xf numFmtId="41" fontId="20" fillId="3" borderId="4" xfId="132" applyNumberFormat="1" applyFont="1" applyFill="1" applyBorder="1" applyAlignment="1" applyProtection="1">
      <alignment horizontal="right" vertical="center"/>
      <protection locked="0"/>
    </xf>
    <xf numFmtId="41" fontId="20" fillId="3" borderId="4" xfId="132" applyNumberFormat="1" applyFont="1" applyFill="1" applyBorder="1" applyAlignment="1" applyProtection="1">
      <alignment horizontal="right" vertical="center"/>
      <protection hidden="1"/>
    </xf>
    <xf numFmtId="41" fontId="20" fillId="0" borderId="4" xfId="132" applyNumberFormat="1" applyFont="1" applyBorder="1" applyAlignment="1" applyProtection="1">
      <alignment horizontal="right" vertical="center"/>
      <protection hidden="1"/>
    </xf>
    <xf numFmtId="41" fontId="20" fillId="0" borderId="12" xfId="132" applyNumberFormat="1" applyFont="1" applyBorder="1" applyAlignment="1" applyProtection="1">
      <alignment horizontal="right" vertical="center"/>
      <protection hidden="1"/>
    </xf>
    <xf numFmtId="0" fontId="3" fillId="0" borderId="7" xfId="132" applyFont="1" applyBorder="1" applyAlignment="1" applyProtection="1">
      <alignment horizontal="center" vertical="center"/>
      <protection locked="0"/>
    </xf>
    <xf numFmtId="41" fontId="20" fillId="3" borderId="1" xfId="132" applyNumberFormat="1" applyFont="1" applyFill="1" applyBorder="1" applyAlignment="1" applyProtection="1">
      <alignment horizontal="right" vertical="center"/>
      <protection locked="0"/>
    </xf>
    <xf numFmtId="41" fontId="20" fillId="3" borderId="1" xfId="132" applyNumberFormat="1" applyFont="1" applyFill="1" applyBorder="1" applyAlignment="1" applyProtection="1">
      <alignment horizontal="right" vertical="center"/>
      <protection hidden="1"/>
    </xf>
    <xf numFmtId="41" fontId="20" fillId="0" borderId="1" xfId="132" applyNumberFormat="1" applyFont="1" applyBorder="1" applyAlignment="1" applyProtection="1">
      <alignment horizontal="right" vertical="center"/>
      <protection locked="0"/>
    </xf>
    <xf numFmtId="41" fontId="20" fillId="0" borderId="5" xfId="132" applyNumberFormat="1" applyFont="1" applyBorder="1" applyAlignment="1" applyProtection="1">
      <alignment horizontal="right" vertical="center"/>
      <protection locked="0"/>
    </xf>
    <xf numFmtId="0" fontId="3" fillId="0" borderId="59" xfId="132" applyFont="1" applyBorder="1" applyAlignment="1" applyProtection="1">
      <alignment horizontal="center" vertical="center"/>
      <protection locked="0"/>
    </xf>
    <xf numFmtId="41" fontId="20" fillId="3" borderId="50" xfId="132" applyNumberFormat="1" applyFont="1" applyFill="1" applyBorder="1" applyAlignment="1" applyProtection="1">
      <alignment horizontal="right" vertical="center"/>
      <protection locked="0"/>
    </xf>
    <xf numFmtId="41" fontId="20" fillId="3" borderId="50" xfId="132" applyNumberFormat="1" applyFont="1" applyFill="1" applyBorder="1" applyAlignment="1" applyProtection="1">
      <alignment horizontal="right" vertical="center"/>
      <protection hidden="1"/>
    </xf>
    <xf numFmtId="41" fontId="20" fillId="0" borderId="50" xfId="132" applyNumberFormat="1" applyFont="1" applyBorder="1" applyAlignment="1" applyProtection="1">
      <alignment horizontal="right" vertical="center"/>
      <protection locked="0"/>
    </xf>
    <xf numFmtId="41" fontId="20" fillId="0" borderId="49" xfId="132" applyNumberFormat="1" applyFont="1" applyBorder="1" applyAlignment="1" applyProtection="1">
      <alignment horizontal="right" vertical="center"/>
      <protection locked="0"/>
    </xf>
    <xf numFmtId="0" fontId="23" fillId="0" borderId="0" xfId="132" applyFont="1" applyAlignment="1" applyProtection="1">
      <alignment horizontal="left"/>
      <protection locked="0"/>
    </xf>
    <xf numFmtId="0" fontId="23" fillId="0" borderId="0" xfId="132" applyFont="1" applyProtection="1">
      <protection locked="0"/>
    </xf>
    <xf numFmtId="0" fontId="24" fillId="0" borderId="0" xfId="132" applyFont="1" applyAlignment="1" applyProtection="1">
      <alignment horizontal="center"/>
      <protection locked="0"/>
    </xf>
    <xf numFmtId="0" fontId="23" fillId="0" borderId="0" xfId="132" applyFont="1" applyAlignment="1" applyProtection="1">
      <alignment horizontal="left" vertical="center"/>
      <protection locked="0"/>
    </xf>
    <xf numFmtId="0" fontId="23" fillId="0" borderId="0" xfId="132" applyFont="1" applyAlignment="1" applyProtection="1">
      <alignment horizontal="center"/>
      <protection locked="0"/>
    </xf>
    <xf numFmtId="0" fontId="69" fillId="0" borderId="0" xfId="132" applyFont="1"/>
    <xf numFmtId="0" fontId="59" fillId="0" borderId="0" xfId="132" applyFont="1" applyAlignment="1" applyProtection="1">
      <alignment horizontal="right" vertical="top"/>
      <protection locked="0"/>
    </xf>
    <xf numFmtId="0" fontId="74" fillId="0" borderId="0" xfId="132" applyFont="1" applyProtection="1">
      <protection locked="0"/>
    </xf>
    <xf numFmtId="0" fontId="74" fillId="0" borderId="0" xfId="132" applyFont="1" applyAlignment="1" applyProtection="1">
      <alignment horizontal="center"/>
      <protection locked="0"/>
    </xf>
    <xf numFmtId="0" fontId="20" fillId="0" borderId="44" xfId="133" applyFont="1" applyBorder="1" applyAlignment="1" applyProtection="1">
      <alignment horizontal="center" vertical="center"/>
      <protection locked="0"/>
    </xf>
    <xf numFmtId="0" fontId="20" fillId="0" borderId="0" xfId="133" applyFont="1" applyAlignment="1" applyProtection="1">
      <alignment horizontal="center" vertical="center"/>
      <protection locked="0"/>
    </xf>
    <xf numFmtId="0" fontId="20" fillId="0" borderId="0" xfId="133" applyFont="1" applyAlignment="1" applyProtection="1">
      <alignment vertical="center"/>
      <protection locked="0"/>
    </xf>
    <xf numFmtId="0" fontId="20" fillId="0" borderId="0" xfId="134" applyFont="1" applyAlignment="1">
      <alignment horizontal="justify" wrapText="1"/>
    </xf>
    <xf numFmtId="0" fontId="20" fillId="0" borderId="0" xfId="134" applyFont="1"/>
    <xf numFmtId="0" fontId="22" fillId="0" borderId="0" xfId="134" applyFont="1"/>
    <xf numFmtId="0" fontId="20" fillId="0" borderId="39" xfId="133" applyFont="1" applyBorder="1" applyAlignment="1" applyProtection="1">
      <alignment vertical="center"/>
      <protection locked="0"/>
    </xf>
    <xf numFmtId="0" fontId="20" fillId="0" borderId="39" xfId="134" applyFont="1" applyBorder="1" applyAlignment="1">
      <alignment horizontal="justify" wrapText="1"/>
    </xf>
    <xf numFmtId="0" fontId="20" fillId="0" borderId="39" xfId="134" applyFont="1" applyBorder="1"/>
    <xf numFmtId="0" fontId="77" fillId="0" borderId="0" xfId="134" applyFont="1"/>
    <xf numFmtId="0" fontId="34" fillId="0" borderId="0" xfId="134"/>
    <xf numFmtId="0" fontId="23" fillId="0" borderId="0" xfId="134" applyFont="1" applyAlignment="1">
      <alignment horizontal="center" vertical="center"/>
    </xf>
    <xf numFmtId="0" fontId="24" fillId="0" borderId="0" xfId="134" applyFont="1" applyAlignment="1">
      <alignment horizontal="center" vertical="center"/>
    </xf>
    <xf numFmtId="0" fontId="23" fillId="0" borderId="50" xfId="134" applyFont="1" applyBorder="1" applyAlignment="1">
      <alignment horizontal="distributed" vertical="center" wrapText="1" justifyLastLine="1"/>
    </xf>
    <xf numFmtId="0" fontId="23" fillId="0" borderId="49" xfId="134" applyFont="1" applyBorder="1" applyAlignment="1">
      <alignment horizontal="distributed" vertical="center" wrapText="1" justifyLastLine="1"/>
    </xf>
    <xf numFmtId="0" fontId="23" fillId="0" borderId="13" xfId="135" applyFont="1" applyBorder="1" applyAlignment="1">
      <alignment horizontal="center" vertical="center"/>
    </xf>
    <xf numFmtId="41" fontId="20" fillId="29" borderId="4" xfId="132" applyNumberFormat="1" applyFont="1" applyFill="1" applyBorder="1" applyAlignment="1" applyProtection="1">
      <alignment horizontal="right" vertical="center"/>
      <protection locked="0"/>
    </xf>
    <xf numFmtId="41" fontId="20" fillId="0" borderId="4" xfId="132" applyNumberFormat="1" applyFont="1" applyBorder="1" applyAlignment="1" applyProtection="1">
      <alignment horizontal="right" vertical="center"/>
      <protection locked="0"/>
    </xf>
    <xf numFmtId="41" fontId="20" fillId="0" borderId="12" xfId="132" applyNumberFormat="1" applyFont="1" applyBorder="1" applyAlignment="1" applyProtection="1">
      <alignment horizontal="right" vertical="center"/>
      <protection locked="0"/>
    </xf>
    <xf numFmtId="0" fontId="77" fillId="0" borderId="0" xfId="134" applyFont="1" applyAlignment="1">
      <alignment horizontal="center" vertical="center"/>
    </xf>
    <xf numFmtId="0" fontId="34" fillId="0" borderId="0" xfId="134" applyAlignment="1">
      <alignment horizontal="center" vertical="center"/>
    </xf>
    <xf numFmtId="0" fontId="23" fillId="0" borderId="7" xfId="135" applyFont="1" applyBorder="1" applyAlignment="1">
      <alignment horizontal="center" vertical="center"/>
    </xf>
    <xf numFmtId="41" fontId="20" fillId="29" borderId="1" xfId="132" applyNumberFormat="1" applyFont="1" applyFill="1" applyBorder="1" applyAlignment="1" applyProtection="1">
      <alignment horizontal="right" vertical="center"/>
      <protection locked="0"/>
    </xf>
    <xf numFmtId="0" fontId="23" fillId="0" borderId="59" xfId="135" applyFont="1" applyBorder="1" applyAlignment="1">
      <alignment horizontal="center" vertical="center"/>
    </xf>
    <xf numFmtId="41" fontId="20" fillId="29" borderId="50" xfId="132" applyNumberFormat="1" applyFont="1" applyFill="1" applyBorder="1" applyAlignment="1" applyProtection="1">
      <alignment horizontal="right" vertical="center"/>
      <protection locked="0"/>
    </xf>
    <xf numFmtId="0" fontId="69" fillId="0" borderId="0" xfId="32" applyFont="1" applyAlignment="1">
      <alignment horizontal="right" vertical="top"/>
    </xf>
    <xf numFmtId="0" fontId="20" fillId="0" borderId="39" xfId="32" applyFont="1" applyBorder="1" applyAlignment="1" applyProtection="1">
      <alignment vertical="center"/>
      <protection locked="0"/>
    </xf>
    <xf numFmtId="0" fontId="22" fillId="0" borderId="39" xfId="134" applyFont="1" applyBorder="1"/>
    <xf numFmtId="41" fontId="20" fillId="29" borderId="4" xfId="126" applyNumberFormat="1" applyFont="1" applyFill="1" applyBorder="1" applyAlignment="1" applyProtection="1">
      <alignment horizontal="right" vertical="center"/>
      <protection locked="0"/>
    </xf>
    <xf numFmtId="41" fontId="20" fillId="0" borderId="4" xfId="126" applyNumberFormat="1" applyFont="1" applyBorder="1" applyAlignment="1" applyProtection="1">
      <alignment horizontal="right" vertical="center"/>
      <protection locked="0"/>
    </xf>
    <xf numFmtId="41" fontId="20" fillId="0" borderId="12" xfId="126" applyNumberFormat="1" applyFont="1" applyBorder="1" applyAlignment="1" applyProtection="1">
      <alignment horizontal="right" vertical="center"/>
      <protection locked="0"/>
    </xf>
    <xf numFmtId="41" fontId="20" fillId="29" borderId="1" xfId="126" applyNumberFormat="1" applyFont="1" applyFill="1" applyBorder="1" applyAlignment="1" applyProtection="1">
      <alignment horizontal="right" vertical="center"/>
      <protection locked="0"/>
    </xf>
    <xf numFmtId="41" fontId="20" fillId="0" borderId="1" xfId="126" applyNumberFormat="1" applyFont="1" applyBorder="1" applyAlignment="1" applyProtection="1">
      <alignment horizontal="right" vertical="center"/>
      <protection locked="0"/>
    </xf>
    <xf numFmtId="41" fontId="20" fillId="0" borderId="5" xfId="126" applyNumberFormat="1" applyFont="1" applyBorder="1" applyAlignment="1" applyProtection="1">
      <alignment horizontal="right" vertical="center"/>
      <protection locked="0"/>
    </xf>
    <xf numFmtId="41" fontId="20" fillId="29" borderId="50" xfId="126" applyNumberFormat="1" applyFont="1" applyFill="1" applyBorder="1" applyAlignment="1" applyProtection="1">
      <alignment horizontal="right" vertical="center"/>
      <protection locked="0"/>
    </xf>
    <xf numFmtId="41" fontId="20" fillId="0" borderId="50" xfId="126" applyNumberFormat="1" applyFont="1" applyBorder="1" applyAlignment="1" applyProtection="1">
      <alignment horizontal="right" vertical="center"/>
      <protection locked="0"/>
    </xf>
    <xf numFmtId="41" fontId="20" fillId="0" borderId="49" xfId="126" applyNumberFormat="1" applyFont="1" applyBorder="1" applyAlignment="1" applyProtection="1">
      <alignment horizontal="right" vertical="center"/>
      <protection locked="0"/>
    </xf>
    <xf numFmtId="0" fontId="21" fillId="0" borderId="0" xfId="134" applyFont="1"/>
    <xf numFmtId="0" fontId="79" fillId="0" borderId="0" xfId="134" applyFont="1"/>
    <xf numFmtId="41" fontId="20" fillId="29" borderId="12" xfId="132" applyNumberFormat="1" applyFont="1" applyFill="1" applyBorder="1" applyAlignment="1" applyProtection="1">
      <alignment horizontal="right" vertical="center"/>
      <protection locked="0"/>
    </xf>
    <xf numFmtId="0" fontId="3" fillId="0" borderId="11" xfId="32" applyFont="1" applyBorder="1" applyAlignment="1" applyProtection="1">
      <alignment horizontal="center" vertical="center"/>
      <protection locked="0"/>
    </xf>
    <xf numFmtId="0" fontId="3" fillId="0" borderId="29" xfId="32" applyFont="1" applyBorder="1" applyAlignment="1" applyProtection="1">
      <alignment horizontal="center" vertical="center"/>
      <protection locked="0"/>
    </xf>
    <xf numFmtId="0" fontId="3" fillId="0" borderId="10" xfId="32" applyFont="1" applyBorder="1" applyAlignment="1" applyProtection="1">
      <alignment horizontal="center" vertical="center"/>
      <protection locked="0"/>
    </xf>
    <xf numFmtId="41" fontId="80" fillId="29" borderId="44" xfId="32" applyNumberFormat="1" applyFont="1" applyFill="1" applyBorder="1" applyAlignment="1" applyProtection="1">
      <alignment horizontal="right" vertical="center"/>
      <protection hidden="1"/>
    </xf>
    <xf numFmtId="41" fontId="80" fillId="0" borderId="44" xfId="32" applyNumberFormat="1" applyFont="1" applyBorder="1" applyAlignment="1" applyProtection="1">
      <alignment horizontal="right" vertical="center"/>
      <protection hidden="1"/>
    </xf>
    <xf numFmtId="41" fontId="80" fillId="0" borderId="34" xfId="32" applyNumberFormat="1" applyFont="1" applyBorder="1" applyAlignment="1" applyProtection="1">
      <alignment horizontal="right" vertical="center"/>
      <protection hidden="1"/>
    </xf>
    <xf numFmtId="41" fontId="22" fillId="0" borderId="44" xfId="32" applyNumberFormat="1" applyFont="1" applyBorder="1" applyAlignment="1" applyProtection="1">
      <alignment horizontal="right" vertical="center"/>
      <protection hidden="1"/>
    </xf>
    <xf numFmtId="41" fontId="22" fillId="0" borderId="34" xfId="32" applyNumberFormat="1" applyFont="1" applyBorder="1" applyAlignment="1" applyProtection="1">
      <alignment horizontal="right" vertical="center"/>
      <protection hidden="1"/>
    </xf>
    <xf numFmtId="0" fontId="23" fillId="0" borderId="0" xfId="32" applyFont="1" applyAlignment="1" applyProtection="1">
      <alignment horizontal="left" vertical="top"/>
      <protection locked="0"/>
    </xf>
    <xf numFmtId="0" fontId="23" fillId="0" borderId="0" xfId="32" applyFont="1" applyAlignment="1" applyProtection="1">
      <alignment horizontal="right" vertical="top"/>
      <protection locked="0"/>
    </xf>
    <xf numFmtId="0" fontId="3" fillId="0" borderId="0" xfId="32" applyFont="1" applyAlignment="1" applyProtection="1">
      <alignment horizontal="right" vertical="top"/>
      <protection locked="0"/>
    </xf>
    <xf numFmtId="0" fontId="3" fillId="0" borderId="13" xfId="32" applyFont="1" applyBorder="1" applyAlignment="1" applyProtection="1">
      <alignment horizontal="center" vertical="center"/>
      <protection locked="0"/>
    </xf>
    <xf numFmtId="41" fontId="80" fillId="29" borderId="4" xfId="32" applyNumberFormat="1" applyFont="1" applyFill="1" applyBorder="1" applyAlignment="1" applyProtection="1">
      <alignment horizontal="right" vertical="center"/>
      <protection hidden="1"/>
    </xf>
    <xf numFmtId="41" fontId="22" fillId="29" borderId="4" xfId="32" applyNumberFormat="1" applyFont="1" applyFill="1" applyBorder="1" applyAlignment="1" applyProtection="1">
      <alignment horizontal="right" vertical="center"/>
      <protection locked="0"/>
    </xf>
    <xf numFmtId="41" fontId="22" fillId="0" borderId="4" xfId="32" applyNumberFormat="1" applyFont="1" applyBorder="1" applyAlignment="1" applyProtection="1">
      <alignment horizontal="right" vertical="center"/>
      <protection locked="0"/>
    </xf>
    <xf numFmtId="41" fontId="22" fillId="0" borderId="12" xfId="32" applyNumberFormat="1" applyFont="1" applyBorder="1" applyAlignment="1" applyProtection="1">
      <alignment horizontal="right" vertical="center"/>
      <protection locked="0"/>
    </xf>
    <xf numFmtId="41" fontId="80" fillId="29" borderId="1" xfId="32" applyNumberFormat="1" applyFont="1" applyFill="1" applyBorder="1" applyAlignment="1" applyProtection="1">
      <alignment horizontal="right" vertical="center"/>
      <protection hidden="1"/>
    </xf>
    <xf numFmtId="41" fontId="22" fillId="29" borderId="1" xfId="32" applyNumberFormat="1" applyFont="1" applyFill="1" applyBorder="1" applyAlignment="1" applyProtection="1">
      <alignment horizontal="right" vertical="center"/>
      <protection locked="0"/>
    </xf>
    <xf numFmtId="41" fontId="22" fillId="0" borderId="1" xfId="32" applyNumberFormat="1" applyFont="1" applyBorder="1" applyAlignment="1" applyProtection="1">
      <alignment horizontal="right" vertical="center"/>
      <protection locked="0"/>
    </xf>
    <xf numFmtId="41" fontId="22" fillId="0" borderId="5" xfId="32" applyNumberFormat="1" applyFont="1" applyBorder="1" applyAlignment="1" applyProtection="1">
      <alignment horizontal="right" vertical="center"/>
      <protection locked="0"/>
    </xf>
    <xf numFmtId="41" fontId="80" fillId="29" borderId="50" xfId="32" applyNumberFormat="1" applyFont="1" applyFill="1" applyBorder="1" applyAlignment="1" applyProtection="1">
      <alignment horizontal="right" vertical="center"/>
      <protection hidden="1"/>
    </xf>
    <xf numFmtId="41" fontId="22" fillId="29" borderId="50" xfId="32" applyNumberFormat="1" applyFont="1" applyFill="1" applyBorder="1" applyAlignment="1" applyProtection="1">
      <alignment horizontal="right" vertical="center"/>
      <protection locked="0"/>
    </xf>
    <xf numFmtId="41" fontId="22" fillId="0" borderId="50" xfId="32" applyNumberFormat="1" applyFont="1" applyBorder="1" applyAlignment="1" applyProtection="1">
      <alignment horizontal="right" vertical="center"/>
      <protection locked="0"/>
    </xf>
    <xf numFmtId="41" fontId="22" fillId="0" borderId="49" xfId="32" applyNumberFormat="1" applyFont="1" applyBorder="1" applyAlignment="1" applyProtection="1">
      <alignment horizontal="right" vertical="center"/>
      <protection locked="0"/>
    </xf>
    <xf numFmtId="0" fontId="23" fillId="0" borderId="0" xfId="32" applyFont="1" applyAlignment="1" applyProtection="1">
      <alignment horizontal="center" vertical="top"/>
      <protection locked="0"/>
    </xf>
    <xf numFmtId="41" fontId="80" fillId="0" borderId="4" xfId="32" applyNumberFormat="1" applyFont="1" applyBorder="1" applyAlignment="1" applyProtection="1">
      <alignment horizontal="right" vertical="center"/>
      <protection hidden="1"/>
    </xf>
    <xf numFmtId="41" fontId="80" fillId="0" borderId="12" xfId="32" applyNumberFormat="1" applyFont="1" applyBorder="1" applyAlignment="1" applyProtection="1">
      <alignment horizontal="right" vertical="center"/>
      <protection hidden="1"/>
    </xf>
    <xf numFmtId="41" fontId="22" fillId="0" borderId="1" xfId="32" applyNumberFormat="1" applyFont="1" applyBorder="1" applyAlignment="1" applyProtection="1">
      <alignment horizontal="right" vertical="center"/>
      <protection hidden="1"/>
    </xf>
    <xf numFmtId="41" fontId="22" fillId="0" borderId="5" xfId="32" applyNumberFormat="1" applyFont="1" applyBorder="1" applyAlignment="1" applyProtection="1">
      <alignment horizontal="right" vertical="center"/>
      <protection hidden="1"/>
    </xf>
    <xf numFmtId="41" fontId="80" fillId="0" borderId="50" xfId="32" applyNumberFormat="1" applyFont="1" applyBorder="1" applyAlignment="1" applyProtection="1">
      <alignment horizontal="right" vertical="center"/>
      <protection hidden="1"/>
    </xf>
    <xf numFmtId="41" fontId="80" fillId="0" borderId="49" xfId="32" applyNumberFormat="1" applyFont="1" applyBorder="1" applyAlignment="1" applyProtection="1">
      <alignment horizontal="right" vertical="center"/>
      <protection hidden="1"/>
    </xf>
    <xf numFmtId="0" fontId="23" fillId="0" borderId="0" xfId="32" applyFont="1" applyAlignment="1">
      <alignment horizontal="right" vertical="top"/>
    </xf>
    <xf numFmtId="0" fontId="23" fillId="0" borderId="0" xfId="32" applyFont="1" applyAlignment="1">
      <alignment horizontal="right"/>
    </xf>
    <xf numFmtId="0" fontId="23" fillId="0" borderId="50" xfId="32" applyFont="1" applyBorder="1" applyAlignment="1" applyProtection="1">
      <alignment horizontal="center" vertical="center"/>
      <protection locked="0"/>
    </xf>
    <xf numFmtId="0" fontId="23" fillId="0" borderId="49" xfId="32" applyFont="1" applyBorder="1" applyAlignment="1" applyProtection="1">
      <alignment horizontal="center" vertical="center"/>
      <protection locked="0"/>
    </xf>
    <xf numFmtId="0" fontId="9" fillId="0" borderId="4" xfId="2" applyFill="1" applyBorder="1" applyAlignment="1" applyProtection="1">
      <alignment horizontal="center" vertical="center" wrapText="1"/>
    </xf>
    <xf numFmtId="0" fontId="18" fillId="0" borderId="9" xfId="0" applyFont="1" applyBorder="1" applyAlignment="1">
      <alignment vertical="center" wrapText="1"/>
    </xf>
    <xf numFmtId="0" fontId="18" fillId="0" borderId="11" xfId="0" applyFont="1" applyBorder="1" applyAlignment="1">
      <alignment vertical="center" wrapText="1"/>
    </xf>
    <xf numFmtId="0" fontId="18" fillId="0" borderId="0" xfId="0" applyFont="1" applyAlignment="1">
      <alignment vertical="top" wrapText="1"/>
    </xf>
    <xf numFmtId="0" fontId="18" fillId="0" borderId="0" xfId="0" applyFont="1" applyAlignment="1">
      <alignment vertical="center" wrapText="1"/>
    </xf>
    <xf numFmtId="0" fontId="18" fillId="0" borderId="15" xfId="0" applyFont="1" applyBorder="1" applyAlignment="1">
      <alignment vertical="center" wrapText="1"/>
    </xf>
    <xf numFmtId="0" fontId="18" fillId="0" borderId="12" xfId="0" applyFont="1" applyBorder="1" applyAlignment="1">
      <alignment vertical="top"/>
    </xf>
    <xf numFmtId="0" fontId="18" fillId="0" borderId="8" xfId="0" applyFont="1" applyBorder="1" applyAlignment="1">
      <alignment vertical="top"/>
    </xf>
    <xf numFmtId="0" fontId="18" fillId="0" borderId="8" xfId="0" applyFont="1" applyBorder="1">
      <alignment vertical="center"/>
    </xf>
    <xf numFmtId="0" fontId="18" fillId="0" borderId="8" xfId="0" applyFont="1" applyBorder="1" applyAlignment="1">
      <alignment vertical="center" wrapText="1"/>
    </xf>
    <xf numFmtId="0" fontId="18" fillId="0" borderId="8" xfId="0" applyFont="1" applyBorder="1" applyAlignment="1">
      <alignment vertical="top"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2" borderId="1" xfId="0" applyFont="1" applyFill="1" applyBorder="1" applyAlignment="1">
      <alignment horizontal="center" vertical="center" wrapText="1"/>
    </xf>
    <xf numFmtId="0" fontId="23" fillId="0" borderId="1" xfId="1" applyFont="1" applyBorder="1" applyAlignment="1">
      <alignment horizontal="center" vertical="center" wrapText="1"/>
    </xf>
    <xf numFmtId="0" fontId="18" fillId="2" borderId="2" xfId="0" applyFont="1" applyFill="1" applyBorder="1" applyAlignment="1">
      <alignment horizontal="center" vertical="center" wrapText="1"/>
    </xf>
    <xf numFmtId="0" fontId="23" fillId="4" borderId="1" xfId="1" applyFont="1" applyFill="1" applyBorder="1" applyAlignment="1">
      <alignment horizontal="center" vertical="center" wrapText="1"/>
    </xf>
    <xf numFmtId="176" fontId="14" fillId="4" borderId="29" xfId="1" applyNumberFormat="1" applyFont="1" applyFill="1" applyBorder="1" applyAlignment="1">
      <alignment horizontal="center" vertical="center" wrapText="1"/>
    </xf>
    <xf numFmtId="20" fontId="8" fillId="4" borderId="3" xfId="1" applyNumberFormat="1" applyFont="1" applyFill="1" applyBorder="1" applyAlignment="1">
      <alignment horizontal="center" vertical="center" wrapText="1"/>
    </xf>
    <xf numFmtId="0" fontId="56" fillId="4" borderId="4" xfId="2" applyFont="1" applyFill="1" applyBorder="1" applyAlignment="1" applyProtection="1">
      <alignment horizontal="center" vertical="center" wrapText="1"/>
    </xf>
    <xf numFmtId="177" fontId="18" fillId="4" borderId="29" xfId="1" applyNumberFormat="1" applyFont="1" applyFill="1" applyBorder="1" applyAlignment="1">
      <alignment horizontal="center" vertical="center" wrapText="1"/>
    </xf>
    <xf numFmtId="20" fontId="14" fillId="4" borderId="3" xfId="1" applyNumberFormat="1" applyFont="1" applyFill="1" applyBorder="1" applyAlignment="1">
      <alignment horizontal="center" vertical="center" wrapText="1"/>
    </xf>
    <xf numFmtId="0" fontId="57" fillId="4" borderId="4"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3" fillId="4" borderId="0" xfId="0" applyFont="1" applyFill="1" applyAlignment="1">
      <alignment vertical="center" wrapText="1"/>
    </xf>
    <xf numFmtId="176" fontId="8" fillId="4" borderId="29" xfId="1" applyNumberFormat="1" applyFont="1" applyFill="1" applyBorder="1" applyAlignment="1">
      <alignment horizontal="center" vertical="center" wrapText="1"/>
    </xf>
    <xf numFmtId="0" fontId="13" fillId="4" borderId="8" xfId="0" applyFont="1" applyFill="1" applyBorder="1" applyAlignment="1">
      <alignment vertical="center" wrapText="1"/>
    </xf>
    <xf numFmtId="176" fontId="14" fillId="4" borderId="3" xfId="1" applyNumberFormat="1" applyFont="1" applyFill="1" applyBorder="1" applyAlignment="1">
      <alignment horizontal="center" vertical="center" wrapText="1"/>
    </xf>
    <xf numFmtId="176" fontId="8" fillId="4" borderId="2" xfId="1" applyNumberFormat="1" applyFont="1" applyFill="1" applyBorder="1" applyAlignment="1">
      <alignment horizontal="center" vertical="center" wrapText="1"/>
    </xf>
    <xf numFmtId="0" fontId="58" fillId="4" borderId="4" xfId="2" applyFont="1" applyFill="1" applyBorder="1" applyAlignment="1" applyProtection="1">
      <alignment horizontal="center" vertical="center" wrapText="1"/>
    </xf>
    <xf numFmtId="0" fontId="13" fillId="4" borderId="4" xfId="0" applyFont="1" applyFill="1" applyBorder="1" applyAlignment="1">
      <alignment vertical="center" wrapText="1"/>
    </xf>
    <xf numFmtId="0" fontId="56" fillId="4" borderId="3" xfId="2" applyFont="1" applyFill="1" applyBorder="1" applyAlignment="1" applyProtection="1">
      <alignment horizontal="center" vertical="center" wrapText="1"/>
    </xf>
    <xf numFmtId="0" fontId="58" fillId="4" borderId="3" xfId="2" applyFont="1" applyFill="1" applyBorder="1" applyAlignment="1" applyProtection="1">
      <alignment horizontal="center" vertical="center" wrapText="1"/>
    </xf>
    <xf numFmtId="0" fontId="13" fillId="4" borderId="9" xfId="0" applyFont="1" applyFill="1" applyBorder="1" applyAlignment="1">
      <alignment vertical="center" wrapText="1"/>
    </xf>
    <xf numFmtId="0" fontId="56" fillId="4" borderId="2" xfId="2" applyFont="1" applyFill="1" applyBorder="1" applyAlignment="1" applyProtection="1">
      <alignment horizontal="center" vertical="center" wrapText="1"/>
    </xf>
    <xf numFmtId="0" fontId="58" fillId="4" borderId="2" xfId="2" applyFont="1" applyFill="1" applyBorder="1" applyAlignment="1" applyProtection="1">
      <alignment horizontal="center" vertical="center" wrapText="1"/>
    </xf>
    <xf numFmtId="0" fontId="58" fillId="4" borderId="0" xfId="2" applyFont="1" applyFill="1" applyBorder="1" applyAlignment="1" applyProtection="1">
      <alignment horizontal="center" vertical="center" wrapText="1"/>
    </xf>
    <xf numFmtId="176" fontId="8" fillId="4" borderId="3" xfId="1" applyNumberFormat="1" applyFont="1" applyFill="1" applyBorder="1" applyAlignment="1">
      <alignment horizontal="center" vertical="center" wrapText="1"/>
    </xf>
    <xf numFmtId="0" fontId="13" fillId="4" borderId="3" xfId="0" applyFont="1" applyFill="1" applyBorder="1" applyAlignment="1">
      <alignment vertical="center" wrapText="1"/>
    </xf>
    <xf numFmtId="0" fontId="23" fillId="0" borderId="1" xfId="32" applyFont="1" applyBorder="1" applyAlignment="1">
      <alignment horizontal="distributed"/>
    </xf>
    <xf numFmtId="0" fontId="23" fillId="0" borderId="0" xfId="32" applyFont="1" applyAlignment="1">
      <alignment horizontal="distributed"/>
    </xf>
    <xf numFmtId="0" fontId="23" fillId="0" borderId="0" xfId="32" applyFont="1"/>
    <xf numFmtId="0" fontId="12" fillId="0" borderId="0" xfId="32"/>
    <xf numFmtId="0" fontId="23" fillId="0" borderId="4" xfId="32" applyFont="1" applyBorder="1" applyAlignment="1">
      <alignment horizontal="distributed"/>
    </xf>
    <xf numFmtId="0" fontId="23" fillId="0" borderId="12" xfId="32" applyFont="1" applyBorder="1"/>
    <xf numFmtId="0" fontId="23" fillId="0" borderId="8" xfId="32" applyFont="1" applyBorder="1"/>
    <xf numFmtId="0" fontId="12" fillId="0" borderId="8" xfId="32" applyBorder="1"/>
    <xf numFmtId="0" fontId="83" fillId="0" borderId="0" xfId="32" applyFont="1"/>
    <xf numFmtId="0" fontId="12" fillId="0" borderId="0" xfId="32" applyAlignment="1">
      <alignment horizontal="left"/>
    </xf>
    <xf numFmtId="0" fontId="23" fillId="0" borderId="39" xfId="136" applyFont="1" applyBorder="1" applyAlignment="1">
      <alignment horizontal="right"/>
    </xf>
    <xf numFmtId="0" fontId="23" fillId="0" borderId="75" xfId="32" applyFont="1" applyBorder="1" applyAlignment="1">
      <alignment horizontal="centerContinuous" vertical="center"/>
    </xf>
    <xf numFmtId="0" fontId="23" fillId="0" borderId="41" xfId="32" applyFont="1" applyBorder="1" applyAlignment="1">
      <alignment horizontal="centerContinuous" vertical="center"/>
    </xf>
    <xf numFmtId="0" fontId="23" fillId="0" borderId="42" xfId="32" applyFont="1" applyBorder="1" applyAlignment="1">
      <alignment horizontal="centerContinuous" vertical="center"/>
    </xf>
    <xf numFmtId="0" fontId="23" fillId="0" borderId="76" xfId="32" applyFont="1" applyBorder="1" applyAlignment="1">
      <alignment horizontal="centerContinuous" vertical="center"/>
    </xf>
    <xf numFmtId="0" fontId="23" fillId="0" borderId="1" xfId="32" applyFont="1" applyBorder="1" applyAlignment="1">
      <alignment horizontal="centerContinuous" vertical="center"/>
    </xf>
    <xf numFmtId="0" fontId="59" fillId="0" borderId="1" xfId="32" applyFont="1" applyBorder="1" applyAlignment="1">
      <alignment horizontal="centerContinuous" vertical="center"/>
    </xf>
    <xf numFmtId="0" fontId="87" fillId="0" borderId="1" xfId="32" applyFont="1" applyBorder="1" applyAlignment="1">
      <alignment horizontal="centerContinuous" vertical="center"/>
    </xf>
    <xf numFmtId="0" fontId="23" fillId="0" borderId="50" xfId="32" applyFont="1" applyBorder="1" applyAlignment="1">
      <alignment horizontal="center" vertical="center" wrapText="1"/>
    </xf>
    <xf numFmtId="0" fontId="23" fillId="0" borderId="50" xfId="32" applyFont="1" applyBorder="1" applyAlignment="1">
      <alignment horizontal="center" vertical="center"/>
    </xf>
    <xf numFmtId="0" fontId="23" fillId="0" borderId="59" xfId="32" applyFont="1" applyBorder="1" applyAlignment="1">
      <alignment horizontal="center" vertical="center" wrapText="1"/>
    </xf>
    <xf numFmtId="0" fontId="87" fillId="0" borderId="50" xfId="32" applyFont="1" applyBorder="1" applyAlignment="1">
      <alignment horizontal="center" vertical="center"/>
    </xf>
    <xf numFmtId="0" fontId="87" fillId="0" borderId="59" xfId="32" applyFont="1" applyBorder="1" applyAlignment="1">
      <alignment horizontal="center" vertical="center" wrapText="1"/>
    </xf>
    <xf numFmtId="0" fontId="87" fillId="0" borderId="50" xfId="32" applyFont="1" applyBorder="1" applyAlignment="1">
      <alignment horizontal="center" vertical="center" wrapText="1"/>
    </xf>
    <xf numFmtId="0" fontId="87" fillId="0" borderId="49" xfId="32" applyFont="1" applyBorder="1" applyAlignment="1">
      <alignment horizontal="center" vertical="center" wrapText="1"/>
    </xf>
    <xf numFmtId="0" fontId="87" fillId="0" borderId="79" xfId="32" applyFont="1" applyBorder="1" applyAlignment="1">
      <alignment horizontal="center" vertical="center"/>
    </xf>
    <xf numFmtId="0" fontId="18" fillId="0" borderId="8" xfId="32" applyFont="1" applyBorder="1" applyAlignment="1">
      <alignment horizontal="center" vertical="center"/>
    </xf>
    <xf numFmtId="41" fontId="23" fillId="29" borderId="42" xfId="32" applyNumberFormat="1" applyFont="1" applyFill="1" applyBorder="1" applyAlignment="1">
      <alignment horizontal="right" vertical="center"/>
    </xf>
    <xf numFmtId="41" fontId="23" fillId="29" borderId="76" xfId="32" applyNumberFormat="1" applyFont="1" applyFill="1" applyBorder="1" applyAlignment="1">
      <alignment horizontal="right" vertical="center"/>
    </xf>
    <xf numFmtId="41" fontId="23" fillId="29" borderId="41" xfId="32" applyNumberFormat="1" applyFont="1" applyFill="1" applyBorder="1" applyAlignment="1">
      <alignment horizontal="right" vertical="center"/>
    </xf>
    <xf numFmtId="41" fontId="23" fillId="29" borderId="43" xfId="32" applyNumberFormat="1" applyFont="1" applyFill="1" applyBorder="1" applyAlignment="1">
      <alignment horizontal="right" vertical="center"/>
    </xf>
    <xf numFmtId="0" fontId="23" fillId="0" borderId="8" xfId="32" applyFont="1" applyBorder="1" applyAlignment="1">
      <alignment horizontal="center" vertical="center"/>
    </xf>
    <xf numFmtId="41" fontId="23" fillId="29" borderId="1" xfId="32" applyNumberFormat="1" applyFont="1" applyFill="1" applyBorder="1" applyAlignment="1">
      <alignment horizontal="right" vertical="center"/>
    </xf>
    <xf numFmtId="41" fontId="23" fillId="0" borderId="1" xfId="32" applyNumberFormat="1" applyFont="1" applyBorder="1" applyAlignment="1">
      <alignment horizontal="right" vertical="center"/>
    </xf>
    <xf numFmtId="41" fontId="23" fillId="0" borderId="80" xfId="32" applyNumberFormat="1" applyFont="1" applyBorder="1" applyAlignment="1">
      <alignment horizontal="right" vertical="center"/>
    </xf>
    <xf numFmtId="41" fontId="23" fillId="29" borderId="7" xfId="32" applyNumberFormat="1" applyFont="1" applyFill="1" applyBorder="1" applyAlignment="1">
      <alignment horizontal="right" vertical="center"/>
    </xf>
    <xf numFmtId="41" fontId="23" fillId="0" borderId="5" xfId="32" applyNumberFormat="1" applyFont="1" applyBorder="1" applyAlignment="1">
      <alignment horizontal="right" vertical="center"/>
    </xf>
    <xf numFmtId="0" fontId="18" fillId="0" borderId="1" xfId="32" applyFont="1" applyBorder="1" applyAlignment="1">
      <alignment horizontal="center" vertical="center"/>
    </xf>
    <xf numFmtId="41" fontId="23" fillId="29" borderId="80" xfId="32" applyNumberFormat="1" applyFont="1" applyFill="1" applyBorder="1" applyAlignment="1">
      <alignment horizontal="right" vertical="center"/>
    </xf>
    <xf numFmtId="41" fontId="23" fillId="29" borderId="5" xfId="32" applyNumberFormat="1" applyFont="1" applyFill="1" applyBorder="1" applyAlignment="1">
      <alignment horizontal="right" vertical="center"/>
    </xf>
    <xf numFmtId="0" fontId="18" fillId="0" borderId="57" xfId="32" applyFont="1" applyBorder="1" applyAlignment="1">
      <alignment horizontal="center" vertical="center"/>
    </xf>
    <xf numFmtId="41" fontId="23" fillId="29" borderId="50" xfId="32" applyNumberFormat="1" applyFont="1" applyFill="1" applyBorder="1" applyAlignment="1">
      <alignment horizontal="right" vertical="center"/>
    </xf>
    <xf numFmtId="41" fontId="23" fillId="0" borderId="50" xfId="32" applyNumberFormat="1" applyFont="1" applyBorder="1" applyAlignment="1">
      <alignment horizontal="right" vertical="center"/>
    </xf>
    <xf numFmtId="41" fontId="23" fillId="0" borderId="81" xfId="32" applyNumberFormat="1" applyFont="1" applyBorder="1" applyAlignment="1">
      <alignment horizontal="right" vertical="center"/>
    </xf>
    <xf numFmtId="41" fontId="23" fillId="29" borderId="59" xfId="32" applyNumberFormat="1" applyFont="1" applyFill="1" applyBorder="1" applyAlignment="1">
      <alignment horizontal="right" vertical="center"/>
    </xf>
    <xf numFmtId="41" fontId="23" fillId="0" borderId="49" xfId="32" applyNumberFormat="1" applyFont="1" applyBorder="1" applyAlignment="1">
      <alignment horizontal="right" vertical="center"/>
    </xf>
    <xf numFmtId="0" fontId="23" fillId="0" borderId="0" xfId="32" applyFont="1" applyAlignment="1">
      <alignment horizontal="left" vertical="center"/>
    </xf>
    <xf numFmtId="0" fontId="18" fillId="0" borderId="0" xfId="32" applyFont="1"/>
    <xf numFmtId="0" fontId="23" fillId="0" borderId="0" xfId="32" applyFont="1" applyAlignment="1">
      <alignment vertical="center"/>
    </xf>
    <xf numFmtId="0" fontId="23" fillId="0" borderId="0" xfId="32" applyFont="1" applyAlignment="1">
      <alignment horizontal="left"/>
    </xf>
    <xf numFmtId="0" fontId="23" fillId="0" borderId="0" xfId="32" applyFont="1" applyAlignment="1">
      <alignment horizontal="center"/>
    </xf>
    <xf numFmtId="0" fontId="23" fillId="0" borderId="0" xfId="32" applyFont="1" applyAlignment="1">
      <alignment wrapText="1"/>
    </xf>
    <xf numFmtId="0" fontId="23" fillId="0" borderId="0" xfId="32" applyFont="1" applyAlignment="1">
      <alignment vertical="center" wrapText="1"/>
    </xf>
    <xf numFmtId="0" fontId="12" fillId="0" borderId="0" xfId="32" applyAlignment="1">
      <alignment vertical="center" wrapText="1"/>
    </xf>
    <xf numFmtId="0" fontId="93" fillId="0" borderId="0" xfId="4" applyFont="1" applyProtection="1">
      <protection locked="0"/>
    </xf>
    <xf numFmtId="187" fontId="93" fillId="0" borderId="0" xfId="4" applyNumberFormat="1" applyFont="1" applyProtection="1">
      <protection locked="0"/>
    </xf>
    <xf numFmtId="187" fontId="20" fillId="0" borderId="1" xfId="4" applyNumberFormat="1" applyFont="1" applyBorder="1" applyAlignment="1" applyProtection="1">
      <alignment horizontal="center"/>
      <protection locked="0"/>
    </xf>
    <xf numFmtId="187" fontId="93" fillId="0" borderId="1" xfId="4" applyNumberFormat="1" applyFont="1" applyBorder="1" applyAlignment="1" applyProtection="1">
      <alignment horizontal="center"/>
      <protection locked="0"/>
    </xf>
    <xf numFmtId="0" fontId="94" fillId="0" borderId="0" xfId="128" applyFont="1">
      <alignment vertical="center"/>
    </xf>
    <xf numFmtId="0" fontId="23" fillId="0" borderId="0" xfId="4" applyFont="1" applyProtection="1">
      <protection locked="0"/>
    </xf>
    <xf numFmtId="0" fontId="20" fillId="0" borderId="8" xfId="4" applyFont="1" applyBorder="1" applyProtection="1">
      <protection locked="0"/>
    </xf>
    <xf numFmtId="187" fontId="93" fillId="0" borderId="8" xfId="4" applyNumberFormat="1" applyFont="1" applyBorder="1" applyProtection="1">
      <protection locked="0"/>
    </xf>
    <xf numFmtId="187" fontId="26" fillId="0" borderId="1" xfId="4" applyNumberFormat="1" applyFont="1" applyBorder="1" applyAlignment="1" applyProtection="1">
      <alignment horizontal="center"/>
      <protection locked="0"/>
    </xf>
    <xf numFmtId="0" fontId="20" fillId="0" borderId="8" xfId="4" applyFont="1" applyBorder="1" applyAlignment="1" applyProtection="1">
      <alignment horizontal="center" vertical="top"/>
      <protection locked="0"/>
    </xf>
    <xf numFmtId="187" fontId="20" fillId="0" borderId="8" xfId="4" applyNumberFormat="1" applyFont="1" applyBorder="1" applyAlignment="1" applyProtection="1">
      <alignment horizontal="center" vertical="top"/>
      <protection locked="0"/>
    </xf>
    <xf numFmtId="187" fontId="20" fillId="0" borderId="8" xfId="4" applyNumberFormat="1" applyFont="1" applyBorder="1" applyAlignment="1" applyProtection="1">
      <alignment horizontal="left" vertical="center"/>
      <protection locked="0"/>
    </xf>
    <xf numFmtId="187" fontId="20" fillId="0" borderId="8" xfId="4" applyNumberFormat="1" applyFont="1" applyBorder="1" applyAlignment="1" applyProtection="1">
      <alignment horizontal="center" vertical="center"/>
      <protection locked="0"/>
    </xf>
    <xf numFmtId="187" fontId="20" fillId="0" borderId="5" xfId="4" applyNumberFormat="1" applyFont="1" applyBorder="1" applyAlignment="1" applyProtection="1">
      <alignment horizontal="center"/>
      <protection locked="0"/>
    </xf>
    <xf numFmtId="187" fontId="20" fillId="0" borderId="5" xfId="4" applyNumberFormat="1" applyFont="1" applyBorder="1" applyAlignment="1" applyProtection="1">
      <alignment horizontal="right"/>
      <protection locked="0"/>
    </xf>
    <xf numFmtId="187" fontId="20" fillId="0" borderId="7" xfId="4" applyNumberFormat="1" applyFont="1" applyBorder="1" applyAlignment="1" applyProtection="1">
      <alignment horizontal="left"/>
      <protection locked="0"/>
    </xf>
    <xf numFmtId="187" fontId="20" fillId="0" borderId="6" xfId="4" applyNumberFormat="1" applyFont="1" applyBorder="1" applyAlignment="1" applyProtection="1">
      <alignment horizontal="left"/>
      <protection locked="0"/>
    </xf>
    <xf numFmtId="0" fontId="93" fillId="0" borderId="0" xfId="4" quotePrefix="1" applyFont="1" applyAlignment="1" applyProtection="1">
      <alignment horizontal="left"/>
      <protection locked="0"/>
    </xf>
    <xf numFmtId="182" fontId="23" fillId="29" borderId="1" xfId="126" applyNumberFormat="1" applyFont="1" applyFill="1" applyBorder="1" applyAlignment="1"/>
    <xf numFmtId="182" fontId="23" fillId="29" borderId="5" xfId="126" applyNumberFormat="1" applyFont="1" applyFill="1" applyBorder="1" applyAlignment="1"/>
    <xf numFmtId="0" fontId="93" fillId="0" borderId="6" xfId="4" applyFont="1" applyBorder="1" applyProtection="1">
      <protection locked="0"/>
    </xf>
    <xf numFmtId="0" fontId="93" fillId="0" borderId="6" xfId="4" quotePrefix="1" applyFont="1" applyBorder="1" applyAlignment="1" applyProtection="1">
      <alignment horizontal="left"/>
      <protection locked="0"/>
    </xf>
    <xf numFmtId="182" fontId="23" fillId="0" borderId="1" xfId="126" applyNumberFormat="1" applyFont="1" applyFill="1" applyBorder="1" applyAlignment="1"/>
    <xf numFmtId="182" fontId="23" fillId="0" borderId="5" xfId="126" applyNumberFormat="1" applyFont="1" applyFill="1" applyBorder="1" applyAlignment="1"/>
    <xf numFmtId="0" fontId="93" fillId="0" borderId="6" xfId="4" applyFont="1" applyBorder="1" applyAlignment="1" applyProtection="1">
      <alignment horizontal="left"/>
      <protection locked="0"/>
    </xf>
    <xf numFmtId="0" fontId="96" fillId="0" borderId="6" xfId="4" applyFont="1" applyBorder="1" applyProtection="1">
      <protection locked="0"/>
    </xf>
    <xf numFmtId="41" fontId="23" fillId="0" borderId="1" xfId="126" applyNumberFormat="1" applyFont="1" applyFill="1" applyBorder="1" applyAlignment="1">
      <alignment horizontal="right"/>
    </xf>
    <xf numFmtId="187" fontId="23" fillId="0" borderId="82" xfId="4" applyNumberFormat="1" applyFont="1" applyBorder="1"/>
    <xf numFmtId="187" fontId="23" fillId="0" borderId="83" xfId="4" applyNumberFormat="1" applyFont="1" applyBorder="1"/>
    <xf numFmtId="187" fontId="23" fillId="0" borderId="84" xfId="4" applyNumberFormat="1" applyFont="1" applyBorder="1"/>
    <xf numFmtId="187" fontId="23" fillId="0" borderId="85" xfId="4" applyNumberFormat="1" applyFont="1" applyBorder="1"/>
    <xf numFmtId="187" fontId="23" fillId="0" borderId="86" xfId="4" applyNumberFormat="1" applyFont="1" applyBorder="1"/>
    <xf numFmtId="187" fontId="23" fillId="0" borderId="87" xfId="4" applyNumberFormat="1" applyFont="1" applyBorder="1"/>
    <xf numFmtId="41" fontId="23" fillId="0" borderId="85" xfId="4" applyNumberFormat="1" applyFont="1" applyBorder="1"/>
    <xf numFmtId="188" fontId="97" fillId="0" borderId="7" xfId="4" applyNumberFormat="1" applyFont="1" applyBorder="1" applyProtection="1">
      <protection locked="0"/>
    </xf>
    <xf numFmtId="0" fontId="93" fillId="0" borderId="7" xfId="4" applyFont="1" applyBorder="1" applyProtection="1">
      <protection locked="0"/>
    </xf>
    <xf numFmtId="187" fontId="23" fillId="0" borderId="88" xfId="4" applyNumberFormat="1" applyFont="1" applyBorder="1"/>
    <xf numFmtId="187" fontId="23" fillId="0" borderId="89" xfId="4" applyNumberFormat="1" applyFont="1" applyBorder="1"/>
    <xf numFmtId="187" fontId="23" fillId="0" borderId="90" xfId="4" applyNumberFormat="1" applyFont="1" applyBorder="1"/>
    <xf numFmtId="187" fontId="20" fillId="0" borderId="5" xfId="4" applyNumberFormat="1" applyFont="1" applyBorder="1" applyAlignment="1">
      <alignment horizontal="center"/>
    </xf>
    <xf numFmtId="187" fontId="20" fillId="0" borderId="5" xfId="4" applyNumberFormat="1" applyFont="1" applyBorder="1" applyAlignment="1">
      <alignment horizontal="right"/>
    </xf>
    <xf numFmtId="187" fontId="20" fillId="0" borderId="7" xfId="4" applyNumberFormat="1" applyFont="1" applyBorder="1" applyAlignment="1">
      <alignment horizontal="left"/>
    </xf>
    <xf numFmtId="187" fontId="20" fillId="0" borderId="6" xfId="4" applyNumberFormat="1" applyFont="1" applyBorder="1" applyAlignment="1">
      <alignment horizontal="left"/>
    </xf>
    <xf numFmtId="187" fontId="20" fillId="0" borderId="1" xfId="4" applyNumberFormat="1" applyFont="1" applyBorder="1" applyAlignment="1">
      <alignment horizontal="center"/>
    </xf>
    <xf numFmtId="0" fontId="93" fillId="0" borderId="0" xfId="4" applyFont="1" applyAlignment="1" applyProtection="1">
      <alignment horizontal="left"/>
      <protection locked="0"/>
    </xf>
    <xf numFmtId="0" fontId="93" fillId="0" borderId="0" xfId="4" applyFont="1" applyAlignment="1" applyProtection="1">
      <alignment horizontal="center"/>
      <protection locked="0"/>
    </xf>
    <xf numFmtId="182" fontId="23" fillId="0" borderId="1" xfId="126" applyNumberFormat="1" applyFont="1" applyFill="1" applyBorder="1" applyAlignment="1">
      <alignment horizontal="right"/>
    </xf>
    <xf numFmtId="188" fontId="97" fillId="0" borderId="6" xfId="4" applyNumberFormat="1" applyFont="1" applyBorder="1" applyProtection="1">
      <protection locked="0"/>
    </xf>
    <xf numFmtId="188" fontId="93" fillId="0" borderId="6" xfId="4" applyNumberFormat="1" applyFont="1" applyBorder="1" applyProtection="1">
      <protection locked="0"/>
    </xf>
    <xf numFmtId="187" fontId="23" fillId="0" borderId="85" xfId="4" applyNumberFormat="1" applyFont="1" applyBorder="1" applyAlignment="1">
      <alignment horizontal="right"/>
    </xf>
    <xf numFmtId="187" fontId="23" fillId="0" borderId="88" xfId="4" applyNumberFormat="1" applyFont="1" applyBorder="1" applyAlignment="1">
      <alignment horizontal="right"/>
    </xf>
    <xf numFmtId="187" fontId="23" fillId="0" borderId="0" xfId="4" applyNumberFormat="1" applyFont="1" applyProtection="1">
      <protection locked="0"/>
    </xf>
    <xf numFmtId="0" fontId="20" fillId="0" borderId="44" xfId="32" applyFont="1" applyBorder="1" applyAlignment="1" applyProtection="1">
      <alignment horizontal="center"/>
      <protection locked="0"/>
    </xf>
    <xf numFmtId="0" fontId="20" fillId="0" borderId="34" xfId="32" applyFont="1" applyBorder="1" applyAlignment="1" applyProtection="1">
      <alignment horizontal="center"/>
      <protection locked="0"/>
    </xf>
    <xf numFmtId="0" fontId="23" fillId="0" borderId="39" xfId="32" applyFont="1" applyBorder="1" applyProtection="1">
      <protection locked="0"/>
    </xf>
    <xf numFmtId="0" fontId="68" fillId="0" borderId="0" xfId="32" applyFont="1" applyAlignment="1" applyProtection="1">
      <alignment horizontal="left"/>
      <protection locked="0"/>
    </xf>
    <xf numFmtId="0" fontId="20" fillId="0" borderId="74" xfId="32" applyFont="1" applyBorder="1" applyAlignment="1" applyProtection="1">
      <alignment horizontal="center" vertical="center"/>
      <protection locked="0"/>
    </xf>
    <xf numFmtId="0" fontId="20" fillId="0" borderId="50" xfId="32" applyFont="1" applyBorder="1" applyAlignment="1" applyProtection="1">
      <alignment horizontal="center" vertical="center"/>
      <protection locked="0"/>
    </xf>
    <xf numFmtId="0" fontId="20" fillId="0" borderId="50" xfId="32" applyFont="1" applyBorder="1" applyAlignment="1" applyProtection="1">
      <alignment horizontal="center"/>
      <protection locked="0"/>
    </xf>
    <xf numFmtId="0" fontId="20" fillId="0" borderId="49" xfId="32" applyFont="1" applyBorder="1" applyAlignment="1" applyProtection="1">
      <alignment horizontal="center"/>
      <protection locked="0"/>
    </xf>
    <xf numFmtId="9" fontId="20" fillId="0" borderId="45" xfId="67" applyFont="1" applyBorder="1" applyAlignment="1" applyProtection="1">
      <protection locked="0"/>
    </xf>
    <xf numFmtId="9" fontId="20" fillId="0" borderId="62" xfId="67" applyFont="1" applyBorder="1" applyAlignment="1" applyProtection="1">
      <protection locked="0"/>
    </xf>
    <xf numFmtId="9" fontId="26" fillId="30" borderId="48" xfId="67" applyFont="1" applyFill="1" applyBorder="1" applyAlignment="1" applyProtection="1">
      <protection locked="0"/>
    </xf>
    <xf numFmtId="0" fontId="20" fillId="0" borderId="0" xfId="32" applyFont="1" applyAlignment="1" applyProtection="1">
      <alignment horizontal="center"/>
      <protection locked="0"/>
    </xf>
    <xf numFmtId="0" fontId="20" fillId="0" borderId="38" xfId="32" applyFont="1" applyBorder="1" applyProtection="1">
      <protection locked="0"/>
    </xf>
    <xf numFmtId="0" fontId="20" fillId="0" borderId="39" xfId="32" applyFont="1" applyBorder="1" applyProtection="1">
      <protection locked="0"/>
    </xf>
    <xf numFmtId="0" fontId="12" fillId="0" borderId="39" xfId="32" applyBorder="1" applyProtection="1">
      <protection locked="0"/>
    </xf>
    <xf numFmtId="0" fontId="20" fillId="0" borderId="39" xfId="32" applyFont="1" applyBorder="1" applyAlignment="1" applyProtection="1">
      <alignment horizontal="right"/>
      <protection locked="0"/>
    </xf>
    <xf numFmtId="0" fontId="20" fillId="0" borderId="39" xfId="32" applyFont="1" applyBorder="1" applyAlignment="1" applyProtection="1">
      <alignment horizontal="center" vertical="center"/>
      <protection locked="0"/>
    </xf>
    <xf numFmtId="0" fontId="20" fillId="0" borderId="70" xfId="32" applyFont="1" applyBorder="1" applyAlignment="1" applyProtection="1">
      <alignment horizontal="center" vertical="center" wrapText="1"/>
      <protection locked="0"/>
    </xf>
    <xf numFmtId="0" fontId="59" fillId="30" borderId="91" xfId="32" applyFont="1" applyFill="1" applyBorder="1" applyAlignment="1">
      <alignment horizontal="center" vertical="center" wrapText="1"/>
    </xf>
    <xf numFmtId="0" fontId="59" fillId="30" borderId="63" xfId="32" applyFont="1" applyFill="1" applyBorder="1" applyAlignment="1">
      <alignment horizontal="center" vertical="center" wrapText="1"/>
    </xf>
    <xf numFmtId="0" fontId="59" fillId="30" borderId="63" xfId="32" applyFont="1" applyFill="1" applyBorder="1" applyAlignment="1" applyProtection="1">
      <alignment horizontal="center" vertical="center" wrapText="1"/>
      <protection locked="0"/>
    </xf>
    <xf numFmtId="0" fontId="23" fillId="0" borderId="63" xfId="32" applyFont="1" applyBorder="1" applyAlignment="1" applyProtection="1">
      <alignment horizontal="center" vertical="center" wrapText="1"/>
      <protection locked="0"/>
    </xf>
    <xf numFmtId="0" fontId="23" fillId="0" borderId="92" xfId="32" applyFont="1" applyBorder="1" applyAlignment="1" applyProtection="1">
      <alignment horizontal="center" vertical="center" wrapText="1"/>
      <protection locked="0"/>
    </xf>
    <xf numFmtId="0" fontId="59" fillId="30" borderId="91" xfId="32" applyFont="1" applyFill="1" applyBorder="1" applyAlignment="1" applyProtection="1">
      <alignment horizontal="center" vertical="center" wrapText="1"/>
      <protection locked="0"/>
    </xf>
    <xf numFmtId="0" fontId="59" fillId="30" borderId="39" xfId="32" applyFont="1" applyFill="1" applyBorder="1" applyAlignment="1">
      <alignment horizontal="center" vertical="center" wrapText="1"/>
    </xf>
    <xf numFmtId="0" fontId="23" fillId="0" borderId="45" xfId="32" applyFont="1" applyBorder="1" applyAlignment="1" applyProtection="1">
      <alignment horizontal="left"/>
      <protection locked="0"/>
    </xf>
    <xf numFmtId="0" fontId="23" fillId="0" borderId="62" xfId="32" applyFont="1" applyBorder="1" applyAlignment="1" applyProtection="1">
      <alignment horizontal="left"/>
      <protection locked="0"/>
    </xf>
    <xf numFmtId="0" fontId="26" fillId="30" borderId="62" xfId="32" applyFont="1" applyFill="1" applyBorder="1" applyAlignment="1" applyProtection="1">
      <alignment horizontal="left"/>
      <protection locked="0"/>
    </xf>
    <xf numFmtId="0" fontId="23" fillId="0" borderId="62" xfId="32" applyFont="1" applyBorder="1" applyAlignment="1" applyProtection="1">
      <alignment horizontal="left" wrapText="1"/>
      <protection locked="0"/>
    </xf>
    <xf numFmtId="0" fontId="23" fillId="0" borderId="48" xfId="32" applyFont="1" applyBorder="1" applyAlignment="1" applyProtection="1">
      <alignment horizontal="left"/>
      <protection locked="0"/>
    </xf>
    <xf numFmtId="0" fontId="59" fillId="0" borderId="44" xfId="32" applyFont="1" applyBorder="1" applyAlignment="1" applyProtection="1">
      <alignment horizontal="center"/>
      <protection locked="0"/>
    </xf>
    <xf numFmtId="0" fontId="107" fillId="0" borderId="44" xfId="32" applyFont="1" applyBorder="1" applyAlignment="1" applyProtection="1">
      <alignment horizontal="center"/>
      <protection locked="0"/>
    </xf>
    <xf numFmtId="0" fontId="20" fillId="0" borderId="0" xfId="32" applyFont="1" applyAlignment="1" applyProtection="1">
      <alignment horizontal="left"/>
      <protection locked="0"/>
    </xf>
    <xf numFmtId="0" fontId="109" fillId="0" borderId="0" xfId="32" applyFont="1" applyAlignment="1" applyProtection="1">
      <alignment horizontal="center"/>
      <protection locked="0"/>
    </xf>
    <xf numFmtId="0" fontId="20" fillId="0" borderId="0" xfId="32" applyFont="1" applyAlignment="1" applyProtection="1">
      <alignment horizontal="right"/>
      <protection locked="0"/>
    </xf>
    <xf numFmtId="0" fontId="22" fillId="0" borderId="50" xfId="32" applyFont="1" applyBorder="1" applyAlignment="1" applyProtection="1">
      <alignment horizontal="center" vertical="center" wrapText="1"/>
      <protection locked="0"/>
    </xf>
    <xf numFmtId="0" fontId="20" fillId="0" borderId="50" xfId="32" applyFont="1" applyBorder="1" applyAlignment="1" applyProtection="1">
      <alignment horizontal="center" vertical="center" wrapText="1"/>
      <protection locked="0"/>
    </xf>
    <xf numFmtId="0" fontId="20" fillId="0" borderId="49" xfId="32" applyFont="1" applyBorder="1" applyAlignment="1" applyProtection="1">
      <alignment horizontal="center" vertical="center" wrapText="1"/>
      <protection locked="0"/>
    </xf>
    <xf numFmtId="0" fontId="23" fillId="0" borderId="40" xfId="32" applyFont="1" applyBorder="1" applyAlignment="1" applyProtection="1">
      <alignment horizontal="left"/>
      <protection locked="0"/>
    </xf>
    <xf numFmtId="0" fontId="20" fillId="0" borderId="0" xfId="32" applyFont="1" applyProtection="1">
      <protection locked="0"/>
    </xf>
    <xf numFmtId="0" fontId="59" fillId="30" borderId="0" xfId="32" applyFont="1" applyFill="1" applyProtection="1">
      <protection locked="0"/>
    </xf>
    <xf numFmtId="0" fontId="23" fillId="0" borderId="44" xfId="127" applyFont="1" applyBorder="1" applyAlignment="1">
      <alignment horizontal="center" vertical="center"/>
    </xf>
    <xf numFmtId="0" fontId="23" fillId="0" borderId="93" xfId="127" applyFont="1" applyBorder="1" applyAlignment="1">
      <alignment horizontal="center" vertical="center"/>
    </xf>
    <xf numFmtId="0" fontId="23" fillId="0" borderId="0" xfId="127" applyFont="1" applyAlignment="1">
      <alignment horizontal="center" vertical="center"/>
    </xf>
    <xf numFmtId="0" fontId="23" fillId="0" borderId="44" xfId="127" quotePrefix="1" applyFont="1" applyBorder="1" applyAlignment="1">
      <alignment horizontal="center" vertical="center"/>
    </xf>
    <xf numFmtId="0" fontId="23" fillId="0" borderId="38" xfId="127" quotePrefix="1" applyFont="1" applyBorder="1" applyAlignment="1">
      <alignment horizontal="left" vertical="center"/>
    </xf>
    <xf numFmtId="0" fontId="23" fillId="0" borderId="39" xfId="127" quotePrefix="1" applyFont="1" applyBorder="1" applyAlignment="1">
      <alignment horizontal="left" vertical="center"/>
    </xf>
    <xf numFmtId="0" fontId="117" fillId="0" borderId="0" xfId="127" applyFont="1" applyAlignment="1">
      <alignment horizontal="center" vertical="center"/>
    </xf>
    <xf numFmtId="0" fontId="70" fillId="0" borderId="0" xfId="127" applyFont="1" applyAlignment="1">
      <alignment vertical="center"/>
    </xf>
    <xf numFmtId="0" fontId="20" fillId="0" borderId="0" xfId="127" applyFont="1" applyAlignment="1">
      <alignment vertical="center"/>
    </xf>
    <xf numFmtId="0" fontId="20" fillId="0" borderId="8" xfId="127" applyFont="1" applyBorder="1" applyAlignment="1">
      <alignment vertical="center"/>
    </xf>
    <xf numFmtId="0" fontId="23" fillId="0" borderId="6" xfId="127" applyFont="1" applyBorder="1" applyAlignment="1">
      <alignment horizontal="left" vertical="center"/>
    </xf>
    <xf numFmtId="0" fontId="20" fillId="0" borderId="6" xfId="127" applyFont="1" applyBorder="1" applyAlignment="1">
      <alignment horizontal="left" vertical="center"/>
    </xf>
    <xf numFmtId="0" fontId="12" fillId="0" borderId="6" xfId="32" applyBorder="1"/>
    <xf numFmtId="0" fontId="23" fillId="0" borderId="12" xfId="127" applyFont="1" applyBorder="1" applyAlignment="1">
      <alignment vertical="center"/>
    </xf>
    <xf numFmtId="0" fontId="20" fillId="0" borderId="12" xfId="127" applyFont="1" applyBorder="1" applyAlignment="1">
      <alignment vertical="center"/>
    </xf>
    <xf numFmtId="0" fontId="13" fillId="0" borderId="6" xfId="127" applyFont="1" applyBorder="1" applyAlignment="1">
      <alignment horizontal="left" vertical="center"/>
    </xf>
    <xf numFmtId="0" fontId="20" fillId="0" borderId="6" xfId="127" applyFont="1" applyBorder="1" applyAlignment="1">
      <alignment vertical="center"/>
    </xf>
    <xf numFmtId="0" fontId="23" fillId="0" borderId="10" xfId="127" applyFont="1" applyBorder="1" applyAlignment="1">
      <alignment vertical="center"/>
    </xf>
    <xf numFmtId="0" fontId="20" fillId="0" borderId="9" xfId="127" applyFont="1" applyBorder="1" applyAlignment="1">
      <alignment vertical="center"/>
    </xf>
    <xf numFmtId="0" fontId="23" fillId="0" borderId="5" xfId="127" quotePrefix="1" applyFont="1" applyBorder="1" applyAlignment="1">
      <alignment horizontal="left" vertical="center"/>
    </xf>
    <xf numFmtId="0" fontId="20" fillId="0" borderId="6" xfId="127" quotePrefix="1" applyFont="1" applyBorder="1" applyAlignment="1">
      <alignment horizontal="left" vertical="center"/>
    </xf>
    <xf numFmtId="0" fontId="20" fillId="0" borderId="6" xfId="127" applyFont="1" applyBorder="1" applyAlignment="1">
      <alignment horizontal="centerContinuous" vertical="center"/>
    </xf>
    <xf numFmtId="0" fontId="23" fillId="0" borderId="6" xfId="127" quotePrefix="1" applyFont="1" applyBorder="1" applyAlignment="1">
      <alignment horizontal="left" vertical="center"/>
    </xf>
    <xf numFmtId="0" fontId="23" fillId="0" borderId="5" xfId="127" applyFont="1" applyBorder="1" applyAlignment="1">
      <alignment vertical="center"/>
    </xf>
    <xf numFmtId="0" fontId="23" fillId="0" borderId="59" xfId="127" applyFont="1" applyBorder="1" applyAlignment="1">
      <alignment horizontal="left" vertical="center"/>
    </xf>
    <xf numFmtId="0" fontId="20" fillId="0" borderId="57" xfId="127" applyFont="1" applyBorder="1" applyAlignment="1">
      <alignment horizontal="left" vertical="center"/>
    </xf>
    <xf numFmtId="0" fontId="20" fillId="0" borderId="57" xfId="127" applyFont="1" applyBorder="1" applyAlignment="1">
      <alignment vertical="center"/>
    </xf>
    <xf numFmtId="0" fontId="13" fillId="0" borderId="0" xfId="127" applyFont="1" applyAlignment="1">
      <alignment vertical="center"/>
    </xf>
    <xf numFmtId="0" fontId="13" fillId="0" borderId="0" xfId="127" applyFont="1" applyAlignment="1">
      <alignment horizontal="center" vertical="center"/>
    </xf>
    <xf numFmtId="0" fontId="13" fillId="0" borderId="0" xfId="127" applyFont="1" applyAlignment="1">
      <alignment horizontal="left" vertical="center"/>
    </xf>
    <xf numFmtId="0" fontId="13" fillId="0" borderId="0" xfId="127" applyFont="1" applyAlignment="1">
      <alignment horizontal="right" vertical="center"/>
    </xf>
    <xf numFmtId="0" fontId="13" fillId="0" borderId="0" xfId="127" applyFont="1"/>
    <xf numFmtId="0" fontId="13" fillId="0" borderId="0" xfId="127" quotePrefix="1" applyFont="1" applyAlignment="1">
      <alignment horizontal="left"/>
    </xf>
    <xf numFmtId="0" fontId="13" fillId="0" borderId="0" xfId="127" applyFont="1" applyAlignment="1">
      <alignment horizontal="left"/>
    </xf>
    <xf numFmtId="0" fontId="13" fillId="0" borderId="0" xfId="127" applyFont="1" applyAlignment="1">
      <alignment horizontal="right"/>
    </xf>
    <xf numFmtId="0" fontId="13" fillId="0" borderId="0" xfId="127" quotePrefix="1" applyFont="1" applyAlignment="1">
      <alignment horizontal="left" vertical="center"/>
    </xf>
    <xf numFmtId="0" fontId="118" fillId="0" borderId="0" xfId="127" quotePrefix="1" applyFont="1" applyAlignment="1">
      <alignment horizontal="left" vertical="center"/>
    </xf>
    <xf numFmtId="0" fontId="23" fillId="0" borderId="0" xfId="127" applyFont="1"/>
    <xf numFmtId="0" fontId="18" fillId="0" borderId="0" xfId="127" quotePrefix="1" applyFont="1" applyAlignment="1">
      <alignment horizontal="left" vertical="top"/>
    </xf>
    <xf numFmtId="0" fontId="20" fillId="0" borderId="0" xfId="127" applyFont="1" applyAlignment="1">
      <alignment horizontal="left" vertical="center"/>
    </xf>
    <xf numFmtId="37" fontId="34" fillId="0" borderId="0" xfId="138" applyFont="1"/>
    <xf numFmtId="37" fontId="23" fillId="0" borderId="0" xfId="138" applyFont="1"/>
    <xf numFmtId="37" fontId="23" fillId="0" borderId="0" xfId="138" applyFont="1" applyAlignment="1">
      <alignment vertical="center"/>
    </xf>
    <xf numFmtId="37" fontId="23" fillId="0" borderId="0" xfId="138" applyFont="1" applyAlignment="1">
      <alignment horizontal="left" vertical="center"/>
    </xf>
    <xf numFmtId="37" fontId="23" fillId="0" borderId="0" xfId="138" quotePrefix="1" applyFont="1" applyAlignment="1">
      <alignment horizontal="left" vertical="center"/>
    </xf>
    <xf numFmtId="0" fontId="23" fillId="0" borderId="0" xfId="140" quotePrefix="1" applyFont="1" applyAlignment="1">
      <alignment horizontal="left" vertical="center"/>
    </xf>
    <xf numFmtId="189" fontId="23" fillId="0" borderId="14" xfId="138" applyNumberFormat="1" applyFont="1" applyBorder="1" applyAlignment="1">
      <alignment vertical="center"/>
    </xf>
    <xf numFmtId="37" fontId="23" fillId="0" borderId="0" xfId="138" applyFont="1" applyAlignment="1">
      <alignment horizontal="center" vertical="center"/>
    </xf>
    <xf numFmtId="37" fontId="23" fillId="0" borderId="49" xfId="138" applyFont="1" applyBorder="1" applyAlignment="1">
      <alignment horizontal="center" vertical="center" wrapText="1"/>
    </xf>
    <xf numFmtId="37" fontId="119" fillId="0" borderId="59" xfId="138" applyFont="1" applyBorder="1" applyAlignment="1">
      <alignment horizontal="center" vertical="center"/>
    </xf>
    <xf numFmtId="37" fontId="23" fillId="0" borderId="57" xfId="138" applyFont="1" applyBorder="1"/>
    <xf numFmtId="37" fontId="23" fillId="0" borderId="0" xfId="138" quotePrefix="1" applyFont="1" applyAlignment="1">
      <alignment horizontal="right" vertical="center"/>
    </xf>
    <xf numFmtId="37" fontId="23" fillId="0" borderId="0" xfId="138" applyFont="1" applyAlignment="1">
      <alignment vertical="top" wrapText="1"/>
    </xf>
    <xf numFmtId="37" fontId="23" fillId="0" borderId="0" xfId="138" applyFont="1" applyAlignment="1">
      <alignment horizontal="left" vertical="top" wrapText="1"/>
    </xf>
    <xf numFmtId="0" fontId="23" fillId="0" borderId="0" xfId="138" applyNumberFormat="1" applyFont="1"/>
    <xf numFmtId="0" fontId="23" fillId="0" borderId="64" xfId="132" applyFont="1" applyBorder="1" applyAlignment="1" applyProtection="1">
      <alignment horizontal="distributed" vertical="center"/>
      <protection locked="0"/>
    </xf>
    <xf numFmtId="0" fontId="12" fillId="0" borderId="0" xfId="132" applyProtection="1">
      <protection locked="0"/>
    </xf>
    <xf numFmtId="0" fontId="23" fillId="0" borderId="99" xfId="132" applyFont="1" applyBorder="1"/>
    <xf numFmtId="0" fontId="23" fillId="0" borderId="100" xfId="132" applyFont="1" applyBorder="1" applyProtection="1">
      <protection locked="0"/>
    </xf>
    <xf numFmtId="14" fontId="23" fillId="0" borderId="100" xfId="132" applyNumberFormat="1" applyFont="1" applyBorder="1" applyProtection="1">
      <protection locked="0"/>
    </xf>
    <xf numFmtId="0" fontId="121" fillId="0" borderId="101" xfId="132" applyFont="1" applyBorder="1" applyAlignment="1">
      <alignment horizontal="right"/>
    </xf>
    <xf numFmtId="0" fontId="23" fillId="0" borderId="102" xfId="132" applyFont="1" applyBorder="1" applyAlignment="1" applyProtection="1">
      <alignment vertical="center"/>
      <protection locked="0"/>
    </xf>
    <xf numFmtId="0" fontId="23" fillId="0" borderId="103" xfId="132" applyFont="1" applyBorder="1" applyAlignment="1" applyProtection="1">
      <alignment vertical="center"/>
      <protection locked="0"/>
    </xf>
    <xf numFmtId="0" fontId="23" fillId="0" borderId="110" xfId="132" applyFont="1" applyBorder="1" applyAlignment="1" applyProtection="1">
      <alignment vertical="center"/>
      <protection locked="0"/>
    </xf>
    <xf numFmtId="0" fontId="23" fillId="0" borderId="111" xfId="132" applyFont="1" applyBorder="1" applyAlignment="1" applyProtection="1">
      <alignment horizontal="center" vertical="top"/>
      <protection locked="0"/>
    </xf>
    <xf numFmtId="0" fontId="23" fillId="0" borderId="112" xfId="132" applyFont="1" applyBorder="1" applyAlignment="1" applyProtection="1">
      <alignment horizontal="center" vertical="top"/>
      <protection locked="0"/>
    </xf>
    <xf numFmtId="0" fontId="23" fillId="0" borderId="113" xfId="132" applyFont="1" applyBorder="1" applyAlignment="1" applyProtection="1">
      <alignment horizontal="center" vertical="top"/>
      <protection locked="0"/>
    </xf>
    <xf numFmtId="0" fontId="23" fillId="0" borderId="111" xfId="132" applyFont="1" applyBorder="1" applyProtection="1">
      <protection locked="0"/>
    </xf>
    <xf numFmtId="0" fontId="23" fillId="0" borderId="114" xfId="132" applyFont="1" applyBorder="1" applyProtection="1">
      <protection locked="0"/>
    </xf>
    <xf numFmtId="0" fontId="63" fillId="0" borderId="114" xfId="132" applyFont="1" applyBorder="1" applyAlignment="1" applyProtection="1">
      <alignment horizontal="center" shrinkToFit="1"/>
      <protection locked="0"/>
    </xf>
    <xf numFmtId="0" fontId="63" fillId="0" borderId="111" xfId="132" applyFont="1" applyBorder="1" applyAlignment="1" applyProtection="1">
      <alignment horizontal="center" shrinkToFit="1"/>
      <protection locked="0"/>
    </xf>
    <xf numFmtId="0" fontId="23" fillId="0" borderId="111" xfId="132" applyFont="1" applyBorder="1" applyAlignment="1" applyProtection="1">
      <alignment horizontal="center"/>
      <protection locked="0"/>
    </xf>
    <xf numFmtId="0" fontId="23" fillId="0" borderId="114" xfId="132" applyFont="1" applyBorder="1" applyAlignment="1" applyProtection="1">
      <alignment horizontal="center" wrapText="1"/>
      <protection locked="0"/>
    </xf>
    <xf numFmtId="0" fontId="23" fillId="0" borderId="111" xfId="132" applyFont="1" applyBorder="1" applyAlignment="1" applyProtection="1">
      <alignment horizontal="center" wrapText="1"/>
      <protection locked="0"/>
    </xf>
    <xf numFmtId="182" fontId="77" fillId="0" borderId="1" xfId="126" applyNumberFormat="1" applyFont="1" applyBorder="1" applyAlignment="1" applyProtection="1">
      <alignment horizontal="right" vertical="center"/>
      <protection locked="0"/>
    </xf>
    <xf numFmtId="0" fontId="12" fillId="0" borderId="0" xfId="132" applyAlignment="1" applyProtection="1">
      <alignment vertical="center"/>
      <protection locked="0"/>
    </xf>
    <xf numFmtId="0" fontId="77" fillId="0" borderId="111" xfId="132" applyFont="1" applyBorder="1" applyAlignment="1" applyProtection="1">
      <alignment horizontal="right" vertical="center"/>
      <protection locked="0"/>
    </xf>
    <xf numFmtId="0" fontId="77" fillId="0" borderId="115" xfId="132" applyFont="1" applyBorder="1" applyAlignment="1" applyProtection="1">
      <alignment horizontal="right" vertical="center"/>
      <protection locked="0"/>
    </xf>
    <xf numFmtId="0" fontId="77" fillId="0" borderId="39" xfId="132" applyFont="1" applyBorder="1" applyAlignment="1" applyProtection="1">
      <alignment horizontal="right" vertical="center"/>
      <protection locked="0"/>
    </xf>
    <xf numFmtId="0" fontId="23" fillId="0" borderId="0" xfId="141" applyFont="1" applyAlignment="1">
      <alignment horizontal="right"/>
    </xf>
    <xf numFmtId="0" fontId="18" fillId="0" borderId="64" xfId="142" applyFont="1" applyBorder="1" applyAlignment="1" applyProtection="1">
      <alignment horizontal="distributed" vertical="center"/>
      <protection locked="0"/>
    </xf>
    <xf numFmtId="0" fontId="63" fillId="0" borderId="0" xfId="142" applyFont="1" applyProtection="1">
      <alignment vertical="center"/>
      <protection locked="0"/>
    </xf>
    <xf numFmtId="0" fontId="18" fillId="0" borderId="64" xfId="142" applyFont="1" applyBorder="1" applyAlignment="1" applyProtection="1">
      <alignment horizontal="center" vertical="center"/>
      <protection locked="0"/>
    </xf>
    <xf numFmtId="0" fontId="23" fillId="0" borderId="99" xfId="142" applyFont="1" applyBorder="1">
      <alignment vertical="center"/>
    </xf>
    <xf numFmtId="0" fontId="63" fillId="0" borderId="100" xfId="142" applyFont="1" applyBorder="1" applyProtection="1">
      <alignment vertical="center"/>
      <protection locked="0"/>
    </xf>
    <xf numFmtId="0" fontId="18" fillId="0" borderId="0" xfId="142" applyFont="1" applyProtection="1">
      <alignment vertical="center"/>
      <protection locked="0"/>
    </xf>
    <xf numFmtId="0" fontId="18" fillId="0" borderId="0" xfId="142" applyFont="1" applyAlignment="1" applyProtection="1">
      <alignment horizontal="right" vertical="center"/>
      <protection locked="0"/>
    </xf>
    <xf numFmtId="0" fontId="18" fillId="0" borderId="116" xfId="142" applyFont="1" applyBorder="1" applyAlignment="1" applyProtection="1">
      <alignment horizontal="center" vertical="center" wrapText="1"/>
      <protection locked="0"/>
    </xf>
    <xf numFmtId="0" fontId="63" fillId="0" borderId="0" xfId="142" applyFont="1" applyAlignment="1" applyProtection="1">
      <alignment horizontal="center" vertical="center" wrapText="1"/>
      <protection locked="0"/>
    </xf>
    <xf numFmtId="43" fontId="18" fillId="0" borderId="0" xfId="126" applyFont="1" applyBorder="1" applyAlignment="1" applyProtection="1">
      <alignment horizontal="right" vertical="center"/>
      <protection locked="0"/>
    </xf>
    <xf numFmtId="43" fontId="18" fillId="0" borderId="39" xfId="126" applyFont="1" applyBorder="1" applyProtection="1">
      <alignment vertical="center"/>
      <protection locked="0"/>
    </xf>
    <xf numFmtId="0" fontId="18" fillId="0" borderId="104" xfId="142" applyFont="1" applyBorder="1" applyAlignment="1" applyProtection="1">
      <alignment horizontal="center" vertical="center" wrapText="1"/>
      <protection locked="0"/>
    </xf>
    <xf numFmtId="43" fontId="18" fillId="0" borderId="39" xfId="126" applyFont="1" applyBorder="1" applyAlignment="1" applyProtection="1">
      <alignment horizontal="right" vertical="center"/>
      <protection locked="0"/>
    </xf>
    <xf numFmtId="0" fontId="23" fillId="0" borderId="0" xfId="142" applyFont="1" applyProtection="1">
      <alignment vertical="center"/>
      <protection locked="0"/>
    </xf>
    <xf numFmtId="0" fontId="23" fillId="0" borderId="0" xfId="143" applyFont="1" applyAlignment="1">
      <alignment horizontal="right"/>
    </xf>
    <xf numFmtId="0" fontId="23" fillId="0" borderId="0" xfId="144" applyFont="1" applyAlignment="1" applyProtection="1">
      <alignment vertical="center"/>
      <protection locked="0"/>
    </xf>
    <xf numFmtId="0" fontId="23" fillId="0" borderId="64" xfId="144" applyFont="1" applyBorder="1" applyAlignment="1" applyProtection="1">
      <alignment horizontal="center" vertical="center"/>
      <protection locked="0"/>
    </xf>
    <xf numFmtId="0" fontId="12" fillId="0" borderId="0" xfId="144" applyProtection="1">
      <protection locked="0"/>
    </xf>
    <xf numFmtId="0" fontId="23" fillId="0" borderId="99" xfId="144" applyFont="1" applyBorder="1" applyAlignment="1">
      <alignment vertical="center"/>
    </xf>
    <xf numFmtId="0" fontId="23" fillId="0" borderId="100" xfId="144" applyFont="1" applyBorder="1" applyAlignment="1" applyProtection="1">
      <alignment vertical="center"/>
      <protection locked="0"/>
    </xf>
    <xf numFmtId="0" fontId="63" fillId="0" borderId="0" xfId="144" applyFont="1" applyAlignment="1" applyProtection="1">
      <alignment vertical="center"/>
      <protection locked="0"/>
    </xf>
    <xf numFmtId="0" fontId="123" fillId="0" borderId="0" xfId="144" applyFont="1" applyAlignment="1" applyProtection="1">
      <alignment vertical="center"/>
      <protection locked="0"/>
    </xf>
    <xf numFmtId="0" fontId="18" fillId="0" borderId="0" xfId="144" applyFont="1" applyAlignment="1" applyProtection="1">
      <alignment horizontal="right" vertical="center"/>
      <protection locked="0"/>
    </xf>
    <xf numFmtId="0" fontId="23" fillId="0" borderId="116" xfId="144" applyFont="1" applyBorder="1" applyAlignment="1" applyProtection="1">
      <alignment horizontal="distributed" vertical="center" wrapText="1"/>
      <protection locked="0"/>
    </xf>
    <xf numFmtId="43" fontId="23" fillId="0" borderId="112" xfId="126" applyFont="1" applyBorder="1" applyAlignment="1" applyProtection="1">
      <alignment horizontal="right" vertical="center"/>
      <protection locked="0"/>
    </xf>
    <xf numFmtId="43" fontId="23" fillId="0" borderId="117" xfId="126" applyFont="1" applyBorder="1" applyAlignment="1" applyProtection="1">
      <alignment horizontal="right" vertical="center"/>
      <protection locked="0"/>
    </xf>
    <xf numFmtId="43" fontId="63" fillId="0" borderId="111" xfId="126" applyFont="1" applyBorder="1" applyAlignment="1" applyProtection="1">
      <alignment horizontal="right" vertical="center"/>
      <protection locked="0"/>
    </xf>
    <xf numFmtId="43" fontId="63" fillId="0" borderId="115" xfId="126" applyFont="1" applyBorder="1" applyAlignment="1" applyProtection="1">
      <alignment horizontal="right" vertical="center"/>
      <protection locked="0"/>
    </xf>
    <xf numFmtId="0" fontId="18" fillId="31" borderId="104" xfId="144" applyFont="1" applyFill="1" applyBorder="1" applyAlignment="1" applyProtection="1">
      <alignment horizontal="distributed" vertical="center" wrapText="1"/>
      <protection locked="0"/>
    </xf>
    <xf numFmtId="0" fontId="23" fillId="0" borderId="104" xfId="144" applyFont="1" applyBorder="1" applyAlignment="1" applyProtection="1">
      <alignment horizontal="distributed" vertical="center" wrapText="1"/>
      <protection locked="0"/>
    </xf>
    <xf numFmtId="43" fontId="63" fillId="0" borderId="0" xfId="126" applyFont="1" applyBorder="1" applyAlignment="1" applyProtection="1">
      <alignment horizontal="right" vertical="center"/>
      <protection locked="0"/>
    </xf>
    <xf numFmtId="43" fontId="63" fillId="0" borderId="39" xfId="126" applyFont="1" applyBorder="1" applyAlignment="1" applyProtection="1">
      <alignment horizontal="right" vertical="center"/>
      <protection locked="0"/>
    </xf>
    <xf numFmtId="0" fontId="8" fillId="0" borderId="64" xfId="132" applyFont="1" applyBorder="1" applyAlignment="1" applyProtection="1">
      <alignment horizontal="distributed" vertical="center"/>
      <protection locked="0"/>
    </xf>
    <xf numFmtId="0" fontId="8" fillId="0" borderId="0" xfId="132" applyFont="1" applyProtection="1">
      <protection locked="0"/>
    </xf>
    <xf numFmtId="0" fontId="0" fillId="0" borderId="0" xfId="132" applyFont="1" applyProtection="1">
      <protection locked="0"/>
    </xf>
    <xf numFmtId="0" fontId="0" fillId="0" borderId="0" xfId="132" applyFont="1" applyAlignment="1" applyProtection="1">
      <alignment horizontal="center"/>
      <protection locked="0"/>
    </xf>
    <xf numFmtId="0" fontId="8" fillId="0" borderId="64" xfId="132" applyFont="1" applyBorder="1" applyAlignment="1" applyProtection="1">
      <alignment horizontal="center" vertical="center"/>
      <protection locked="0"/>
    </xf>
    <xf numFmtId="0" fontId="6" fillId="0" borderId="0" xfId="132" applyFont="1" applyProtection="1">
      <protection locked="0"/>
    </xf>
    <xf numFmtId="0" fontId="18" fillId="0" borderId="99" xfId="132" applyFont="1" applyBorder="1" applyAlignment="1">
      <alignment horizontal="left"/>
    </xf>
    <xf numFmtId="0" fontId="0" fillId="0" borderId="100" xfId="132" applyFont="1" applyBorder="1" applyProtection="1">
      <protection locked="0"/>
    </xf>
    <xf numFmtId="0" fontId="0" fillId="0" borderId="100" xfId="132" applyFont="1" applyBorder="1" applyAlignment="1" applyProtection="1">
      <alignment horizontal="center"/>
      <protection locked="0"/>
    </xf>
    <xf numFmtId="0" fontId="8" fillId="0" borderId="111" xfId="132" applyFont="1" applyBorder="1" applyAlignment="1" applyProtection="1">
      <alignment horizontal="center" vertical="center"/>
      <protection locked="0"/>
    </xf>
    <xf numFmtId="0" fontId="8" fillId="0" borderId="111" xfId="132" applyFont="1" applyBorder="1" applyAlignment="1" applyProtection="1">
      <alignment horizontal="center" vertical="center" wrapText="1"/>
      <protection locked="0"/>
    </xf>
    <xf numFmtId="0" fontId="8" fillId="0" borderId="110" xfId="132" applyFont="1" applyBorder="1" applyAlignment="1" applyProtection="1">
      <alignment horizontal="center" vertical="center"/>
      <protection locked="0"/>
    </xf>
    <xf numFmtId="176" fontId="99" fillId="0" borderId="29" xfId="2" applyNumberFormat="1" applyFont="1" applyFill="1" applyBorder="1" applyAlignment="1" applyProtection="1">
      <alignment horizontal="center" vertical="center" wrapText="1"/>
    </xf>
    <xf numFmtId="41" fontId="104" fillId="0" borderId="44" xfId="137" applyNumberFormat="1" applyFont="1" applyFill="1" applyBorder="1" applyAlignment="1">
      <alignment horizontal="center" vertical="center"/>
    </xf>
    <xf numFmtId="41" fontId="104" fillId="0" borderId="34" xfId="137" applyNumberFormat="1" applyFont="1" applyFill="1" applyBorder="1" applyAlignment="1">
      <alignment horizontal="center" vertical="center"/>
    </xf>
    <xf numFmtId="41" fontId="20" fillId="0" borderId="44" xfId="137" applyNumberFormat="1" applyFont="1" applyFill="1" applyBorder="1" applyAlignment="1" applyProtection="1">
      <alignment horizontal="center" vertical="center"/>
      <protection locked="0"/>
    </xf>
    <xf numFmtId="41" fontId="20" fillId="0" borderId="34" xfId="137" applyNumberFormat="1" applyFont="1" applyFill="1" applyBorder="1" applyAlignment="1" applyProtection="1">
      <alignment horizontal="center" vertical="center"/>
      <protection locked="0"/>
    </xf>
    <xf numFmtId="41" fontId="106" fillId="0" borderId="44" xfId="32" applyNumberFormat="1" applyFont="1" applyBorder="1" applyAlignment="1">
      <alignment horizontal="center"/>
    </xf>
    <xf numFmtId="41" fontId="106" fillId="0" borderId="34" xfId="32" applyNumberFormat="1" applyFont="1" applyBorder="1" applyAlignment="1">
      <alignment horizontal="center"/>
    </xf>
    <xf numFmtId="41" fontId="23" fillId="0" borderId="44" xfId="32" applyNumberFormat="1" applyFont="1" applyBorder="1" applyAlignment="1" applyProtection="1">
      <alignment horizontal="center" vertical="center"/>
      <protection locked="0"/>
    </xf>
    <xf numFmtId="41" fontId="23" fillId="0" borderId="34" xfId="32" applyNumberFormat="1" applyFont="1" applyBorder="1" applyAlignment="1" applyProtection="1">
      <alignment horizontal="center" vertical="center"/>
      <protection locked="0"/>
    </xf>
    <xf numFmtId="41" fontId="23" fillId="0" borderId="44" xfId="32" applyNumberFormat="1" applyFont="1" applyBorder="1" applyAlignment="1" applyProtection="1">
      <alignment horizontal="center"/>
      <protection locked="0"/>
    </xf>
    <xf numFmtId="41" fontId="106" fillId="0" borderId="44" xfId="32" applyNumberFormat="1" applyFont="1" applyBorder="1" applyAlignment="1" applyProtection="1">
      <alignment horizontal="center"/>
      <protection locked="0"/>
    </xf>
    <xf numFmtId="41" fontId="106" fillId="0" borderId="34" xfId="32" applyNumberFormat="1" applyFont="1" applyBorder="1" applyAlignment="1" applyProtection="1">
      <alignment horizontal="center"/>
      <protection locked="0"/>
    </xf>
    <xf numFmtId="0" fontId="23" fillId="0" borderId="40" xfId="132" applyFont="1" applyBorder="1" applyProtection="1">
      <protection locked="0"/>
    </xf>
    <xf numFmtId="0" fontId="23" fillId="0" borderId="0" xfId="132" applyFont="1" applyAlignment="1" applyProtection="1">
      <alignment shrinkToFit="1"/>
      <protection locked="0"/>
    </xf>
    <xf numFmtId="0" fontId="23" fillId="0" borderId="120" xfId="132" applyFont="1" applyBorder="1" applyProtection="1">
      <protection locked="0"/>
    </xf>
    <xf numFmtId="0" fontId="23" fillId="0" borderId="0" xfId="132" applyFont="1" applyAlignment="1" applyProtection="1">
      <alignment horizontal="center" vertical="center" wrapText="1"/>
      <protection locked="0"/>
    </xf>
    <xf numFmtId="49" fontId="23" fillId="0" borderId="7" xfId="132" applyNumberFormat="1" applyFont="1" applyBorder="1" applyAlignment="1" applyProtection="1">
      <alignment horizontal="center" vertical="center"/>
      <protection locked="0"/>
    </xf>
    <xf numFmtId="182" fontId="77" fillId="0" borderId="5" xfId="126" applyNumberFormat="1" applyFont="1" applyBorder="1" applyAlignment="1" applyProtection="1">
      <alignment horizontal="right" vertical="center"/>
      <protection locked="0"/>
    </xf>
    <xf numFmtId="49" fontId="23" fillId="0" borderId="0" xfId="132" applyNumberFormat="1" applyFont="1" applyProtection="1">
      <protection locked="0"/>
    </xf>
    <xf numFmtId="0" fontId="77" fillId="0" borderId="0" xfId="132" applyFont="1" applyAlignment="1" applyProtection="1">
      <alignment horizontal="right" vertical="center"/>
      <protection locked="0"/>
    </xf>
    <xf numFmtId="49" fontId="23" fillId="0" borderId="121" xfId="132" applyNumberFormat="1" applyFont="1" applyBorder="1" applyProtection="1">
      <protection locked="0"/>
    </xf>
    <xf numFmtId="3" fontId="23" fillId="0" borderId="0" xfId="132" applyNumberFormat="1" applyFont="1" applyProtection="1">
      <protection locked="0"/>
    </xf>
    <xf numFmtId="0" fontId="23" fillId="0" borderId="39" xfId="132" applyFont="1" applyBorder="1" applyProtection="1">
      <protection locked="0"/>
    </xf>
    <xf numFmtId="0" fontId="18" fillId="0" borderId="121" xfId="132" applyFont="1" applyBorder="1" applyProtection="1">
      <protection locked="0"/>
    </xf>
    <xf numFmtId="0" fontId="18" fillId="0" borderId="124" xfId="132" applyFont="1" applyBorder="1" applyProtection="1">
      <protection locked="0"/>
    </xf>
    <xf numFmtId="37" fontId="18" fillId="0" borderId="109" xfId="145" applyFont="1" applyBorder="1" applyAlignment="1" applyProtection="1">
      <alignment horizontal="center" vertical="center" wrapText="1"/>
      <protection locked="0"/>
    </xf>
    <xf numFmtId="182" fontId="13" fillId="0" borderId="106" xfId="126" applyNumberFormat="1" applyFont="1" applyBorder="1" applyAlignment="1" applyProtection="1">
      <alignment horizontal="right" vertical="center"/>
      <protection locked="0"/>
    </xf>
    <xf numFmtId="182" fontId="13" fillId="0" borderId="125" xfId="126" applyNumberFormat="1" applyFont="1" applyBorder="1" applyAlignment="1" applyProtection="1">
      <alignment horizontal="right" vertical="center"/>
      <protection locked="0"/>
    </xf>
    <xf numFmtId="182" fontId="13" fillId="0" borderId="126" xfId="126" applyNumberFormat="1" applyFont="1" applyBorder="1" applyAlignment="1" applyProtection="1">
      <alignment horizontal="right" vertical="center"/>
      <protection locked="0"/>
    </xf>
    <xf numFmtId="182" fontId="13" fillId="0" borderId="107" xfId="126" applyNumberFormat="1" applyFont="1" applyBorder="1" applyAlignment="1" applyProtection="1">
      <alignment horizontal="right" vertical="center"/>
      <protection locked="0"/>
    </xf>
    <xf numFmtId="0" fontId="13" fillId="0" borderId="111" xfId="132" applyFont="1" applyBorder="1" applyAlignment="1" applyProtection="1">
      <alignment horizontal="right" vertical="center"/>
      <protection locked="0"/>
    </xf>
    <xf numFmtId="0" fontId="13" fillId="0" borderId="0" xfId="132" applyFont="1" applyAlignment="1" applyProtection="1">
      <alignment horizontal="right" vertical="center"/>
      <protection locked="0"/>
    </xf>
    <xf numFmtId="0" fontId="13" fillId="0" borderId="115" xfId="132" applyFont="1" applyBorder="1" applyAlignment="1" applyProtection="1">
      <alignment horizontal="right" vertical="center"/>
      <protection locked="0"/>
    </xf>
    <xf numFmtId="0" fontId="13" fillId="0" borderId="39" xfId="132" applyFont="1" applyBorder="1" applyAlignment="1" applyProtection="1">
      <alignment horizontal="right" vertical="center"/>
      <protection locked="0"/>
    </xf>
    <xf numFmtId="0" fontId="13" fillId="0" borderId="0" xfId="132" applyFont="1" applyProtection="1">
      <protection locked="0"/>
    </xf>
    <xf numFmtId="0" fontId="59" fillId="0" borderId="12" xfId="32" applyFont="1" applyBorder="1"/>
    <xf numFmtId="0" fontId="59" fillId="0" borderId="0" xfId="32" applyFont="1"/>
    <xf numFmtId="0" fontId="59" fillId="0" borderId="8" xfId="32" applyFont="1" applyBorder="1"/>
    <xf numFmtId="0" fontId="123" fillId="0" borderId="9" xfId="32" applyFont="1" applyBorder="1" applyAlignment="1">
      <alignment vertical="center"/>
    </xf>
    <xf numFmtId="0" fontId="123" fillId="0" borderId="0" xfId="32" applyFont="1"/>
    <xf numFmtId="0" fontId="23" fillId="0" borderId="0" xfId="32" applyFont="1" applyAlignment="1">
      <alignment horizontal="distributed" vertical="distributed" textRotation="255"/>
    </xf>
    <xf numFmtId="0" fontId="23" fillId="0" borderId="0" xfId="32" applyFont="1" applyAlignment="1">
      <alignment horizontal="distributed" vertical="distributed"/>
    </xf>
    <xf numFmtId="0" fontId="23" fillId="0" borderId="0" xfId="32" applyFont="1" applyAlignment="1">
      <alignment vertical="top" textRotation="255"/>
    </xf>
    <xf numFmtId="0" fontId="23" fillId="0" borderId="0" xfId="32" applyFont="1" applyAlignment="1">
      <alignment vertical="distributed" textRotation="255"/>
    </xf>
    <xf numFmtId="0" fontId="23" fillId="0" borderId="0" xfId="32" applyFont="1" applyAlignment="1">
      <alignment vertical="distributed"/>
    </xf>
    <xf numFmtId="0" fontId="23" fillId="0" borderId="29" xfId="32" applyFont="1" applyBorder="1" applyAlignment="1">
      <alignment horizontal="center" vertical="center" wrapText="1"/>
    </xf>
    <xf numFmtId="0" fontId="23" fillId="0" borderId="0" xfId="32" applyFont="1" applyAlignment="1">
      <alignment horizontal="center" vertical="top"/>
    </xf>
    <xf numFmtId="0" fontId="23" fillId="0" borderId="41" xfId="32" applyFont="1" applyBorder="1" applyAlignment="1">
      <alignment horizontal="distributed"/>
    </xf>
    <xf numFmtId="191" fontId="63" fillId="0" borderId="41" xfId="126" applyNumberFormat="1" applyFont="1" applyBorder="1" applyAlignment="1">
      <alignment horizontal="right" vertical="center"/>
    </xf>
    <xf numFmtId="191" fontId="63" fillId="0" borderId="42" xfId="126" applyNumberFormat="1" applyFont="1" applyBorder="1" applyAlignment="1">
      <alignment horizontal="right" vertical="center"/>
    </xf>
    <xf numFmtId="191" fontId="63" fillId="0" borderId="43" xfId="126" applyNumberFormat="1" applyFont="1" applyBorder="1" applyAlignment="1">
      <alignment horizontal="right" vertical="center"/>
    </xf>
    <xf numFmtId="0" fontId="23" fillId="0" borderId="7" xfId="32" applyFont="1" applyBorder="1" applyAlignment="1">
      <alignment horizontal="distributed"/>
    </xf>
    <xf numFmtId="41" fontId="63" fillId="0" borderId="4" xfId="126" applyNumberFormat="1" applyFont="1" applyBorder="1" applyAlignment="1">
      <alignment horizontal="right" vertical="center"/>
    </xf>
    <xf numFmtId="41" fontId="63" fillId="0" borderId="1" xfId="126" applyNumberFormat="1" applyFont="1" applyBorder="1" applyAlignment="1">
      <alignment horizontal="right" vertical="center"/>
    </xf>
    <xf numFmtId="41" fontId="63" fillId="0" borderId="7" xfId="126" applyNumberFormat="1" applyFont="1" applyBorder="1" applyAlignment="1">
      <alignment horizontal="right" vertical="center"/>
    </xf>
    <xf numFmtId="41" fontId="63" fillId="0" borderId="5" xfId="126" applyNumberFormat="1" applyFont="1" applyBorder="1" applyAlignment="1">
      <alignment horizontal="right" vertical="center"/>
    </xf>
    <xf numFmtId="191" fontId="63" fillId="0" borderId="7" xfId="126" applyNumberFormat="1" applyFont="1" applyBorder="1" applyAlignment="1">
      <alignment horizontal="right" vertical="center"/>
    </xf>
    <xf numFmtId="191" fontId="63" fillId="0" borderId="1" xfId="126" applyNumberFormat="1" applyFont="1" applyBorder="1" applyAlignment="1">
      <alignment horizontal="right" vertical="center"/>
    </xf>
    <xf numFmtId="191" fontId="63" fillId="0" borderId="5" xfId="126" applyNumberFormat="1" applyFont="1" applyBorder="1" applyAlignment="1">
      <alignment horizontal="right" vertical="center"/>
    </xf>
    <xf numFmtId="0" fontId="23" fillId="0" borderId="7" xfId="32" applyFont="1" applyBorder="1"/>
    <xf numFmtId="0" fontId="23" fillId="0" borderId="11" xfId="32" applyFont="1" applyBorder="1"/>
    <xf numFmtId="191" fontId="63" fillId="0" borderId="11" xfId="126" applyNumberFormat="1" applyFont="1" applyBorder="1" applyAlignment="1">
      <alignment horizontal="right" vertical="center"/>
    </xf>
    <xf numFmtId="191" fontId="63" fillId="0" borderId="29" xfId="126" applyNumberFormat="1" applyFont="1" applyBorder="1" applyAlignment="1">
      <alignment horizontal="right" vertical="center"/>
    </xf>
    <xf numFmtId="191" fontId="63" fillId="0" borderId="10" xfId="126" applyNumberFormat="1" applyFont="1" applyBorder="1" applyAlignment="1">
      <alignment horizontal="right" vertical="center"/>
    </xf>
    <xf numFmtId="0" fontId="23" fillId="0" borderId="59" xfId="32" applyFont="1" applyBorder="1" applyAlignment="1">
      <alignment horizontal="distributed"/>
    </xf>
    <xf numFmtId="0" fontId="23" fillId="0" borderId="57" xfId="32" applyFont="1" applyBorder="1"/>
    <xf numFmtId="0" fontId="23" fillId="0" borderId="57" xfId="32" applyFont="1" applyBorder="1" applyAlignment="1">
      <alignment horizontal="distributed"/>
    </xf>
    <xf numFmtId="0" fontId="23" fillId="0" borderId="40" xfId="32" applyFont="1" applyBorder="1" applyAlignment="1">
      <alignment vertical="center"/>
    </xf>
    <xf numFmtId="0" fontId="23" fillId="0" borderId="0" xfId="32" applyFont="1" applyAlignment="1">
      <alignment horizontal="right" vertical="center"/>
    </xf>
    <xf numFmtId="186" fontId="23" fillId="0" borderId="0" xfId="32" applyNumberFormat="1" applyFont="1" applyAlignment="1">
      <alignment vertical="center"/>
    </xf>
    <xf numFmtId="0" fontId="23" fillId="0" borderId="63" xfId="32" applyFont="1" applyBorder="1" applyAlignment="1">
      <alignment horizontal="center" vertical="top"/>
    </xf>
    <xf numFmtId="0" fontId="23" fillId="0" borderId="92" xfId="32" applyFont="1" applyBorder="1" applyAlignment="1">
      <alignment horizontal="center" vertical="top"/>
    </xf>
    <xf numFmtId="0" fontId="18" fillId="0" borderId="92" xfId="32" applyFont="1" applyBorder="1" applyAlignment="1">
      <alignment horizontal="center" vertical="top"/>
    </xf>
    <xf numFmtId="0" fontId="63" fillId="0" borderId="92" xfId="32" applyFont="1" applyBorder="1" applyAlignment="1">
      <alignment horizontal="center" vertical="top" shrinkToFit="1"/>
    </xf>
    <xf numFmtId="0" fontId="63" fillId="0" borderId="51" xfId="32" applyFont="1" applyBorder="1" applyAlignment="1">
      <alignment horizontal="center" vertical="top" shrinkToFit="1"/>
    </xf>
    <xf numFmtId="0" fontId="23" fillId="0" borderId="102" xfId="144" applyFont="1" applyBorder="1" applyAlignment="1" applyProtection="1">
      <alignment horizontal="distributed" vertical="center" wrapText="1"/>
      <protection locked="0"/>
    </xf>
    <xf numFmtId="0" fontId="23" fillId="0" borderId="121" xfId="144" applyFont="1" applyBorder="1" applyAlignment="1" applyProtection="1">
      <alignment horizontal="distributed" vertical="center"/>
      <protection locked="0"/>
    </xf>
    <xf numFmtId="0" fontId="63" fillId="0" borderId="121" xfId="144" applyFont="1" applyBorder="1" applyAlignment="1" applyProtection="1">
      <alignment vertical="center"/>
      <protection locked="0"/>
    </xf>
    <xf numFmtId="0" fontId="63" fillId="0" borderId="124" xfId="144" applyFont="1" applyBorder="1" applyAlignment="1" applyProtection="1">
      <alignment vertical="center"/>
      <protection locked="0"/>
    </xf>
    <xf numFmtId="0" fontId="18" fillId="0" borderId="102" xfId="142" applyFont="1" applyBorder="1" applyAlignment="1" applyProtection="1">
      <alignment horizontal="center" vertical="center" wrapText="1"/>
      <protection locked="0"/>
    </xf>
    <xf numFmtId="0" fontId="18" fillId="0" borderId="121" xfId="142" applyFont="1" applyBorder="1" applyProtection="1">
      <alignment vertical="center"/>
      <protection locked="0"/>
    </xf>
    <xf numFmtId="0" fontId="18" fillId="0" borderId="124" xfId="142" applyFont="1" applyBorder="1" applyProtection="1">
      <alignment vertical="center"/>
      <protection locked="0"/>
    </xf>
    <xf numFmtId="37" fontId="23" fillId="0" borderId="0" xfId="138" applyFont="1" applyAlignment="1">
      <alignment horizontal="centerContinuous" vertical="center"/>
    </xf>
    <xf numFmtId="37" fontId="81" fillId="0" borderId="0" xfId="138" applyFont="1" applyAlignment="1">
      <alignment horizontal="centerContinuous"/>
    </xf>
    <xf numFmtId="37" fontId="23" fillId="0" borderId="0" xfId="138" applyFont="1" applyAlignment="1">
      <alignment horizontal="centerContinuous"/>
    </xf>
    <xf numFmtId="37" fontId="23" fillId="0" borderId="0" xfId="138" quotePrefix="1" applyFont="1" applyAlignment="1">
      <alignment horizontal="center"/>
    </xf>
    <xf numFmtId="190" fontId="23" fillId="0" borderId="0" xfId="138" applyNumberFormat="1" applyFont="1"/>
    <xf numFmtId="37" fontId="23" fillId="0" borderId="15" xfId="138" applyFont="1" applyBorder="1" applyAlignment="1">
      <alignment horizontal="center" vertical="center" wrapText="1"/>
    </xf>
    <xf numFmtId="37" fontId="119" fillId="0" borderId="7" xfId="138" applyFont="1" applyBorder="1" applyAlignment="1">
      <alignment horizontal="center" vertical="center"/>
    </xf>
    <xf numFmtId="0" fontId="23" fillId="0" borderId="129" xfId="138" applyNumberFormat="1" applyFont="1" applyBorder="1" applyAlignment="1">
      <alignment horizontal="distributed"/>
    </xf>
    <xf numFmtId="189" fontId="23" fillId="0" borderId="0" xfId="138" applyNumberFormat="1" applyFont="1" applyAlignment="1">
      <alignment vertical="center"/>
    </xf>
    <xf numFmtId="0" fontId="23" fillId="0" borderId="131" xfId="138" applyNumberFormat="1" applyFont="1" applyBorder="1" applyAlignment="1">
      <alignment horizontal="distributed"/>
    </xf>
    <xf numFmtId="0" fontId="23" fillId="0" borderId="63" xfId="34" applyFont="1" applyBorder="1" applyAlignment="1">
      <alignment horizontal="left" vertical="center"/>
    </xf>
    <xf numFmtId="37" fontId="23" fillId="0" borderId="39" xfId="138" applyFont="1" applyBorder="1"/>
    <xf numFmtId="0" fontId="23" fillId="0" borderId="70" xfId="34" applyFont="1" applyBorder="1" applyAlignment="1">
      <alignment horizontal="left" vertical="center"/>
    </xf>
    <xf numFmtId="37" fontId="23" fillId="0" borderId="39" xfId="138" applyFont="1" applyBorder="1" applyAlignment="1">
      <alignment vertical="center"/>
    </xf>
    <xf numFmtId="0" fontId="23" fillId="0" borderId="0" xfId="139" quotePrefix="1" applyFont="1" applyAlignment="1">
      <alignment horizontal="left" vertical="center"/>
    </xf>
    <xf numFmtId="0" fontId="23" fillId="0" borderId="6" xfId="34" applyFont="1" applyBorder="1" applyAlignment="1">
      <alignment horizontal="center" vertical="center" wrapText="1"/>
    </xf>
    <xf numFmtId="37" fontId="119" fillId="0" borderId="15" xfId="138" applyFont="1" applyBorder="1" applyAlignment="1">
      <alignment horizontal="center" vertical="center"/>
    </xf>
    <xf numFmtId="37" fontId="23" fillId="0" borderId="3" xfId="138" applyFont="1" applyBorder="1" applyAlignment="1">
      <alignment horizontal="center" vertical="center" wrapText="1"/>
    </xf>
    <xf numFmtId="37" fontId="23" fillId="0" borderId="14" xfId="138" applyFont="1" applyBorder="1" applyAlignment="1">
      <alignment horizontal="center" vertical="center" wrapText="1"/>
    </xf>
    <xf numFmtId="37" fontId="23" fillId="0" borderId="11" xfId="138" applyFont="1" applyBorder="1" applyAlignment="1">
      <alignment horizontal="center"/>
    </xf>
    <xf numFmtId="190" fontId="23" fillId="0" borderId="9" xfId="138" applyNumberFormat="1" applyFont="1" applyBorder="1"/>
    <xf numFmtId="37" fontId="23" fillId="0" borderId="15" xfId="138" quotePrefix="1" applyFont="1" applyBorder="1" applyAlignment="1">
      <alignment horizontal="center"/>
    </xf>
    <xf numFmtId="37" fontId="23" fillId="0" borderId="13" xfId="138" quotePrefix="1" applyFont="1" applyBorder="1" applyAlignment="1">
      <alignment horizontal="center"/>
    </xf>
    <xf numFmtId="37" fontId="23" fillId="0" borderId="6" xfId="138" applyFont="1" applyBorder="1" applyAlignment="1">
      <alignment vertical="center"/>
    </xf>
    <xf numFmtId="37" fontId="23" fillId="0" borderId="6" xfId="138" applyFont="1" applyBorder="1"/>
    <xf numFmtId="37" fontId="23" fillId="0" borderId="6" xfId="138" applyFont="1" applyBorder="1" applyAlignment="1">
      <alignment horizontal="right" vertical="center"/>
    </xf>
    <xf numFmtId="37" fontId="23" fillId="0" borderId="6" xfId="138" quotePrefix="1" applyFont="1" applyBorder="1" applyAlignment="1">
      <alignment horizontal="right" vertical="center"/>
    </xf>
    <xf numFmtId="37" fontId="23" fillId="0" borderId="6" xfId="138" applyFont="1" applyBorder="1" applyAlignment="1">
      <alignment horizontal="right"/>
    </xf>
    <xf numFmtId="0" fontId="23" fillId="0" borderId="6" xfId="139" applyFont="1" applyBorder="1" applyAlignment="1">
      <alignment vertical="center"/>
    </xf>
    <xf numFmtId="37" fontId="23" fillId="0" borderId="0" xfId="146" applyNumberFormat="1" applyFont="1" applyAlignment="1">
      <alignment horizontal="right"/>
    </xf>
    <xf numFmtId="0" fontId="23" fillId="0" borderId="0" xfId="140" applyFont="1" applyAlignment="1">
      <alignment horizontal="left" vertical="center"/>
    </xf>
    <xf numFmtId="0" fontId="13" fillId="0" borderId="129" xfId="138" applyNumberFormat="1" applyFont="1" applyBorder="1" applyAlignment="1">
      <alignment horizontal="distributed" vertical="center"/>
    </xf>
    <xf numFmtId="189" fontId="13" fillId="0" borderId="0" xfId="138" applyNumberFormat="1" applyFont="1" applyAlignment="1">
      <alignment vertical="center"/>
    </xf>
    <xf numFmtId="37" fontId="13" fillId="0" borderId="0" xfId="138" applyFont="1" applyAlignment="1">
      <alignment vertical="center"/>
    </xf>
    <xf numFmtId="37" fontId="13" fillId="0" borderId="0" xfId="138" applyFont="1"/>
    <xf numFmtId="0" fontId="13" fillId="0" borderId="131" xfId="138" applyNumberFormat="1" applyFont="1" applyBorder="1" applyAlignment="1">
      <alignment horizontal="distributed" vertical="center"/>
    </xf>
    <xf numFmtId="0" fontId="13" fillId="0" borderId="63" xfId="34" applyFont="1" applyBorder="1" applyAlignment="1">
      <alignment horizontal="left" vertical="center"/>
    </xf>
    <xf numFmtId="37" fontId="13" fillId="0" borderId="39" xfId="138" applyFont="1" applyBorder="1" applyAlignment="1">
      <alignment vertical="center"/>
    </xf>
    <xf numFmtId="37" fontId="13" fillId="0" borderId="39" xfId="138" applyFont="1" applyBorder="1"/>
    <xf numFmtId="37" fontId="13" fillId="0" borderId="0" xfId="138" applyFont="1" applyAlignment="1">
      <alignment horizontal="centerContinuous" vertical="center"/>
    </xf>
    <xf numFmtId="0" fontId="13" fillId="0" borderId="0" xfId="139" quotePrefix="1" applyFont="1" applyAlignment="1">
      <alignment horizontal="left" vertical="center"/>
    </xf>
    <xf numFmtId="37" fontId="130" fillId="0" borderId="0" xfId="138" applyFont="1"/>
    <xf numFmtId="37" fontId="67" fillId="0" borderId="0" xfId="138" applyFont="1" applyAlignment="1">
      <alignment horizontal="centerContinuous"/>
    </xf>
    <xf numFmtId="37" fontId="13" fillId="0" borderId="0" xfId="138" applyFont="1" applyAlignment="1">
      <alignment horizontal="centerContinuous"/>
    </xf>
    <xf numFmtId="37" fontId="13" fillId="0" borderId="8" xfId="138" applyFont="1" applyBorder="1"/>
    <xf numFmtId="37" fontId="13" fillId="0" borderId="8" xfId="138" applyFont="1" applyBorder="1" applyAlignment="1">
      <alignment vertical="center"/>
    </xf>
    <xf numFmtId="37" fontId="13" fillId="0" borderId="8" xfId="138" applyFont="1" applyBorder="1" applyAlignment="1">
      <alignment horizontal="right"/>
    </xf>
    <xf numFmtId="37" fontId="13" fillId="0" borderId="0" xfId="138" applyFont="1" applyAlignment="1">
      <alignment horizontal="center" vertical="center"/>
    </xf>
    <xf numFmtId="37" fontId="13" fillId="0" borderId="11" xfId="138" applyFont="1" applyBorder="1" applyAlignment="1">
      <alignment horizontal="center" vertical="center" wrapText="1"/>
    </xf>
    <xf numFmtId="37" fontId="13" fillId="0" borderId="29" xfId="138" applyFont="1" applyBorder="1" applyAlignment="1">
      <alignment horizontal="center" vertical="center" wrapText="1"/>
    </xf>
    <xf numFmtId="37" fontId="13" fillId="0" borderId="1" xfId="138" applyFont="1" applyBorder="1" applyAlignment="1">
      <alignment horizontal="center" vertical="center" wrapText="1"/>
    </xf>
    <xf numFmtId="0" fontId="134" fillId="0" borderId="1" xfId="138" applyNumberFormat="1" applyFont="1" applyBorder="1" applyAlignment="1">
      <alignment horizontal="center" vertical="center" wrapText="1"/>
    </xf>
    <xf numFmtId="37" fontId="134" fillId="0" borderId="1" xfId="138" applyFont="1" applyBorder="1" applyAlignment="1">
      <alignment horizontal="center" vertical="center" wrapText="1"/>
    </xf>
    <xf numFmtId="37" fontId="129" fillId="0" borderId="5" xfId="138" applyFont="1" applyBorder="1" applyAlignment="1">
      <alignment horizontal="center" vertical="center" wrapText="1"/>
    </xf>
    <xf numFmtId="37" fontId="13" fillId="0" borderId="15" xfId="138" applyFont="1" applyBorder="1" applyAlignment="1">
      <alignment horizontal="center"/>
    </xf>
    <xf numFmtId="190" fontId="13" fillId="0" borderId="0" xfId="138" applyNumberFormat="1" applyFont="1"/>
    <xf numFmtId="37" fontId="13" fillId="0" borderId="7" xfId="138" applyFont="1" applyBorder="1" applyAlignment="1">
      <alignment horizontal="center" vertical="center"/>
    </xf>
    <xf numFmtId="37" fontId="13" fillId="0" borderId="6" xfId="138" applyFont="1" applyBorder="1" applyAlignment="1">
      <alignment vertical="center"/>
    </xf>
    <xf numFmtId="37" fontId="13" fillId="0" borderId="6" xfId="138" applyFont="1" applyBorder="1"/>
    <xf numFmtId="37" fontId="13" fillId="0" borderId="6" xfId="138" applyFont="1" applyBorder="1" applyAlignment="1">
      <alignment horizontal="right" vertical="center"/>
    </xf>
    <xf numFmtId="37" fontId="13" fillId="0" borderId="6" xfId="138" quotePrefix="1" applyFont="1" applyBorder="1" applyAlignment="1">
      <alignment horizontal="right" vertical="center"/>
    </xf>
    <xf numFmtId="37" fontId="13" fillId="0" borderId="6" xfId="138" applyFont="1" applyBorder="1" applyAlignment="1">
      <alignment horizontal="right"/>
    </xf>
    <xf numFmtId="0" fontId="13" fillId="0" borderId="6" xfId="139" applyFont="1" applyBorder="1" applyAlignment="1">
      <alignment vertical="center"/>
    </xf>
    <xf numFmtId="37" fontId="13" fillId="0" borderId="9" xfId="138" quotePrefix="1" applyFont="1" applyBorder="1" applyAlignment="1">
      <alignment horizontal="right" vertical="center"/>
    </xf>
    <xf numFmtId="37" fontId="13" fillId="0" borderId="9" xfId="138" applyFont="1" applyBorder="1"/>
    <xf numFmtId="37" fontId="13" fillId="0" borderId="0" xfId="138" applyFont="1" applyAlignment="1">
      <alignment horizontal="left" vertical="center"/>
    </xf>
    <xf numFmtId="37" fontId="13" fillId="0" borderId="0" xfId="138" quotePrefix="1" applyFont="1" applyAlignment="1">
      <alignment horizontal="left" vertical="center"/>
    </xf>
    <xf numFmtId="37" fontId="13" fillId="0" borderId="9" xfId="138" applyFont="1" applyBorder="1" applyAlignment="1">
      <alignment vertical="center"/>
    </xf>
    <xf numFmtId="0" fontId="13" fillId="0" borderId="0" xfId="140" quotePrefix="1" applyFont="1" applyAlignment="1">
      <alignment horizontal="left" vertical="center"/>
    </xf>
    <xf numFmtId="37" fontId="13" fillId="0" borderId="0" xfId="146" applyNumberFormat="1" applyFont="1" applyAlignment="1">
      <alignment horizontal="right"/>
    </xf>
    <xf numFmtId="37" fontId="135" fillId="0" borderId="0" xfId="138" applyFont="1"/>
    <xf numFmtId="0" fontId="23" fillId="0" borderId="1" xfId="138" applyNumberFormat="1" applyFont="1" applyBorder="1" applyAlignment="1">
      <alignment horizontal="distributed" vertical="center"/>
    </xf>
    <xf numFmtId="0" fontId="23" fillId="0" borderId="0" xfId="34" applyFont="1" applyAlignment="1">
      <alignment vertical="center" wrapText="1"/>
    </xf>
    <xf numFmtId="0" fontId="23" fillId="0" borderId="50" xfId="138" applyNumberFormat="1" applyFont="1" applyBorder="1" applyAlignment="1">
      <alignment horizontal="distributed" vertical="center"/>
    </xf>
    <xf numFmtId="0" fontId="23" fillId="0" borderId="92" xfId="34" applyFont="1" applyBorder="1" applyAlignment="1">
      <alignment horizontal="left" vertical="center"/>
    </xf>
    <xf numFmtId="37" fontId="23" fillId="0" borderId="63" xfId="138" applyFont="1" applyBorder="1"/>
    <xf numFmtId="0" fontId="12" fillId="0" borderId="0" xfId="34" applyAlignment="1">
      <alignment vertical="center" wrapText="1"/>
    </xf>
    <xf numFmtId="190" fontId="23" fillId="0" borderId="0" xfId="138" applyNumberFormat="1" applyFont="1" applyAlignment="1">
      <alignment vertical="center"/>
    </xf>
    <xf numFmtId="41" fontId="23" fillId="0" borderId="9" xfId="138" applyNumberFormat="1" applyFont="1" applyBorder="1"/>
    <xf numFmtId="41" fontId="23" fillId="0" borderId="135" xfId="138" applyNumberFormat="1" applyFont="1" applyBorder="1"/>
    <xf numFmtId="41" fontId="23" fillId="0" borderId="128" xfId="138" applyNumberFormat="1" applyFont="1" applyBorder="1"/>
    <xf numFmtId="41" fontId="23" fillId="0" borderId="0" xfId="138" applyNumberFormat="1" applyFont="1"/>
    <xf numFmtId="41" fontId="23" fillId="0" borderId="136" xfId="138" applyNumberFormat="1" applyFont="1" applyBorder="1"/>
    <xf numFmtId="41" fontId="23" fillId="0" borderId="8" xfId="138" applyNumberFormat="1" applyFont="1" applyBorder="1"/>
    <xf numFmtId="41" fontId="23" fillId="0" borderId="133" xfId="138" applyNumberFormat="1" applyFont="1" applyBorder="1"/>
    <xf numFmtId="41" fontId="23" fillId="0" borderId="96" xfId="138" applyNumberFormat="1" applyFont="1" applyBorder="1"/>
    <xf numFmtId="41" fontId="13" fillId="0" borderId="9" xfId="138" applyNumberFormat="1" applyFont="1" applyBorder="1" applyAlignment="1">
      <alignment horizontal="center" vertical="center" wrapText="1"/>
    </xf>
    <xf numFmtId="41" fontId="13" fillId="0" borderId="0" xfId="138" applyNumberFormat="1" applyFont="1" applyAlignment="1">
      <alignment horizontal="center" vertical="center" wrapText="1"/>
    </xf>
    <xf numFmtId="41" fontId="134" fillId="0" borderId="0" xfId="138" applyNumberFormat="1" applyFont="1" applyAlignment="1">
      <alignment horizontal="center" vertical="center" wrapText="1"/>
    </xf>
    <xf numFmtId="41" fontId="129" fillId="0" borderId="0" xfId="138" applyNumberFormat="1" applyFont="1" applyAlignment="1">
      <alignment horizontal="center" vertical="center" wrapText="1"/>
    </xf>
    <xf numFmtId="0" fontId="23" fillId="0" borderId="0" xfId="34" applyFont="1" applyAlignment="1">
      <alignment horizontal="center" vertical="center"/>
    </xf>
    <xf numFmtId="37" fontId="23" fillId="0" borderId="39" xfId="138" applyFont="1" applyBorder="1" applyAlignment="1">
      <alignment horizontal="right" vertical="center"/>
    </xf>
    <xf numFmtId="37" fontId="23" fillId="0" borderId="39" xfId="138" quotePrefix="1" applyFont="1" applyBorder="1" applyAlignment="1">
      <alignment horizontal="right" vertical="center"/>
    </xf>
    <xf numFmtId="37" fontId="23" fillId="0" borderId="39" xfId="138" applyFont="1" applyBorder="1" applyAlignment="1">
      <alignment horizontal="right"/>
    </xf>
    <xf numFmtId="190" fontId="23" fillId="0" borderId="1" xfId="138" applyNumberFormat="1" applyFont="1" applyBorder="1" applyAlignment="1">
      <alignment vertical="center"/>
    </xf>
    <xf numFmtId="37" fontId="23" fillId="0" borderId="13" xfId="138" applyFont="1" applyBorder="1" applyAlignment="1">
      <alignment horizontal="center" vertical="center" wrapText="1"/>
    </xf>
    <xf numFmtId="41" fontId="23" fillId="0" borderId="4" xfId="138" applyNumberFormat="1" applyFont="1" applyBorder="1" applyAlignment="1">
      <alignment horizontal="center" vertical="center" wrapText="1"/>
    </xf>
    <xf numFmtId="192" fontId="23" fillId="0" borderId="4" xfId="147" applyNumberFormat="1" applyFont="1" applyBorder="1" applyAlignment="1">
      <alignment horizontal="center" vertical="center" wrapText="1"/>
    </xf>
    <xf numFmtId="41" fontId="23" fillId="0" borderId="43" xfId="138" applyNumberFormat="1" applyFont="1" applyBorder="1" applyAlignment="1">
      <alignment horizontal="center" vertical="center" wrapText="1"/>
    </xf>
    <xf numFmtId="41" fontId="23" fillId="0" borderId="76" xfId="138" applyNumberFormat="1" applyFont="1" applyBorder="1" applyAlignment="1">
      <alignment horizontal="center" vertical="center" wrapText="1"/>
    </xf>
    <xf numFmtId="41" fontId="23" fillId="0" borderId="75" xfId="138" applyNumberFormat="1" applyFont="1" applyBorder="1" applyAlignment="1">
      <alignment horizontal="center" vertical="center" wrapText="1"/>
    </xf>
    <xf numFmtId="190" fontId="23" fillId="0" borderId="80" xfId="138" applyNumberFormat="1" applyFont="1" applyBorder="1" applyAlignment="1">
      <alignment vertical="center"/>
    </xf>
    <xf numFmtId="190" fontId="23" fillId="0" borderId="137" xfId="138" applyNumberFormat="1" applyFont="1" applyBorder="1" applyAlignment="1">
      <alignment vertical="center"/>
    </xf>
    <xf numFmtId="43" fontId="20" fillId="29" borderId="13" xfId="126" applyFont="1" applyFill="1" applyBorder="1" applyAlignment="1">
      <alignment vertical="center"/>
    </xf>
    <xf numFmtId="43" fontId="20" fillId="0" borderId="7" xfId="126" applyFont="1" applyBorder="1" applyAlignment="1">
      <alignment vertical="center"/>
    </xf>
    <xf numFmtId="43" fontId="20" fillId="29" borderId="7" xfId="126" applyFont="1" applyFill="1" applyBorder="1" applyAlignment="1">
      <alignment vertical="center"/>
    </xf>
    <xf numFmtId="43" fontId="20" fillId="0" borderId="7" xfId="126" applyFont="1" applyFill="1" applyBorder="1" applyAlignment="1">
      <alignment vertical="center"/>
    </xf>
    <xf numFmtId="43" fontId="20" fillId="0" borderId="59" xfId="126" applyFont="1" applyBorder="1" applyAlignment="1">
      <alignment vertical="center"/>
    </xf>
    <xf numFmtId="0" fontId="18" fillId="0" borderId="0" xfId="0" applyFont="1">
      <alignment vertical="center"/>
    </xf>
    <xf numFmtId="0" fontId="57" fillId="0" borderId="4" xfId="2" applyFont="1" applyFill="1" applyBorder="1" applyAlignment="1" applyProtection="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58" fillId="0" borderId="0" xfId="2" applyFont="1" applyFill="1" applyBorder="1" applyAlignment="1" applyProtection="1">
      <alignment horizontal="center" vertical="center" wrapText="1"/>
    </xf>
    <xf numFmtId="14" fontId="13" fillId="0" borderId="29" xfId="0" applyNumberFormat="1" applyFont="1" applyBorder="1" applyAlignment="1">
      <alignment vertical="center" wrapText="1"/>
    </xf>
    <xf numFmtId="0" fontId="0" fillId="0" borderId="0" xfId="0" applyAlignment="1">
      <alignment vertical="center" wrapText="1"/>
    </xf>
    <xf numFmtId="37" fontId="23" fillId="0" borderId="0" xfId="138" applyFont="1" applyAlignment="1">
      <alignment horizontal="right" vertical="center"/>
    </xf>
    <xf numFmtId="37" fontId="136" fillId="0" borderId="138" xfId="148" applyFont="1" applyBorder="1" applyAlignment="1">
      <alignment horizontal="center"/>
    </xf>
    <xf numFmtId="37" fontId="136" fillId="0" borderId="0" xfId="148" applyFont="1"/>
    <xf numFmtId="37" fontId="136" fillId="0" borderId="139" xfId="148" applyFont="1" applyBorder="1" applyAlignment="1">
      <alignment horizontal="center"/>
    </xf>
    <xf numFmtId="39" fontId="136" fillId="0" borderId="0" xfId="149" applyFont="1"/>
    <xf numFmtId="37" fontId="136" fillId="0" borderId="140" xfId="148" applyFont="1" applyBorder="1" applyAlignment="1">
      <alignment horizontal="center"/>
    </xf>
    <xf numFmtId="37" fontId="136" fillId="0" borderId="141" xfId="148" applyFont="1" applyBorder="1" applyAlignment="1">
      <alignment horizontal="left"/>
    </xf>
    <xf numFmtId="37" fontId="136" fillId="0" borderId="141" xfId="148" applyFont="1" applyBorder="1"/>
    <xf numFmtId="37" fontId="136" fillId="0" borderId="0" xfId="148" applyFont="1" applyAlignment="1">
      <alignment horizontal="left"/>
    </xf>
    <xf numFmtId="37" fontId="136" fillId="0" borderId="142" xfId="148" applyFont="1" applyBorder="1" applyAlignment="1">
      <alignment horizontal="center"/>
    </xf>
    <xf numFmtId="37" fontId="136" fillId="0" borderId="143" xfId="148" applyFont="1" applyBorder="1" applyAlignment="1">
      <alignment horizontal="center" vertical="center"/>
    </xf>
    <xf numFmtId="37" fontId="136" fillId="0" borderId="146" xfId="148" applyFont="1" applyBorder="1" applyAlignment="1">
      <alignment horizontal="center" vertical="center"/>
    </xf>
    <xf numFmtId="37" fontId="136" fillId="0" borderId="147" xfId="148" applyFont="1" applyBorder="1" applyAlignment="1">
      <alignment horizontal="center" vertical="center"/>
    </xf>
    <xf numFmtId="37" fontId="136" fillId="0" borderId="148" xfId="148" applyFont="1" applyBorder="1" applyAlignment="1">
      <alignment horizontal="center" vertical="center"/>
    </xf>
    <xf numFmtId="37" fontId="136" fillId="0" borderId="149" xfId="148" applyFont="1" applyBorder="1" applyAlignment="1">
      <alignment horizontal="right"/>
    </xf>
    <xf numFmtId="37" fontId="136" fillId="0" borderId="150" xfId="148" applyFont="1" applyBorder="1" applyAlignment="1">
      <alignment horizontal="right"/>
    </xf>
    <xf numFmtId="37" fontId="136" fillId="0" borderId="151" xfId="148" applyFont="1" applyBorder="1" applyAlignment="1">
      <alignment horizontal="right"/>
    </xf>
    <xf numFmtId="37" fontId="139" fillId="0" borderId="151" xfId="148" applyFont="1" applyBorder="1"/>
    <xf numFmtId="37" fontId="136" fillId="0" borderId="151" xfId="148" applyFont="1" applyBorder="1"/>
    <xf numFmtId="37" fontId="136" fillId="0" borderId="148" xfId="148" applyFont="1" applyBorder="1" applyAlignment="1">
      <alignment vertical="center"/>
    </xf>
    <xf numFmtId="37" fontId="136" fillId="0" borderId="152" xfId="148" applyFont="1" applyBorder="1" applyAlignment="1">
      <alignment vertical="center"/>
    </xf>
    <xf numFmtId="37" fontId="136" fillId="0" borderId="0" xfId="148" applyFont="1" applyAlignment="1">
      <alignment vertical="center"/>
    </xf>
    <xf numFmtId="37" fontId="136" fillId="0" borderId="148" xfId="148" applyFont="1" applyBorder="1" applyAlignment="1">
      <alignment horizontal="center"/>
    </xf>
    <xf numFmtId="37" fontId="136" fillId="0" borderId="152" xfId="148" applyFont="1" applyBorder="1" applyAlignment="1">
      <alignment horizontal="right"/>
    </xf>
    <xf numFmtId="37" fontId="136" fillId="0" borderId="0" xfId="148" applyFont="1" applyAlignment="1">
      <alignment horizontal="right"/>
    </xf>
    <xf numFmtId="194" fontId="136" fillId="0" borderId="148" xfId="150" applyNumberFormat="1" applyFont="1" applyBorder="1" applyAlignment="1">
      <alignment vertical="center"/>
    </xf>
    <xf numFmtId="194" fontId="136" fillId="0" borderId="152" xfId="150" applyNumberFormat="1" applyFont="1" applyBorder="1" applyAlignment="1">
      <alignment vertical="center"/>
    </xf>
    <xf numFmtId="194" fontId="136" fillId="0" borderId="0" xfId="150" applyNumberFormat="1" applyFont="1" applyAlignment="1">
      <alignment vertical="center"/>
    </xf>
    <xf numFmtId="194" fontId="136" fillId="0" borderId="147" xfId="150" applyNumberFormat="1" applyFont="1" applyBorder="1" applyAlignment="1">
      <alignment vertical="center"/>
    </xf>
    <xf numFmtId="194" fontId="136" fillId="0" borderId="153" xfId="150" applyNumberFormat="1" applyFont="1" applyBorder="1" applyAlignment="1">
      <alignment vertical="center"/>
    </xf>
    <xf numFmtId="194" fontId="136" fillId="0" borderId="141" xfId="150" applyNumberFormat="1" applyFont="1" applyBorder="1" applyAlignment="1">
      <alignment vertical="center"/>
    </xf>
    <xf numFmtId="37" fontId="136" fillId="0" borderId="154" xfId="148" applyFont="1" applyBorder="1" applyAlignment="1">
      <alignment horizontal="center"/>
    </xf>
    <xf numFmtId="37" fontId="136" fillId="0" borderId="155" xfId="148" applyFont="1" applyBorder="1" applyAlignment="1">
      <alignment horizontal="center" vertical="center"/>
    </xf>
    <xf numFmtId="37" fontId="136" fillId="0" borderId="156" xfId="148" applyFont="1" applyBorder="1" applyAlignment="1">
      <alignment horizontal="center" vertical="center"/>
    </xf>
    <xf numFmtId="0" fontId="136" fillId="0" borderId="157" xfId="150" applyNumberFormat="1" applyFont="1" applyBorder="1" applyAlignment="1">
      <alignment horizontal="center" vertical="center" wrapText="1"/>
    </xf>
    <xf numFmtId="37" fontId="136" fillId="0" borderId="157" xfId="148" applyFont="1" applyBorder="1" applyAlignment="1">
      <alignment horizontal="center" vertical="center" wrapText="1"/>
    </xf>
    <xf numFmtId="39" fontId="136" fillId="0" borderId="151" xfId="149" applyFont="1" applyBorder="1" applyAlignment="1">
      <alignment wrapText="1"/>
    </xf>
    <xf numFmtId="39" fontId="136" fillId="0" borderId="0" xfId="149" applyFont="1" applyAlignment="1">
      <alignment wrapText="1"/>
    </xf>
    <xf numFmtId="0" fontId="140" fillId="0" borderId="0" xfId="150" applyNumberFormat="1" applyFont="1" applyAlignment="1">
      <alignment vertical="center" wrapText="1"/>
    </xf>
    <xf numFmtId="37" fontId="136" fillId="0" borderId="147" xfId="148" applyFont="1" applyBorder="1" applyAlignment="1">
      <alignment horizontal="center"/>
    </xf>
    <xf numFmtId="37" fontId="136" fillId="0" borderId="155" xfId="148" applyFont="1" applyBorder="1" applyAlignment="1">
      <alignment horizontal="left"/>
    </xf>
    <xf numFmtId="37" fontId="136" fillId="0" borderId="153" xfId="148" applyFont="1" applyBorder="1" applyAlignment="1">
      <alignment horizontal="left"/>
    </xf>
    <xf numFmtId="39" fontId="136" fillId="0" borderId="141" xfId="149" applyFont="1" applyBorder="1"/>
    <xf numFmtId="195" fontId="136" fillId="0" borderId="0" xfId="149" applyNumberFormat="1" applyFont="1" applyAlignment="1">
      <alignment horizontal="left"/>
    </xf>
    <xf numFmtId="195" fontId="136" fillId="0" borderId="0" xfId="149" applyNumberFormat="1" applyFont="1"/>
    <xf numFmtId="195" fontId="13" fillId="0" borderId="0" xfId="149" applyNumberFormat="1" applyFont="1" applyAlignment="1">
      <alignment horizontal="left"/>
    </xf>
    <xf numFmtId="39" fontId="13" fillId="0" borderId="0" xfId="149" applyFont="1"/>
    <xf numFmtId="195" fontId="13" fillId="0" borderId="0" xfId="149" applyNumberFormat="1" applyFont="1"/>
    <xf numFmtId="39" fontId="134" fillId="0" borderId="0" xfId="149" applyFont="1" applyAlignment="1">
      <alignment vertical="center"/>
    </xf>
    <xf numFmtId="196" fontId="136" fillId="0" borderId="0" xfId="148" applyNumberFormat="1" applyFont="1"/>
    <xf numFmtId="37" fontId="136" fillId="0" borderId="159" xfId="148" applyFont="1" applyBorder="1" applyAlignment="1">
      <alignment horizontal="center"/>
    </xf>
    <xf numFmtId="37" fontId="136" fillId="0" borderId="160" xfId="148" applyFont="1" applyBorder="1" applyAlignment="1">
      <alignment horizontal="left"/>
    </xf>
    <xf numFmtId="37" fontId="136" fillId="0" borderId="161" xfId="148" applyFont="1" applyBorder="1"/>
    <xf numFmtId="37" fontId="136" fillId="0" borderId="162" xfId="148" applyFont="1" applyBorder="1" applyAlignment="1">
      <alignment horizontal="center"/>
    </xf>
    <xf numFmtId="37" fontId="59" fillId="0" borderId="163" xfId="148" applyFont="1" applyBorder="1" applyAlignment="1">
      <alignment horizontal="center"/>
    </xf>
    <xf numFmtId="37" fontId="136" fillId="0" borderId="164" xfId="148" applyFont="1" applyBorder="1"/>
    <xf numFmtId="37" fontId="136" fillId="0" borderId="165" xfId="148" applyFont="1" applyBorder="1"/>
    <xf numFmtId="37" fontId="136" fillId="0" borderId="147" xfId="148" applyFont="1" applyBorder="1"/>
    <xf numFmtId="0" fontId="136" fillId="0" borderId="157" xfId="150" applyNumberFormat="1" applyFont="1" applyBorder="1" applyAlignment="1">
      <alignment horizontal="center" wrapText="1"/>
    </xf>
    <xf numFmtId="39" fontId="136" fillId="0" borderId="158" xfId="149" applyFont="1" applyBorder="1" applyAlignment="1">
      <alignment horizontal="center" wrapText="1"/>
    </xf>
    <xf numFmtId="37" fontId="136" fillId="0" borderId="149" xfId="148" applyFont="1" applyBorder="1" applyAlignment="1">
      <alignment vertical="center"/>
    </xf>
    <xf numFmtId="39" fontId="136" fillId="0" borderId="0" xfId="149" applyFont="1" applyAlignment="1">
      <alignment vertical="center" wrapText="1"/>
    </xf>
    <xf numFmtId="194" fontId="136" fillId="0" borderId="149" xfId="150" applyNumberFormat="1" applyFont="1" applyBorder="1" applyAlignment="1">
      <alignment vertical="center"/>
    </xf>
    <xf numFmtId="37" fontId="136" fillId="0" borderId="0" xfId="151" applyFont="1"/>
    <xf numFmtId="37" fontId="136" fillId="0" borderId="0" xfId="151" applyFont="1" applyAlignment="1">
      <alignment horizontal="left"/>
    </xf>
    <xf numFmtId="37" fontId="136" fillId="0" borderId="151" xfId="151" applyFont="1" applyBorder="1" applyAlignment="1">
      <alignment horizontal="left"/>
    </xf>
    <xf numFmtId="0" fontId="136" fillId="0" borderId="151" xfId="149" applyNumberFormat="1" applyFont="1" applyBorder="1" applyAlignment="1">
      <alignment vertical="top"/>
    </xf>
    <xf numFmtId="196" fontId="136" fillId="0" borderId="0" xfId="148" applyNumberFormat="1" applyFont="1" applyAlignment="1">
      <alignment horizontal="left"/>
    </xf>
    <xf numFmtId="37" fontId="141" fillId="0" borderId="0" xfId="151" applyFont="1"/>
    <xf numFmtId="196" fontId="136" fillId="0" borderId="0" xfId="151" applyNumberFormat="1" applyFont="1"/>
    <xf numFmtId="0" fontId="136" fillId="0" borderId="0" xfId="149" applyNumberFormat="1" applyFont="1" applyAlignment="1">
      <alignment vertical="top"/>
    </xf>
    <xf numFmtId="39" fontId="136" fillId="0" borderId="0" xfId="152" applyFont="1"/>
    <xf numFmtId="37" fontId="136" fillId="0" borderId="0" xfId="152" applyNumberFormat="1" applyFont="1"/>
    <xf numFmtId="39" fontId="136" fillId="0" borderId="0" xfId="152" applyFont="1" applyAlignment="1">
      <alignment horizontal="left"/>
    </xf>
    <xf numFmtId="196" fontId="136" fillId="0" borderId="0" xfId="152" applyNumberFormat="1" applyFont="1"/>
    <xf numFmtId="39" fontId="139" fillId="0" borderId="0" xfId="152" applyFont="1"/>
    <xf numFmtId="37" fontId="136" fillId="0" borderId="138" xfId="153" applyFont="1" applyBorder="1" applyAlignment="1">
      <alignment horizontal="center"/>
    </xf>
    <xf numFmtId="37" fontId="136" fillId="0" borderId="93" xfId="154" applyFont="1" applyBorder="1" applyAlignment="1">
      <alignment horizontal="left"/>
    </xf>
    <xf numFmtId="37" fontId="136" fillId="0" borderId="0" xfId="154" applyFont="1"/>
    <xf numFmtId="193" fontId="136" fillId="0" borderId="0" xfId="155" applyFont="1"/>
    <xf numFmtId="37" fontId="136" fillId="0" borderId="139" xfId="153" applyFont="1" applyBorder="1" applyAlignment="1">
      <alignment horizontal="center"/>
    </xf>
    <xf numFmtId="37" fontId="136" fillId="0" borderId="154" xfId="153" applyFont="1" applyBorder="1" applyAlignment="1">
      <alignment horizontal="center"/>
    </xf>
    <xf numFmtId="37" fontId="136" fillId="0" borderId="166" xfId="154" applyFont="1" applyBorder="1" applyAlignment="1">
      <alignment horizontal="left"/>
    </xf>
    <xf numFmtId="37" fontId="136" fillId="0" borderId="141" xfId="154" applyFont="1" applyBorder="1"/>
    <xf numFmtId="193" fontId="136" fillId="0" borderId="141" xfId="155" applyFont="1" applyBorder="1"/>
    <xf numFmtId="37" fontId="136" fillId="0" borderId="141" xfId="154" applyFont="1" applyBorder="1" applyAlignment="1">
      <alignment horizontal="left"/>
    </xf>
    <xf numFmtId="37" fontId="136" fillId="0" borderId="0" xfId="154" applyFont="1" applyProtection="1">
      <protection locked="0"/>
    </xf>
    <xf numFmtId="37" fontId="142" fillId="0" borderId="0" xfId="154" applyFont="1" applyAlignment="1" applyProtection="1">
      <alignment horizontal="left" vertical="center"/>
      <protection locked="0"/>
    </xf>
    <xf numFmtId="193" fontId="142" fillId="0" borderId="0" xfId="155" applyFont="1" applyAlignment="1">
      <alignment vertical="center"/>
    </xf>
    <xf numFmtId="37" fontId="142" fillId="0" borderId="0" xfId="154" applyFont="1" applyAlignment="1">
      <alignment horizontal="left" vertical="center"/>
    </xf>
    <xf numFmtId="37" fontId="136" fillId="0" borderId="0" xfId="154" applyFont="1" applyAlignment="1">
      <alignment horizontal="left" vertical="center"/>
    </xf>
    <xf numFmtId="37" fontId="138" fillId="0" borderId="0" xfId="154" applyFont="1" applyAlignment="1" applyProtection="1">
      <alignment horizontal="left" vertical="center"/>
      <protection locked="0"/>
    </xf>
    <xf numFmtId="37" fontId="136" fillId="0" borderId="0" xfId="154" applyFont="1" applyAlignment="1">
      <alignment horizontal="left"/>
    </xf>
    <xf numFmtId="37" fontId="136" fillId="0" borderId="142" xfId="154" applyFont="1" applyBorder="1"/>
    <xf numFmtId="37" fontId="136" fillId="0" borderId="151" xfId="154" applyFont="1" applyBorder="1"/>
    <xf numFmtId="37" fontId="136" fillId="0" borderId="148" xfId="154" applyFont="1" applyBorder="1" applyAlignment="1">
      <alignment horizontal="center"/>
    </xf>
    <xf numFmtId="37" fontId="136" fillId="0" borderId="147" xfId="154" applyFont="1" applyBorder="1"/>
    <xf numFmtId="37" fontId="136" fillId="0" borderId="169" xfId="154" applyFont="1" applyBorder="1" applyAlignment="1">
      <alignment horizontal="left" vertical="center"/>
    </xf>
    <xf numFmtId="37" fontId="136" fillId="0" borderId="170" xfId="154" applyFont="1" applyBorder="1" applyAlignment="1">
      <alignment vertical="center"/>
    </xf>
    <xf numFmtId="37" fontId="136" fillId="0" borderId="150" xfId="154" applyFont="1" applyBorder="1" applyAlignment="1">
      <alignment vertical="center"/>
    </xf>
    <xf numFmtId="37" fontId="136" fillId="0" borderId="151" xfId="154" applyFont="1" applyBorder="1" applyAlignment="1">
      <alignment vertical="center"/>
    </xf>
    <xf numFmtId="37" fontId="136" fillId="0" borderId="0" xfId="154" applyFont="1" applyAlignment="1">
      <alignment vertical="top"/>
    </xf>
    <xf numFmtId="37" fontId="136" fillId="0" borderId="149" xfId="154" applyFont="1" applyBorder="1" applyAlignment="1">
      <alignment horizontal="center" vertical="top"/>
    </xf>
    <xf numFmtId="193" fontId="136" fillId="0" borderId="152" xfId="155" applyFont="1" applyBorder="1" applyAlignment="1">
      <alignment vertical="top"/>
    </xf>
    <xf numFmtId="37" fontId="136" fillId="0" borderId="0" xfId="154" applyFont="1" applyAlignment="1">
      <alignment vertical="top" wrapText="1"/>
    </xf>
    <xf numFmtId="37" fontId="136" fillId="0" borderId="149" xfId="154" applyFont="1" applyBorder="1" applyAlignment="1">
      <alignment horizontal="center" vertical="center"/>
    </xf>
    <xf numFmtId="37" fontId="136" fillId="0" borderId="171" xfId="154" applyFont="1" applyBorder="1" applyAlignment="1">
      <alignment vertical="top"/>
    </xf>
    <xf numFmtId="193" fontId="136" fillId="0" borderId="170" xfId="155" applyFont="1" applyBorder="1" applyAlignment="1">
      <alignment vertical="top"/>
    </xf>
    <xf numFmtId="37" fontId="136" fillId="0" borderId="152" xfId="154" applyFont="1" applyBorder="1" applyAlignment="1">
      <alignment vertical="center"/>
    </xf>
    <xf numFmtId="37" fontId="136" fillId="0" borderId="148" xfId="154" applyFont="1" applyBorder="1" applyAlignment="1">
      <alignment vertical="top"/>
    </xf>
    <xf numFmtId="49" fontId="136" fillId="0" borderId="152" xfId="154" applyNumberFormat="1" applyFont="1" applyBorder="1" applyAlignment="1">
      <alignment horizontal="center" vertical="top"/>
    </xf>
    <xf numFmtId="37" fontId="136" fillId="0" borderId="148" xfId="154" applyFont="1" applyBorder="1" applyAlignment="1">
      <alignment horizontal="center" vertical="top"/>
    </xf>
    <xf numFmtId="37" fontId="136" fillId="0" borderId="169" xfId="154" applyFont="1" applyBorder="1" applyAlignment="1">
      <alignment vertical="top"/>
    </xf>
    <xf numFmtId="37" fontId="136" fillId="0" borderId="170" xfId="154" applyFont="1" applyBorder="1" applyAlignment="1">
      <alignment horizontal="center" vertical="top"/>
    </xf>
    <xf numFmtId="37" fontId="136" fillId="0" borderId="0" xfId="154" applyFont="1" applyAlignment="1">
      <alignment vertical="center" wrapText="1"/>
    </xf>
    <xf numFmtId="49" fontId="136" fillId="0" borderId="152" xfId="154" applyNumberFormat="1" applyFont="1" applyBorder="1" applyAlignment="1">
      <alignment vertical="top"/>
    </xf>
    <xf numFmtId="193" fontId="136" fillId="0" borderId="152" xfId="155" applyFont="1" applyBorder="1" applyAlignment="1">
      <alignment vertical="center"/>
    </xf>
    <xf numFmtId="37" fontId="136" fillId="0" borderId="0" xfId="154" applyFont="1" applyAlignment="1">
      <alignment vertical="center"/>
    </xf>
    <xf numFmtId="37" fontId="143" fillId="0" borderId="149" xfId="154" applyFont="1" applyBorder="1" applyAlignment="1">
      <alignment vertical="top" wrapText="1"/>
    </xf>
    <xf numFmtId="196" fontId="136" fillId="0" borderId="0" xfId="154" applyNumberFormat="1" applyFont="1" applyAlignment="1">
      <alignment vertical="top" wrapText="1"/>
    </xf>
    <xf numFmtId="37" fontId="136" fillId="0" borderId="147" xfId="154" applyFont="1" applyBorder="1" applyAlignment="1">
      <alignment vertical="top"/>
    </xf>
    <xf numFmtId="49" fontId="136" fillId="0" borderId="155" xfId="154" applyNumberFormat="1" applyFont="1" applyBorder="1" applyAlignment="1">
      <alignment vertical="top"/>
    </xf>
    <xf numFmtId="49" fontId="136" fillId="0" borderId="153" xfId="154" applyNumberFormat="1" applyFont="1" applyBorder="1" applyAlignment="1">
      <alignment vertical="top"/>
    </xf>
    <xf numFmtId="37" fontId="136" fillId="0" borderId="0" xfId="156" applyFont="1"/>
    <xf numFmtId="37" fontId="136" fillId="0" borderId="0" xfId="156" applyFont="1" applyAlignment="1">
      <alignment horizontal="left"/>
    </xf>
    <xf numFmtId="37" fontId="136" fillId="0" borderId="0" xfId="153" applyFont="1"/>
    <xf numFmtId="37" fontId="136" fillId="0" borderId="0" xfId="153" applyFont="1" applyAlignment="1">
      <alignment horizontal="right"/>
    </xf>
    <xf numFmtId="196" fontId="136" fillId="0" borderId="0" xfId="154" applyNumberFormat="1" applyFont="1"/>
    <xf numFmtId="37" fontId="141" fillId="0" borderId="0" xfId="156" applyFont="1"/>
    <xf numFmtId="196" fontId="136" fillId="0" borderId="0" xfId="156" applyNumberFormat="1" applyFont="1"/>
    <xf numFmtId="37" fontId="136" fillId="0" borderId="0" xfId="153" applyFont="1" applyAlignment="1">
      <alignment horizontal="left"/>
    </xf>
    <xf numFmtId="37" fontId="136" fillId="0" borderId="0" xfId="154" applyFont="1" applyAlignment="1">
      <alignment horizontal="center"/>
    </xf>
    <xf numFmtId="196" fontId="136" fillId="0" borderId="0" xfId="154" applyNumberFormat="1" applyFont="1" applyAlignment="1">
      <alignment horizontal="left"/>
    </xf>
    <xf numFmtId="193" fontId="136" fillId="0" borderId="0" xfId="155" applyFont="1" applyAlignment="1">
      <alignment horizontal="left"/>
    </xf>
    <xf numFmtId="0" fontId="136" fillId="0" borderId="0" xfId="157" applyFont="1"/>
    <xf numFmtId="0" fontId="77" fillId="0" borderId="1" xfId="158" applyFont="1" applyBorder="1" applyAlignment="1">
      <alignment horizontal="center" vertical="center"/>
    </xf>
    <xf numFmtId="0" fontId="77" fillId="0" borderId="0" xfId="158" applyFont="1" applyAlignment="1">
      <alignment vertical="center"/>
    </xf>
    <xf numFmtId="0" fontId="77" fillId="0" borderId="8" xfId="158" applyFont="1" applyBorder="1" applyAlignment="1">
      <alignment horizontal="left" vertical="center"/>
    </xf>
    <xf numFmtId="0" fontId="63" fillId="0" borderId="0" xfId="158" applyFont="1" applyAlignment="1">
      <alignment vertical="center"/>
    </xf>
    <xf numFmtId="0" fontId="147" fillId="0" borderId="8" xfId="158" applyFont="1" applyBorder="1" applyAlignment="1">
      <alignment horizontal="left" vertical="center"/>
    </xf>
    <xf numFmtId="0" fontId="148" fillId="0" borderId="0" xfId="158" applyFont="1" applyAlignment="1">
      <alignment horizontal="right" vertical="center"/>
    </xf>
    <xf numFmtId="0" fontId="148" fillId="0" borderId="0" xfId="158" applyFont="1" applyAlignment="1">
      <alignment horizontal="left" vertical="center"/>
    </xf>
    <xf numFmtId="0" fontId="77" fillId="0" borderId="1" xfId="158" applyFont="1" applyBorder="1" applyAlignment="1">
      <alignment horizontal="center" vertical="center" wrapText="1"/>
    </xf>
    <xf numFmtId="0" fontId="77" fillId="0" borderId="5" xfId="158" applyFont="1" applyBorder="1" applyAlignment="1">
      <alignment horizontal="center" vertical="center" wrapText="1"/>
    </xf>
    <xf numFmtId="0" fontId="77" fillId="0" borderId="11" xfId="158" applyFont="1" applyBorder="1" applyAlignment="1">
      <alignment horizontal="left" vertical="center"/>
    </xf>
    <xf numFmtId="3" fontId="77" fillId="0" borderId="3" xfId="158" applyNumberFormat="1" applyFont="1" applyBorder="1" applyAlignment="1">
      <alignment horizontal="right" vertical="center"/>
    </xf>
    <xf numFmtId="3" fontId="77" fillId="0" borderId="14" xfId="158" applyNumberFormat="1" applyFont="1" applyBorder="1" applyAlignment="1">
      <alignment horizontal="right" vertical="center"/>
    </xf>
    <xf numFmtId="0" fontId="147" fillId="0" borderId="15" xfId="158" applyFont="1" applyBorder="1" applyAlignment="1">
      <alignment horizontal="left" vertical="center"/>
    </xf>
    <xf numFmtId="41" fontId="147" fillId="0" borderId="3" xfId="158" applyNumberFormat="1" applyFont="1" applyBorder="1" applyAlignment="1">
      <alignment horizontal="right" vertical="center"/>
    </xf>
    <xf numFmtId="41" fontId="147" fillId="0" borderId="14" xfId="158" applyNumberFormat="1" applyFont="1" applyBorder="1" applyAlignment="1">
      <alignment horizontal="right" vertical="center"/>
    </xf>
    <xf numFmtId="49" fontId="149" fillId="0" borderId="15" xfId="158" applyNumberFormat="1" applyFont="1" applyBorder="1" applyAlignment="1">
      <alignment horizontal="left" vertical="center"/>
    </xf>
    <xf numFmtId="3" fontId="147" fillId="0" borderId="3" xfId="158" applyNumberFormat="1" applyFont="1" applyBorder="1" applyAlignment="1">
      <alignment horizontal="right" vertical="center"/>
    </xf>
    <xf numFmtId="3" fontId="147" fillId="0" borderId="14" xfId="158" applyNumberFormat="1" applyFont="1" applyBorder="1" applyAlignment="1">
      <alignment horizontal="right" vertical="center"/>
    </xf>
    <xf numFmtId="49" fontId="149" fillId="0" borderId="13" xfId="158" applyNumberFormat="1" applyFont="1" applyBorder="1" applyAlignment="1">
      <alignment horizontal="left" vertical="center"/>
    </xf>
    <xf numFmtId="3" fontId="147" fillId="0" borderId="4" xfId="158" applyNumberFormat="1" applyFont="1" applyBorder="1" applyAlignment="1">
      <alignment horizontal="right" vertical="center"/>
    </xf>
    <xf numFmtId="3" fontId="147" fillId="0" borderId="12" xfId="158" applyNumberFormat="1" applyFont="1" applyBorder="1" applyAlignment="1">
      <alignment horizontal="right" vertical="center"/>
    </xf>
    <xf numFmtId="0" fontId="147" fillId="0" borderId="9" xfId="158" applyFont="1" applyBorder="1" applyAlignment="1">
      <alignment horizontal="center" vertical="center"/>
    </xf>
    <xf numFmtId="0" fontId="144" fillId="0" borderId="0" xfId="158"/>
    <xf numFmtId="0" fontId="147" fillId="0" borderId="0" xfId="158" applyFont="1" applyAlignment="1">
      <alignment vertical="center"/>
    </xf>
    <xf numFmtId="41" fontId="77" fillId="0" borderId="3" xfId="158" applyNumberFormat="1" applyFont="1" applyBorder="1" applyAlignment="1">
      <alignment horizontal="right" vertical="center"/>
    </xf>
    <xf numFmtId="41" fontId="77" fillId="0" borderId="0" xfId="158" applyNumberFormat="1" applyFont="1" applyAlignment="1">
      <alignment vertical="center"/>
    </xf>
    <xf numFmtId="49" fontId="143" fillId="0" borderId="15" xfId="158" applyNumberFormat="1" applyFont="1" applyBorder="1" applyAlignment="1">
      <alignment horizontal="left" vertical="center"/>
    </xf>
    <xf numFmtId="49" fontId="143" fillId="0" borderId="13" xfId="158" applyNumberFormat="1" applyFont="1" applyBorder="1" applyAlignment="1">
      <alignment horizontal="left" vertical="center"/>
    </xf>
    <xf numFmtId="0" fontId="77" fillId="0" borderId="9" xfId="158" applyFont="1" applyBorder="1" applyAlignment="1">
      <alignment horizontal="left" vertical="center"/>
    </xf>
    <xf numFmtId="0" fontId="77" fillId="0" borderId="0" xfId="158" applyFont="1" applyAlignment="1">
      <alignment horizontal="left" vertical="center"/>
    </xf>
    <xf numFmtId="0" fontId="18" fillId="0" borderId="0" xfId="159" applyFont="1">
      <alignment vertical="center"/>
    </xf>
    <xf numFmtId="0" fontId="147" fillId="0" borderId="0" xfId="158" applyFont="1" applyAlignment="1">
      <alignment horizontal="left" vertical="center"/>
    </xf>
    <xf numFmtId="0" fontId="143" fillId="0" borderId="1" xfId="158" applyFont="1" applyBorder="1" applyAlignment="1">
      <alignment horizontal="center" vertical="center"/>
    </xf>
    <xf numFmtId="0" fontId="143" fillId="0" borderId="0" xfId="158" applyFont="1" applyAlignment="1">
      <alignment vertical="center"/>
    </xf>
    <xf numFmtId="0" fontId="30" fillId="0" borderId="0" xfId="158" applyFont="1"/>
    <xf numFmtId="0" fontId="143" fillId="0" borderId="12" xfId="158" applyFont="1" applyBorder="1" applyAlignment="1">
      <alignment vertical="center"/>
    </xf>
    <xf numFmtId="0" fontId="143" fillId="0" borderId="8" xfId="158" applyFont="1" applyBorder="1" applyAlignment="1">
      <alignment vertical="center"/>
    </xf>
    <xf numFmtId="0" fontId="63" fillId="0" borderId="0" xfId="158" applyFont="1"/>
    <xf numFmtId="0" fontId="139" fillId="0" borderId="0" xfId="158" applyFont="1" applyAlignment="1">
      <alignment horizontal="center" vertical="center"/>
    </xf>
    <xf numFmtId="0" fontId="143" fillId="0" borderId="9" xfId="158" applyFont="1" applyBorder="1" applyAlignment="1">
      <alignment vertical="center"/>
    </xf>
    <xf numFmtId="0" fontId="77" fillId="0" borderId="0" xfId="158" applyFont="1" applyAlignment="1">
      <alignment horizontal="right" vertical="center"/>
    </xf>
    <xf numFmtId="0" fontId="140" fillId="0" borderId="0" xfId="158" applyFont="1"/>
    <xf numFmtId="0" fontId="136" fillId="0" borderId="0" xfId="158" applyFont="1"/>
    <xf numFmtId="0" fontId="140" fillId="0" borderId="0" xfId="158" applyFont="1" applyAlignment="1">
      <alignment horizontal="right"/>
    </xf>
    <xf numFmtId="0" fontId="140" fillId="0" borderId="11" xfId="158" applyFont="1" applyBorder="1" applyAlignment="1">
      <alignment horizontal="center"/>
    </xf>
    <xf numFmtId="0" fontId="140" fillId="0" borderId="1" xfId="158" applyFont="1" applyBorder="1" applyAlignment="1">
      <alignment horizontal="center"/>
    </xf>
    <xf numFmtId="0" fontId="140" fillId="0" borderId="13" xfId="158" applyFont="1" applyBorder="1" applyAlignment="1">
      <alignment horizontal="center"/>
    </xf>
    <xf numFmtId="0" fontId="148" fillId="0" borderId="1" xfId="158" applyFont="1" applyBorder="1" applyAlignment="1">
      <alignment horizontal="center"/>
    </xf>
    <xf numFmtId="0" fontId="148" fillId="0" borderId="6" xfId="158" applyFont="1" applyBorder="1" applyAlignment="1">
      <alignment horizontal="center"/>
    </xf>
    <xf numFmtId="0" fontId="30" fillId="0" borderId="0" xfId="158" applyFont="1" applyAlignment="1">
      <alignment horizontal="right"/>
    </xf>
    <xf numFmtId="0" fontId="140" fillId="0" borderId="7" xfId="158" applyFont="1" applyBorder="1" applyAlignment="1">
      <alignment horizontal="center" vertical="center"/>
    </xf>
    <xf numFmtId="3" fontId="140" fillId="0" borderId="1" xfId="158" applyNumberFormat="1" applyFont="1" applyBorder="1" applyAlignment="1">
      <alignment horizontal="right" vertical="center"/>
    </xf>
    <xf numFmtId="0" fontId="140" fillId="0" borderId="5" xfId="158" applyFont="1" applyBorder="1"/>
    <xf numFmtId="41" fontId="140" fillId="0" borderId="1" xfId="158" applyNumberFormat="1" applyFont="1" applyBorder="1" applyAlignment="1">
      <alignment horizontal="right" vertical="center"/>
    </xf>
    <xf numFmtId="41" fontId="136" fillId="0" borderId="5" xfId="158" applyNumberFormat="1" applyFont="1" applyBorder="1"/>
    <xf numFmtId="0" fontId="136" fillId="0" borderId="5" xfId="158" applyFont="1" applyBorder="1"/>
    <xf numFmtId="0" fontId="140" fillId="0" borderId="0" xfId="158" applyFont="1" applyAlignment="1">
      <alignment horizontal="center" vertical="center"/>
    </xf>
    <xf numFmtId="3" fontId="140" fillId="0" borderId="0" xfId="158" applyNumberFormat="1" applyFont="1" applyAlignment="1">
      <alignment horizontal="right" vertical="center"/>
    </xf>
    <xf numFmtId="0" fontId="151" fillId="0" borderId="0" xfId="159" applyFont="1">
      <alignment vertical="center"/>
    </xf>
    <xf numFmtId="0" fontId="139" fillId="0" borderId="0" xfId="158" applyFont="1"/>
    <xf numFmtId="0" fontId="139" fillId="0" borderId="0" xfId="159" applyFont="1">
      <alignment vertical="center"/>
    </xf>
    <xf numFmtId="0" fontId="63" fillId="0" borderId="0" xfId="159" applyFont="1">
      <alignment vertical="center"/>
    </xf>
    <xf numFmtId="0" fontId="56" fillId="0" borderId="0" xfId="159" applyFont="1">
      <alignment vertical="center"/>
    </xf>
    <xf numFmtId="0" fontId="152" fillId="0" borderId="0" xfId="159" applyFont="1">
      <alignment vertical="center"/>
    </xf>
    <xf numFmtId="0" fontId="23" fillId="0" borderId="0" xfId="158" applyFont="1"/>
    <xf numFmtId="0" fontId="12" fillId="0" borderId="0" xfId="158" applyFont="1"/>
    <xf numFmtId="0" fontId="56" fillId="0" borderId="0" xfId="158" applyFont="1"/>
    <xf numFmtId="0" fontId="136" fillId="0" borderId="0" xfId="158" applyFont="1" applyAlignment="1">
      <alignment horizontal="left"/>
    </xf>
    <xf numFmtId="0" fontId="153" fillId="0" borderId="0" xfId="158" applyFont="1" applyAlignment="1">
      <alignment horizontal="left"/>
    </xf>
    <xf numFmtId="0" fontId="153" fillId="0" borderId="0" xfId="158" applyFont="1" applyAlignment="1">
      <alignment horizontal="left" wrapText="1"/>
    </xf>
    <xf numFmtId="3" fontId="147" fillId="0" borderId="1" xfId="158" applyNumberFormat="1" applyFont="1" applyBorder="1" applyAlignment="1">
      <alignment horizontal="right" vertical="center"/>
    </xf>
    <xf numFmtId="41" fontId="136" fillId="0" borderId="0" xfId="155" applyNumberFormat="1" applyFont="1" applyAlignment="1">
      <alignment vertical="top"/>
    </xf>
    <xf numFmtId="41" fontId="136" fillId="0" borderId="0" xfId="155" applyNumberFormat="1" applyFont="1" applyAlignment="1">
      <alignment vertical="center"/>
    </xf>
    <xf numFmtId="41" fontId="136" fillId="0" borderId="151" xfId="155" applyNumberFormat="1" applyFont="1" applyBorder="1" applyAlignment="1">
      <alignment vertical="center"/>
    </xf>
    <xf numFmtId="41" fontId="136" fillId="0" borderId="141" xfId="155" applyNumberFormat="1" applyFont="1" applyBorder="1" applyAlignment="1">
      <alignment horizontal="right"/>
    </xf>
    <xf numFmtId="41" fontId="136" fillId="0" borderId="141" xfId="155" applyNumberFormat="1" applyFont="1" applyBorder="1" applyAlignment="1">
      <alignment vertical="top"/>
    </xf>
    <xf numFmtId="0" fontId="154" fillId="0" borderId="4" xfId="2" applyFont="1" applyFill="1" applyBorder="1" applyAlignment="1" applyProtection="1">
      <alignment horizontal="center" vertical="center" wrapText="1"/>
    </xf>
    <xf numFmtId="0" fontId="23" fillId="0" borderId="1" xfId="138" applyNumberFormat="1" applyFont="1" applyBorder="1" applyAlignment="1">
      <alignment horizontal="distributed"/>
    </xf>
    <xf numFmtId="0" fontId="34" fillId="0" borderId="0" xfId="35"/>
    <xf numFmtId="0" fontId="23" fillId="0" borderId="0" xfId="35" applyFont="1" applyAlignment="1">
      <alignment horizontal="justify" wrapText="1"/>
    </xf>
    <xf numFmtId="37" fontId="23" fillId="0" borderId="1" xfId="138" applyFont="1" applyBorder="1" applyAlignment="1">
      <alignment horizontal="center" vertical="center"/>
    </xf>
    <xf numFmtId="0" fontId="23" fillId="0" borderId="29" xfId="138" applyNumberFormat="1" applyFont="1" applyBorder="1" applyAlignment="1">
      <alignment horizontal="distributed"/>
    </xf>
    <xf numFmtId="0" fontId="23" fillId="0" borderId="0" xfId="139" applyFont="1" applyAlignment="1">
      <alignment horizontal="left" vertical="center"/>
    </xf>
    <xf numFmtId="0" fontId="23" fillId="0" borderId="14" xfId="35" applyFont="1" applyBorder="1" applyAlignment="1">
      <alignment horizontal="justify" wrapText="1"/>
    </xf>
    <xf numFmtId="0" fontId="24" fillId="0" borderId="0" xfId="35" applyFont="1" applyAlignment="1">
      <alignment horizontal="center" vertical="center"/>
    </xf>
    <xf numFmtId="0" fontId="24" fillId="0" borderId="7" xfId="35" applyFont="1" applyBorder="1" applyAlignment="1">
      <alignment horizontal="center" vertical="center"/>
    </xf>
    <xf numFmtId="0" fontId="23" fillId="0" borderId="7" xfId="35" applyFont="1" applyBorder="1" applyAlignment="1">
      <alignment horizontal="center" vertical="center" wrapText="1"/>
    </xf>
    <xf numFmtId="0" fontId="23" fillId="0" borderId="63" xfId="35" applyFont="1" applyBorder="1" applyAlignment="1">
      <alignment horizontal="center" vertical="center" wrapText="1"/>
    </xf>
    <xf numFmtId="0" fontId="18" fillId="0" borderId="92" xfId="35" applyFont="1" applyBorder="1" applyAlignment="1">
      <alignment horizontal="center" vertical="center" wrapText="1"/>
    </xf>
    <xf numFmtId="0" fontId="23" fillId="0" borderId="50" xfId="35" applyFont="1" applyBorder="1" applyAlignment="1">
      <alignment vertical="center" wrapText="1"/>
    </xf>
    <xf numFmtId="0" fontId="23" fillId="0" borderId="50" xfId="35" applyFont="1" applyBorder="1" applyAlignment="1">
      <alignment horizontal="center" vertical="center" wrapText="1"/>
    </xf>
    <xf numFmtId="0" fontId="23" fillId="0" borderId="49" xfId="35" applyFont="1" applyBorder="1" applyAlignment="1">
      <alignment horizontal="center" vertical="center" wrapText="1"/>
    </xf>
    <xf numFmtId="0" fontId="119" fillId="0" borderId="13" xfId="35" applyFont="1" applyBorder="1" applyAlignment="1">
      <alignment horizontal="center" vertical="center" wrapText="1"/>
    </xf>
    <xf numFmtId="0" fontId="34" fillId="0" borderId="0" xfId="35" applyAlignment="1">
      <alignment horizontal="center" vertical="center"/>
    </xf>
    <xf numFmtId="0" fontId="23" fillId="0" borderId="13" xfId="35" applyFont="1" applyBorder="1" applyAlignment="1">
      <alignment horizontal="center" vertical="center" wrapText="1"/>
    </xf>
    <xf numFmtId="37" fontId="23" fillId="0" borderId="57" xfId="138" applyFont="1" applyBorder="1" applyAlignment="1">
      <alignment vertical="center"/>
    </xf>
    <xf numFmtId="37" fontId="23" fillId="0" borderId="57" xfId="138" applyFont="1" applyBorder="1" applyAlignment="1">
      <alignment horizontal="right" vertical="center"/>
    </xf>
    <xf numFmtId="37" fontId="23" fillId="0" borderId="57" xfId="138" quotePrefix="1" applyFont="1" applyBorder="1" applyAlignment="1">
      <alignment horizontal="right" vertical="center"/>
    </xf>
    <xf numFmtId="37" fontId="23" fillId="0" borderId="57" xfId="138" applyFont="1" applyBorder="1" applyAlignment="1">
      <alignment horizontal="right"/>
    </xf>
    <xf numFmtId="0" fontId="23" fillId="0" borderId="0" xfId="35" applyFont="1" applyAlignment="1">
      <alignment horizontal="left"/>
    </xf>
    <xf numFmtId="0" fontId="18" fillId="0" borderId="0" xfId="35" applyFont="1" applyAlignment="1">
      <alignment horizontal="right" vertical="center"/>
    </xf>
    <xf numFmtId="0" fontId="34" fillId="0" borderId="0" xfId="35" applyAlignment="1">
      <alignment vertical="center"/>
    </xf>
    <xf numFmtId="0" fontId="119" fillId="0" borderId="0" xfId="35" applyFont="1"/>
    <xf numFmtId="0" fontId="34" fillId="0" borderId="0" xfId="35" applyAlignment="1">
      <alignment wrapText="1"/>
    </xf>
    <xf numFmtId="0" fontId="23" fillId="0" borderId="0" xfId="35" applyFont="1" applyAlignment="1">
      <alignment horizontal="center" vertical="center" wrapText="1"/>
    </xf>
    <xf numFmtId="0" fontId="23" fillId="0" borderId="1" xfId="35" applyFont="1" applyBorder="1" applyAlignment="1">
      <alignment horizontal="center" vertical="center" wrapText="1"/>
    </xf>
    <xf numFmtId="0" fontId="23" fillId="0" borderId="8" xfId="139" applyFont="1" applyBorder="1" applyAlignment="1">
      <alignment horizontal="left" vertical="center"/>
    </xf>
    <xf numFmtId="0" fontId="23" fillId="0" borderId="0" xfId="35" applyFont="1" applyAlignment="1">
      <alignment horizontal="center" wrapText="1"/>
    </xf>
    <xf numFmtId="0" fontId="119" fillId="0" borderId="92" xfId="35" applyFont="1" applyBorder="1" applyAlignment="1">
      <alignment horizontal="center" vertical="center" wrapText="1"/>
    </xf>
    <xf numFmtId="0" fontId="68" fillId="0" borderId="9" xfId="35" applyFont="1" applyBorder="1" applyAlignment="1">
      <alignment wrapText="1"/>
    </xf>
    <xf numFmtId="0" fontId="23" fillId="0" borderId="13" xfId="35" applyFont="1" applyBorder="1" applyAlignment="1">
      <alignment horizontal="center" vertical="center"/>
    </xf>
    <xf numFmtId="37" fontId="23" fillId="0" borderId="59" xfId="138" applyFont="1" applyBorder="1" applyAlignment="1">
      <alignment horizontal="center" vertical="center"/>
    </xf>
    <xf numFmtId="37" fontId="23" fillId="0" borderId="57" xfId="138" applyFont="1" applyBorder="1" applyAlignment="1">
      <alignment horizontal="center" vertical="center"/>
    </xf>
    <xf numFmtId="0" fontId="23" fillId="0" borderId="0" xfId="35" applyFont="1"/>
    <xf numFmtId="0" fontId="23" fillId="0" borderId="0" xfId="35" applyFont="1" applyAlignment="1">
      <alignment horizontal="justify" vertical="center" wrapText="1"/>
    </xf>
    <xf numFmtId="37" fontId="76" fillId="0" borderId="1" xfId="138" applyFont="1" applyBorder="1" applyAlignment="1">
      <alignment horizontal="center" vertical="center"/>
    </xf>
    <xf numFmtId="0" fontId="23" fillId="0" borderId="14" xfId="35" applyFont="1" applyBorder="1" applyAlignment="1">
      <alignment horizontal="justify" vertical="center" wrapText="1"/>
    </xf>
    <xf numFmtId="0" fontId="23" fillId="0" borderId="175" xfId="35" applyFont="1" applyBorder="1" applyAlignment="1">
      <alignment horizontal="center" vertical="center" wrapText="1"/>
    </xf>
    <xf numFmtId="0" fontId="23" fillId="0" borderId="91" xfId="35" applyFont="1" applyBorder="1" applyAlignment="1">
      <alignment horizontal="center" vertical="center" wrapText="1"/>
    </xf>
    <xf numFmtId="0" fontId="23" fillId="0" borderId="176" xfId="35" applyFont="1" applyBorder="1" applyAlignment="1">
      <alignment horizontal="center" vertical="center" wrapText="1"/>
    </xf>
    <xf numFmtId="37" fontId="23" fillId="0" borderId="0" xfId="138" applyFont="1" applyAlignment="1">
      <alignment horizontal="right"/>
    </xf>
    <xf numFmtId="37" fontId="23" fillId="0" borderId="0" xfId="138" quotePrefix="1" applyFont="1" applyAlignment="1">
      <alignment horizontal="center" vertical="center"/>
    </xf>
    <xf numFmtId="0" fontId="136" fillId="0" borderId="177" xfId="160" applyNumberFormat="1" applyFont="1" applyBorder="1" applyAlignment="1">
      <alignment horizontal="justify"/>
    </xf>
    <xf numFmtId="199" fontId="136" fillId="0" borderId="178" xfId="160" applyNumberFormat="1" applyFont="1" applyBorder="1" applyAlignment="1">
      <alignment vertical="center"/>
    </xf>
    <xf numFmtId="0" fontId="136" fillId="0" borderId="0" xfId="161" applyFont="1"/>
    <xf numFmtId="0" fontId="136" fillId="0" borderId="0" xfId="161" applyFont="1" applyAlignment="1">
      <alignment horizontal="justify" wrapText="1"/>
    </xf>
    <xf numFmtId="0" fontId="33" fillId="0" borderId="0" xfId="162">
      <alignment vertical="center"/>
    </xf>
    <xf numFmtId="198" fontId="136" fillId="0" borderId="0" xfId="160" applyFont="1" applyAlignment="1">
      <alignment horizontal="center" vertical="center"/>
    </xf>
    <xf numFmtId="198" fontId="136" fillId="0" borderId="179" xfId="160" applyFont="1" applyBorder="1" applyAlignment="1">
      <alignment horizontal="center" vertical="center"/>
    </xf>
    <xf numFmtId="198" fontId="136" fillId="0" borderId="177" xfId="160" applyFont="1" applyBorder="1" applyAlignment="1">
      <alignment horizontal="center" vertical="center"/>
    </xf>
    <xf numFmtId="0" fontId="136" fillId="0" borderId="0" xfId="163" applyFont="1">
      <alignment vertical="center"/>
    </xf>
    <xf numFmtId="0" fontId="136" fillId="0" borderId="180" xfId="164" applyFont="1" applyBorder="1" applyAlignment="1">
      <alignment horizontal="left" vertical="center"/>
    </xf>
    <xf numFmtId="0" fontId="136" fillId="0" borderId="181" xfId="161" applyFont="1" applyBorder="1" applyAlignment="1">
      <alignment horizontal="justify"/>
    </xf>
    <xf numFmtId="0" fontId="136" fillId="0" borderId="180" xfId="161" applyFont="1" applyBorder="1" applyAlignment="1">
      <alignment horizontal="justify"/>
    </xf>
    <xf numFmtId="0" fontId="33" fillId="0" borderId="180" xfId="162" applyBorder="1">
      <alignment vertical="center"/>
    </xf>
    <xf numFmtId="198" fontId="161" fillId="0" borderId="180" xfId="160" applyFont="1" applyBorder="1" applyAlignment="1">
      <alignment horizontal="center" vertical="center"/>
    </xf>
    <xf numFmtId="198" fontId="136" fillId="0" borderId="182" xfId="160" applyFont="1" applyBorder="1" applyAlignment="1">
      <alignment horizontal="center" vertical="center"/>
    </xf>
    <xf numFmtId="0" fontId="136" fillId="0" borderId="177" xfId="161" applyFont="1" applyBorder="1" applyAlignment="1">
      <alignment horizontal="center" vertical="center" wrapText="1"/>
    </xf>
    <xf numFmtId="0" fontId="136" fillId="0" borderId="177" xfId="163" applyFont="1" applyBorder="1" applyAlignment="1">
      <alignment horizontal="center" vertical="center" wrapText="1"/>
    </xf>
    <xf numFmtId="0" fontId="136" fillId="0" borderId="0" xfId="163" applyFont="1" applyAlignment="1">
      <alignment vertical="center" wrapText="1"/>
    </xf>
    <xf numFmtId="0" fontId="59" fillId="0" borderId="177" xfId="161" applyFont="1" applyBorder="1" applyAlignment="1">
      <alignment horizontal="center" vertical="center" wrapText="1"/>
    </xf>
    <xf numFmtId="198" fontId="136" fillId="0" borderId="177" xfId="160" applyFont="1" applyBorder="1" applyAlignment="1">
      <alignment vertical="center"/>
    </xf>
    <xf numFmtId="198" fontId="136" fillId="0" borderId="177" xfId="160" applyFont="1" applyBorder="1"/>
    <xf numFmtId="198" fontId="136" fillId="0" borderId="177" xfId="160" applyFont="1" applyBorder="1" applyAlignment="1">
      <alignment horizontal="right" vertical="center"/>
    </xf>
    <xf numFmtId="198" fontId="136" fillId="0" borderId="0" xfId="160" applyFont="1" applyAlignment="1">
      <alignment vertical="center"/>
    </xf>
    <xf numFmtId="198" fontId="136" fillId="0" borderId="0" xfId="160" applyFont="1"/>
    <xf numFmtId="198" fontId="136" fillId="0" borderId="0" xfId="160" applyFont="1" applyAlignment="1">
      <alignment horizontal="right" vertical="center"/>
    </xf>
    <xf numFmtId="198" fontId="136" fillId="0" borderId="0" xfId="160" applyFont="1" applyAlignment="1">
      <alignment horizontal="right"/>
    </xf>
    <xf numFmtId="198" fontId="136" fillId="0" borderId="0" xfId="160" applyFont="1" applyAlignment="1">
      <alignment horizontal="left" vertical="center"/>
    </xf>
    <xf numFmtId="0" fontId="59" fillId="0" borderId="0" xfId="161" applyFont="1" applyAlignment="1">
      <alignment horizontal="left"/>
    </xf>
    <xf numFmtId="0" fontId="136" fillId="0" borderId="0" xfId="161" applyFont="1" applyAlignment="1">
      <alignment horizontal="left"/>
    </xf>
    <xf numFmtId="0" fontId="59" fillId="0" borderId="0" xfId="165" applyFont="1" applyAlignment="1">
      <alignment horizontal="left" vertical="center"/>
    </xf>
    <xf numFmtId="0" fontId="23" fillId="0" borderId="183" xfId="145" applyNumberFormat="1" applyFont="1" applyBorder="1" applyAlignment="1" applyProtection="1">
      <alignment horizontal="distributed"/>
      <protection locked="0"/>
    </xf>
    <xf numFmtId="200" fontId="23" fillId="0" borderId="0" xfId="145" applyNumberFormat="1" applyFont="1" applyAlignment="1" applyProtection="1">
      <alignment vertical="center"/>
      <protection locked="0"/>
    </xf>
    <xf numFmtId="37" fontId="23" fillId="0" borderId="0" xfId="145" applyFont="1" applyAlignment="1" applyProtection="1">
      <alignment vertical="center"/>
      <protection locked="0"/>
    </xf>
    <xf numFmtId="37" fontId="23" fillId="0" borderId="0" xfId="145" applyFont="1" applyProtection="1">
      <protection locked="0"/>
    </xf>
    <xf numFmtId="37" fontId="23" fillId="0" borderId="0" xfId="145" applyFont="1" applyAlignment="1" applyProtection="1">
      <alignment horizontal="center" vertical="center"/>
      <protection locked="0"/>
    </xf>
    <xf numFmtId="0" fontId="23" fillId="0" borderId="183" xfId="166" applyFont="1" applyBorder="1" applyAlignment="1" applyProtection="1">
      <alignment horizontal="center" vertical="center" wrapText="1"/>
      <protection locked="0"/>
    </xf>
    <xf numFmtId="0" fontId="23" fillId="0" borderId="99" xfId="139" applyFont="1" applyBorder="1" applyAlignment="1">
      <alignment horizontal="left" vertical="center"/>
    </xf>
    <xf numFmtId="0" fontId="23" fillId="0" borderId="100" xfId="139" applyFont="1" applyBorder="1" applyAlignment="1" applyProtection="1">
      <alignment horizontal="left" vertical="center"/>
      <protection locked="0"/>
    </xf>
    <xf numFmtId="37" fontId="23" fillId="0" borderId="100" xfId="145" applyFont="1" applyBorder="1" applyAlignment="1" applyProtection="1">
      <alignment vertical="center"/>
      <protection locked="0"/>
    </xf>
    <xf numFmtId="0" fontId="23" fillId="0" borderId="0" xfId="139" applyFont="1" applyAlignment="1" applyProtection="1">
      <alignment horizontal="left" vertical="center"/>
      <protection locked="0"/>
    </xf>
    <xf numFmtId="37" fontId="81" fillId="0" borderId="0" xfId="145" applyFont="1" applyAlignment="1" applyProtection="1">
      <alignment horizontal="center"/>
      <protection locked="0"/>
    </xf>
    <xf numFmtId="37" fontId="23" fillId="0" borderId="0" xfId="145" applyFont="1" applyAlignment="1" applyProtection="1">
      <alignment horizontal="center"/>
      <protection locked="0"/>
    </xf>
    <xf numFmtId="37" fontId="125" fillId="0" borderId="0" xfId="145" applyAlignment="1" applyProtection="1">
      <alignment horizontal="center" vertical="center"/>
      <protection locked="0"/>
    </xf>
    <xf numFmtId="37" fontId="23" fillId="0" borderId="0" xfId="145" applyFont="1" applyAlignment="1" applyProtection="1">
      <alignment horizontal="right"/>
      <protection locked="0"/>
    </xf>
    <xf numFmtId="0" fontId="18" fillId="0" borderId="186" xfId="166" applyFont="1" applyBorder="1" applyAlignment="1" applyProtection="1">
      <alignment horizontal="center" vertical="center" wrapText="1"/>
      <protection locked="0"/>
    </xf>
    <xf numFmtId="0" fontId="63" fillId="0" borderId="186" xfId="166" applyFont="1" applyBorder="1" applyAlignment="1" applyProtection="1">
      <alignment horizontal="center" vertical="center" wrapText="1"/>
      <protection locked="0"/>
    </xf>
    <xf numFmtId="0" fontId="23" fillId="0" borderId="113" xfId="166" applyFont="1" applyBorder="1" applyAlignment="1" applyProtection="1">
      <alignment horizontal="center" vertical="center" wrapText="1"/>
      <protection locked="0"/>
    </xf>
    <xf numFmtId="0" fontId="23" fillId="0" borderId="114" xfId="166" applyFont="1" applyBorder="1" applyAlignment="1" applyProtection="1">
      <alignment horizontal="center" vertical="center" wrapText="1"/>
      <protection locked="0"/>
    </xf>
    <xf numFmtId="0" fontId="18" fillId="0" borderId="114" xfId="166" applyFont="1" applyBorder="1" applyAlignment="1" applyProtection="1">
      <alignment horizontal="center" vertical="center" wrapText="1"/>
      <protection locked="0"/>
    </xf>
    <xf numFmtId="0" fontId="24" fillId="0" borderId="190" xfId="166" applyFont="1" applyBorder="1" applyAlignment="1" applyProtection="1">
      <alignment horizontal="center" vertical="center" wrapText="1"/>
      <protection locked="0"/>
    </xf>
    <xf numFmtId="0" fontId="155" fillId="0" borderId="190" xfId="166" applyFont="1" applyBorder="1" applyAlignment="1" applyProtection="1">
      <alignment horizontal="center" vertical="center" wrapText="1"/>
      <protection locked="0"/>
    </xf>
    <xf numFmtId="0" fontId="155" fillId="0" borderId="191" xfId="166" applyFont="1" applyBorder="1" applyAlignment="1" applyProtection="1">
      <alignment horizontal="center" vertical="center" wrapText="1"/>
      <protection locked="0"/>
    </xf>
    <xf numFmtId="37" fontId="23" fillId="0" borderId="192" xfId="145" applyFont="1" applyBorder="1" applyAlignment="1" applyProtection="1">
      <alignment horizontal="center" vertical="center"/>
      <protection locked="0"/>
    </xf>
    <xf numFmtId="190" fontId="23" fillId="0" borderId="193" xfId="145" applyNumberFormat="1" applyFont="1" applyBorder="1" applyAlignment="1" applyProtection="1">
      <alignment horizontal="right" vertical="center"/>
      <protection locked="0"/>
    </xf>
    <xf numFmtId="37" fontId="23" fillId="0" borderId="121" xfId="145" applyFont="1" applyBorder="1" applyAlignment="1" applyProtection="1">
      <alignment horizontal="center"/>
      <protection locked="0"/>
    </xf>
    <xf numFmtId="190" fontId="23" fillId="0" borderId="0" xfId="145" applyNumberFormat="1" applyFont="1" applyAlignment="1" applyProtection="1">
      <alignment horizontal="right" vertical="center"/>
      <protection locked="0"/>
    </xf>
    <xf numFmtId="37" fontId="23" fillId="0" borderId="194" xfId="145" applyFont="1" applyBorder="1" applyAlignment="1" applyProtection="1">
      <alignment horizontal="center"/>
      <protection locked="0"/>
    </xf>
    <xf numFmtId="190" fontId="23" fillId="0" borderId="120" xfId="145" applyNumberFormat="1" applyFont="1" applyBorder="1" applyAlignment="1" applyProtection="1">
      <alignment horizontal="right" vertical="center"/>
      <protection locked="0"/>
    </xf>
    <xf numFmtId="37" fontId="119" fillId="0" borderId="195" xfId="145" applyFont="1" applyBorder="1" applyAlignment="1" applyProtection="1">
      <alignment horizontal="center" vertical="center"/>
      <protection locked="0"/>
    </xf>
    <xf numFmtId="37" fontId="23" fillId="0" borderId="196" xfId="145" applyFont="1" applyBorder="1" applyAlignment="1" applyProtection="1">
      <alignment vertical="center"/>
      <protection locked="0"/>
    </xf>
    <xf numFmtId="37" fontId="23" fillId="0" borderId="0" xfId="145" applyFont="1" applyAlignment="1" applyProtection="1">
      <alignment horizontal="left" vertical="center"/>
      <protection locked="0"/>
    </xf>
    <xf numFmtId="37" fontId="23" fillId="0" borderId="0" xfId="145" applyFont="1" applyAlignment="1" applyProtection="1">
      <alignment horizontal="right" vertical="center"/>
      <protection locked="0"/>
    </xf>
    <xf numFmtId="37" fontId="23" fillId="0" borderId="0" xfId="167" applyNumberFormat="1" applyFont="1" applyFill="1" applyBorder="1" applyAlignment="1" applyProtection="1">
      <alignment horizontal="right"/>
    </xf>
    <xf numFmtId="37" fontId="119" fillId="0" borderId="0" xfId="145" applyFont="1" applyAlignment="1" applyProtection="1">
      <alignment vertical="center"/>
      <protection locked="0"/>
    </xf>
    <xf numFmtId="37" fontId="23" fillId="0" borderId="0" xfId="167" applyNumberFormat="1" applyFont="1" applyFill="1" applyBorder="1" applyAlignment="1" applyProtection="1">
      <alignment horizontal="right"/>
      <protection locked="0"/>
    </xf>
    <xf numFmtId="0" fontId="23" fillId="0" borderId="0" xfId="140" applyFont="1" applyAlignment="1" applyProtection="1">
      <alignment horizontal="left" vertical="center"/>
      <protection locked="0"/>
    </xf>
    <xf numFmtId="41" fontId="23" fillId="0" borderId="4" xfId="126" applyNumberFormat="1" applyFont="1" applyBorder="1" applyAlignment="1">
      <alignment horizontal="right" vertical="center"/>
    </xf>
    <xf numFmtId="41" fontId="23" fillId="0" borderId="12" xfId="126" applyNumberFormat="1" applyFont="1" applyBorder="1" applyAlignment="1">
      <alignment horizontal="right" vertical="center"/>
    </xf>
    <xf numFmtId="41" fontId="23" fillId="0" borderId="1" xfId="126" applyNumberFormat="1" applyFont="1" applyBorder="1" applyAlignment="1">
      <alignment horizontal="right" vertical="center"/>
    </xf>
    <xf numFmtId="41" fontId="23" fillId="0" borderId="5" xfId="126" applyNumberFormat="1" applyFont="1" applyBorder="1" applyAlignment="1">
      <alignment horizontal="right" vertical="center"/>
    </xf>
    <xf numFmtId="41" fontId="23" fillId="0" borderId="13" xfId="126" applyNumberFormat="1" applyFont="1" applyFill="1" applyBorder="1" applyAlignment="1">
      <alignment horizontal="right" vertical="center"/>
    </xf>
    <xf numFmtId="41" fontId="23" fillId="0" borderId="8" xfId="126" applyNumberFormat="1" applyFont="1" applyFill="1" applyBorder="1" applyAlignment="1">
      <alignment horizontal="right" vertical="center"/>
    </xf>
    <xf numFmtId="41" fontId="23" fillId="0" borderId="7" xfId="126" applyNumberFormat="1" applyFont="1" applyFill="1" applyBorder="1" applyAlignment="1">
      <alignment horizontal="right" vertical="center"/>
    </xf>
    <xf numFmtId="41" fontId="23" fillId="0" borderId="1" xfId="126" applyNumberFormat="1" applyFont="1" applyFill="1" applyBorder="1" applyAlignment="1">
      <alignment horizontal="right" vertical="center"/>
    </xf>
    <xf numFmtId="41" fontId="23" fillId="0" borderId="5" xfId="126" applyNumberFormat="1" applyFont="1" applyFill="1" applyBorder="1" applyAlignment="1">
      <alignment horizontal="right" vertical="center"/>
    </xf>
    <xf numFmtId="41" fontId="23" fillId="0" borderId="13" xfId="35" applyNumberFormat="1" applyFont="1" applyBorder="1" applyAlignment="1">
      <alignment horizontal="right" vertical="center"/>
    </xf>
    <xf numFmtId="41" fontId="23" fillId="0" borderId="4" xfId="35" applyNumberFormat="1" applyFont="1" applyBorder="1" applyAlignment="1">
      <alignment horizontal="right" vertical="center"/>
    </xf>
    <xf numFmtId="41" fontId="63" fillId="0" borderId="4" xfId="35" applyNumberFormat="1" applyFont="1" applyBorder="1" applyAlignment="1">
      <alignment horizontal="right" vertical="center"/>
    </xf>
    <xf numFmtId="41" fontId="63" fillId="0" borderId="12" xfId="35" applyNumberFormat="1" applyFont="1" applyBorder="1" applyAlignment="1">
      <alignment horizontal="right" vertical="center"/>
    </xf>
    <xf numFmtId="41" fontId="23" fillId="0" borderId="12" xfId="35" applyNumberFormat="1" applyFont="1" applyBorder="1" applyAlignment="1">
      <alignment horizontal="right" vertical="center"/>
    </xf>
    <xf numFmtId="41" fontId="23" fillId="0" borderId="1" xfId="35" applyNumberFormat="1" applyFont="1" applyBorder="1" applyAlignment="1">
      <alignment horizontal="right" vertical="center"/>
    </xf>
    <xf numFmtId="41" fontId="23" fillId="0" borderId="5" xfId="35" applyNumberFormat="1" applyFont="1" applyBorder="1" applyAlignment="1">
      <alignment horizontal="right" vertical="center"/>
    </xf>
    <xf numFmtId="0" fontId="59" fillId="0" borderId="198" xfId="161" applyFont="1" applyBorder="1" applyAlignment="1">
      <alignment horizontal="center" vertical="center" wrapText="1"/>
    </xf>
    <xf numFmtId="198" fontId="136" fillId="0" borderId="197" xfId="160" applyFont="1" applyBorder="1" applyAlignment="1">
      <alignment horizontal="center" vertical="center"/>
    </xf>
    <xf numFmtId="198" fontId="136" fillId="0" borderId="198" xfId="160" applyFont="1" applyBorder="1"/>
    <xf numFmtId="41" fontId="136" fillId="0" borderId="177" xfId="161" applyNumberFormat="1" applyFont="1" applyBorder="1" applyAlignment="1">
      <alignment horizontal="right"/>
    </xf>
    <xf numFmtId="41" fontId="136" fillId="0" borderId="198" xfId="161" applyNumberFormat="1" applyFont="1" applyBorder="1" applyAlignment="1">
      <alignment horizontal="right"/>
    </xf>
    <xf numFmtId="0" fontId="13" fillId="0" borderId="2" xfId="0" applyFont="1" applyBorder="1" applyAlignment="1">
      <alignment vertical="center" wrapText="1"/>
    </xf>
    <xf numFmtId="43" fontId="20" fillId="29" borderId="12" xfId="126" applyFont="1" applyFill="1" applyBorder="1" applyAlignment="1">
      <alignment vertical="center"/>
    </xf>
    <xf numFmtId="43" fontId="20" fillId="0" borderId="1" xfId="126" applyFont="1" applyBorder="1" applyAlignment="1">
      <alignment vertical="center"/>
    </xf>
    <xf numFmtId="43" fontId="20" fillId="0" borderId="6" xfId="126" applyFont="1" applyFill="1" applyBorder="1" applyAlignment="1">
      <alignment vertical="center"/>
    </xf>
    <xf numFmtId="43" fontId="20" fillId="0" borderId="5" xfId="126" applyFont="1" applyFill="1" applyBorder="1" applyAlignment="1">
      <alignment vertical="center"/>
    </xf>
    <xf numFmtId="43" fontId="20" fillId="32" borderId="6" xfId="0" applyNumberFormat="1" applyFont="1" applyFill="1" applyBorder="1">
      <alignment vertical="center"/>
    </xf>
    <xf numFmtId="43" fontId="20" fillId="29" borderId="5" xfId="126" applyFont="1" applyFill="1" applyBorder="1" applyAlignment="1">
      <alignment vertical="center"/>
    </xf>
    <xf numFmtId="43" fontId="20" fillId="0" borderId="10" xfId="126" applyFont="1" applyFill="1" applyBorder="1" applyAlignment="1">
      <alignment vertical="center"/>
    </xf>
    <xf numFmtId="43" fontId="20" fillId="0" borderId="12" xfId="126" applyFont="1" applyFill="1" applyBorder="1" applyAlignment="1">
      <alignment vertical="center"/>
    </xf>
    <xf numFmtId="43" fontId="20" fillId="0" borderId="50" xfId="126" applyFont="1" applyBorder="1" applyAlignment="1">
      <alignment vertical="center"/>
    </xf>
    <xf numFmtId="43" fontId="20" fillId="0" borderId="57" xfId="126" applyFont="1" applyFill="1" applyBorder="1" applyAlignment="1">
      <alignment vertical="center"/>
    </xf>
    <xf numFmtId="43" fontId="20" fillId="32" borderId="5" xfId="0" applyNumberFormat="1" applyFont="1" applyFill="1" applyBorder="1">
      <alignment vertical="center"/>
    </xf>
    <xf numFmtId="43" fontId="20" fillId="33" borderId="5" xfId="126" applyFont="1" applyFill="1" applyBorder="1" applyAlignment="1">
      <alignment vertical="center"/>
    </xf>
    <xf numFmtId="43" fontId="20" fillId="33" borderId="7" xfId="126" applyFont="1" applyFill="1" applyBorder="1" applyAlignment="1">
      <alignment vertical="center"/>
    </xf>
    <xf numFmtId="43" fontId="20" fillId="33" borderId="1" xfId="126" applyFont="1" applyFill="1" applyBorder="1" applyAlignment="1">
      <alignment vertical="center"/>
    </xf>
    <xf numFmtId="43" fontId="20" fillId="33" borderId="6" xfId="126" applyFont="1" applyFill="1" applyBorder="1" applyAlignment="1">
      <alignment vertical="center"/>
    </xf>
    <xf numFmtId="43" fontId="20" fillId="33" borderId="49" xfId="126" applyFont="1" applyFill="1" applyBorder="1" applyAlignment="1">
      <alignment vertical="center"/>
    </xf>
    <xf numFmtId="0" fontId="20" fillId="0" borderId="15" xfId="32" applyFont="1" applyBorder="1" applyAlignment="1" applyProtection="1">
      <alignment horizontal="center" vertical="center"/>
      <protection locked="0"/>
    </xf>
    <xf numFmtId="0" fontId="20" fillId="0" borderId="8" xfId="32" applyFont="1" applyBorder="1" applyProtection="1">
      <protection locked="0"/>
    </xf>
    <xf numFmtId="0" fontId="20" fillId="0" borderId="13" xfId="32" applyFont="1" applyBorder="1" applyAlignment="1" applyProtection="1">
      <alignment horizontal="center" vertical="center"/>
      <protection locked="0"/>
    </xf>
    <xf numFmtId="0" fontId="20" fillId="0" borderId="14" xfId="32" applyFont="1" applyBorder="1" applyProtection="1">
      <protection locked="0"/>
    </xf>
    <xf numFmtId="0" fontId="95" fillId="0" borderId="0" xfId="32" applyFont="1" applyAlignment="1" applyProtection="1">
      <alignment vertical="center"/>
      <protection locked="0"/>
    </xf>
    <xf numFmtId="0" fontId="20" fillId="0" borderId="8" xfId="32" applyFont="1" applyBorder="1" applyAlignment="1" applyProtection="1">
      <alignment horizontal="right" vertical="center"/>
      <protection locked="0"/>
    </xf>
    <xf numFmtId="0" fontId="20" fillId="0" borderId="0" xfId="32" applyFont="1" applyAlignment="1" applyProtection="1">
      <alignment horizontal="right" vertical="center"/>
      <protection locked="0"/>
    </xf>
    <xf numFmtId="0" fontId="12" fillId="0" borderId="0" xfId="32" applyAlignment="1">
      <alignment vertical="center"/>
    </xf>
    <xf numFmtId="0" fontId="23" fillId="0" borderId="0" xfId="32" applyFont="1" applyAlignment="1" applyProtection="1">
      <alignment vertical="center"/>
      <protection locked="0"/>
    </xf>
    <xf numFmtId="41" fontId="20" fillId="0" borderId="12" xfId="32" applyNumberFormat="1" applyFont="1" applyBorder="1" applyAlignment="1">
      <alignment horizontal="center" vertical="center"/>
    </xf>
    <xf numFmtId="41" fontId="20" fillId="0" borderId="4" xfId="32" applyNumberFormat="1" applyFont="1" applyBorder="1" applyAlignment="1" applyProtection="1">
      <alignment vertical="center"/>
      <protection locked="0"/>
    </xf>
    <xf numFmtId="41" fontId="20" fillId="0" borderId="8" xfId="32" applyNumberFormat="1" applyFont="1" applyBorder="1" applyAlignment="1" applyProtection="1">
      <alignment horizontal="center" vertical="center"/>
      <protection locked="0"/>
    </xf>
    <xf numFmtId="41" fontId="20" fillId="0" borderId="12" xfId="32" applyNumberFormat="1" applyFont="1" applyBorder="1" applyAlignment="1" applyProtection="1">
      <alignment horizontal="center" vertical="center"/>
      <protection locked="0"/>
    </xf>
    <xf numFmtId="41" fontId="20" fillId="0" borderId="8" xfId="32" applyNumberFormat="1" applyFont="1" applyBorder="1" applyAlignment="1" applyProtection="1">
      <alignment horizontal="center"/>
      <protection locked="0"/>
    </xf>
    <xf numFmtId="41" fontId="20" fillId="0" borderId="4" xfId="32" applyNumberFormat="1" applyFont="1" applyBorder="1" applyAlignment="1">
      <alignment horizontal="center" vertical="center"/>
    </xf>
    <xf numFmtId="41" fontId="20" fillId="0" borderId="12" xfId="32" applyNumberFormat="1" applyFont="1" applyBorder="1" applyAlignment="1" applyProtection="1">
      <alignment vertical="center"/>
      <protection locked="0"/>
    </xf>
    <xf numFmtId="41" fontId="20" fillId="0" borderId="4" xfId="32" applyNumberFormat="1" applyFont="1" applyBorder="1" applyAlignment="1" applyProtection="1">
      <alignment horizontal="center" vertical="center"/>
      <protection locked="0"/>
    </xf>
    <xf numFmtId="41" fontId="20" fillId="0" borderId="201" xfId="32" applyNumberFormat="1" applyFont="1" applyBorder="1" applyAlignment="1">
      <alignment vertical="center"/>
    </xf>
    <xf numFmtId="41" fontId="103" fillId="0" borderId="12" xfId="32" applyNumberFormat="1" applyFont="1" applyBorder="1" applyAlignment="1">
      <alignment vertical="center"/>
    </xf>
    <xf numFmtId="41" fontId="20" fillId="0" borderId="133" xfId="32" applyNumberFormat="1" applyFont="1" applyBorder="1" applyAlignment="1">
      <alignment vertical="center"/>
    </xf>
    <xf numFmtId="41" fontId="20" fillId="0" borderId="12" xfId="32" applyNumberFormat="1" applyFont="1" applyBorder="1" applyAlignment="1">
      <alignment vertical="center"/>
    </xf>
    <xf numFmtId="0" fontId="23" fillId="0" borderId="8" xfId="35" applyFont="1" applyBorder="1" applyAlignment="1">
      <alignment horizontal="center" vertical="center" wrapText="1"/>
    </xf>
    <xf numFmtId="0" fontId="169" fillId="0" borderId="0" xfId="35" applyFont="1" applyAlignment="1">
      <alignment vertical="center" wrapText="1"/>
    </xf>
    <xf numFmtId="0" fontId="23" fillId="0" borderId="0" xfId="35" applyFont="1" applyAlignment="1">
      <alignment vertical="center" wrapText="1"/>
    </xf>
    <xf numFmtId="0" fontId="23" fillId="0" borderId="14" xfId="35" applyFont="1" applyBorder="1" applyAlignment="1">
      <alignment vertical="center"/>
    </xf>
    <xf numFmtId="0" fontId="23" fillId="0" borderId="0" xfId="35" applyFont="1" applyAlignment="1">
      <alignment wrapText="1"/>
    </xf>
    <xf numFmtId="0" fontId="69" fillId="0" borderId="91" xfId="35" applyFont="1" applyBorder="1" applyAlignment="1">
      <alignment horizontal="center" vertical="center" wrapText="1"/>
    </xf>
    <xf numFmtId="0" fontId="12" fillId="0" borderId="0" xfId="35" applyFont="1" applyAlignment="1">
      <alignment horizontal="center" vertical="center"/>
    </xf>
    <xf numFmtId="0" fontId="34" fillId="0" borderId="7" xfId="35" applyBorder="1" applyAlignment="1">
      <alignment vertical="center" wrapText="1"/>
    </xf>
    <xf numFmtId="0" fontId="34" fillId="0" borderId="59" xfId="35" applyBorder="1" applyAlignment="1">
      <alignment vertical="center" wrapText="1"/>
    </xf>
    <xf numFmtId="0" fontId="34" fillId="0" borderId="210" xfId="35" applyBorder="1" applyAlignment="1">
      <alignment vertical="center" wrapText="1"/>
    </xf>
    <xf numFmtId="0" fontId="63" fillId="0" borderId="0" xfId="35" applyFont="1" applyAlignment="1">
      <alignment horizontal="justify" vertical="center" wrapText="1"/>
    </xf>
    <xf numFmtId="0" fontId="73" fillId="0" borderId="0" xfId="35" applyFont="1" applyAlignment="1">
      <alignment horizontal="center" vertical="center" wrapText="1"/>
    </xf>
    <xf numFmtId="0" fontId="34" fillId="0" borderId="0" xfId="35" applyAlignment="1">
      <alignment vertical="center" wrapText="1"/>
    </xf>
    <xf numFmtId="37" fontId="170" fillId="0" borderId="0" xfId="138" applyFont="1" applyAlignment="1">
      <alignment horizontal="right"/>
    </xf>
    <xf numFmtId="37" fontId="69" fillId="0" borderId="0" xfId="138" quotePrefix="1" applyFont="1" applyAlignment="1">
      <alignment horizontal="left" vertical="center"/>
    </xf>
    <xf numFmtId="0" fontId="24" fillId="0" borderId="0" xfId="35" applyFont="1"/>
    <xf numFmtId="0" fontId="23" fillId="0" borderId="111" xfId="145" applyNumberFormat="1" applyFont="1" applyBorder="1" applyAlignment="1">
      <alignment horizontal="distributed"/>
    </xf>
    <xf numFmtId="0" fontId="23" fillId="0" borderId="0" xfId="145" applyNumberFormat="1" applyFont="1" applyAlignment="1">
      <alignment horizontal="distributed"/>
    </xf>
    <xf numFmtId="0" fontId="23" fillId="0" borderId="0" xfId="158" applyFont="1" applyAlignment="1">
      <alignment wrapText="1"/>
    </xf>
    <xf numFmtId="0" fontId="146" fillId="0" borderId="0" xfId="158" applyFont="1"/>
    <xf numFmtId="0" fontId="23" fillId="0" borderId="111" xfId="158" applyFont="1" applyBorder="1"/>
    <xf numFmtId="0" fontId="146" fillId="0" borderId="0" xfId="158" applyFont="1" applyAlignment="1">
      <alignment horizontal="center" vertical="center"/>
    </xf>
    <xf numFmtId="0" fontId="63" fillId="0" borderId="189" xfId="158" applyFont="1" applyBorder="1" applyAlignment="1">
      <alignment horizontal="center" vertical="center" wrapText="1"/>
    </xf>
    <xf numFmtId="0" fontId="63" fillId="0" borderId="212" xfId="158" applyFont="1" applyBorder="1" applyAlignment="1">
      <alignment horizontal="center" vertical="center" wrapText="1"/>
    </xf>
    <xf numFmtId="0" fontId="146" fillId="0" borderId="0" xfId="158" applyFont="1" applyAlignment="1">
      <alignment vertical="center"/>
    </xf>
    <xf numFmtId="37" fontId="23" fillId="0" borderId="216" xfId="145" applyFont="1" applyBorder="1" applyAlignment="1">
      <alignment horizontal="center" vertical="center"/>
    </xf>
    <xf numFmtId="37" fontId="23" fillId="0" borderId="196" xfId="145" applyFont="1" applyBorder="1" applyAlignment="1">
      <alignment vertical="center"/>
    </xf>
    <xf numFmtId="37" fontId="23" fillId="0" borderId="196" xfId="145" applyFont="1" applyBorder="1"/>
    <xf numFmtId="37" fontId="23" fillId="0" borderId="196" xfId="145" applyFont="1" applyBorder="1" applyAlignment="1">
      <alignment horizontal="right" vertical="center"/>
    </xf>
    <xf numFmtId="37" fontId="23" fillId="0" borderId="196" xfId="145" applyFont="1" applyBorder="1" applyAlignment="1">
      <alignment horizontal="right"/>
    </xf>
    <xf numFmtId="37" fontId="23" fillId="0" borderId="0" xfId="145" applyFont="1"/>
    <xf numFmtId="37" fontId="23" fillId="0" borderId="0" xfId="145" applyFont="1" applyAlignment="1">
      <alignment horizontal="left" vertical="center"/>
    </xf>
    <xf numFmtId="37" fontId="23" fillId="0" borderId="0" xfId="145" applyFont="1" applyAlignment="1">
      <alignment vertical="center"/>
    </xf>
    <xf numFmtId="37" fontId="23" fillId="0" borderId="0" xfId="145" applyFont="1" applyAlignment="1">
      <alignment horizontal="right" vertical="center"/>
    </xf>
    <xf numFmtId="0" fontId="171" fillId="0" borderId="0" xfId="158" applyFont="1"/>
    <xf numFmtId="0" fontId="23" fillId="0" borderId="5" xfId="138" applyNumberFormat="1" applyFont="1" applyBorder="1" applyAlignment="1">
      <alignment horizontal="distributed"/>
    </xf>
    <xf numFmtId="0" fontId="23" fillId="0" borderId="14" xfId="138" applyNumberFormat="1" applyFont="1" applyBorder="1" applyAlignment="1">
      <alignment horizontal="distributed"/>
    </xf>
    <xf numFmtId="0" fontId="23" fillId="0" borderId="14" xfId="35" applyFont="1" applyBorder="1"/>
    <xf numFmtId="0" fontId="23" fillId="0" borderId="10" xfId="138" applyNumberFormat="1" applyFont="1" applyBorder="1" applyAlignment="1">
      <alignment horizontal="distributed"/>
    </xf>
    <xf numFmtId="0" fontId="23" fillId="0" borderId="218" xfId="35" applyFont="1" applyBorder="1" applyAlignment="1">
      <alignment horizontal="center" vertical="center"/>
    </xf>
    <xf numFmtId="0" fontId="18" fillId="0" borderId="218" xfId="35" applyFont="1" applyBorder="1" applyAlignment="1">
      <alignment horizontal="center" vertical="center" wrapText="1"/>
    </xf>
    <xf numFmtId="0" fontId="63" fillId="0" borderId="0" xfId="35" applyFont="1" applyAlignment="1">
      <alignment horizontal="justify" wrapText="1"/>
    </xf>
    <xf numFmtId="0" fontId="73" fillId="0" borderId="0" xfId="35" applyFont="1" applyAlignment="1">
      <alignment horizontal="center" wrapText="1"/>
    </xf>
    <xf numFmtId="37" fontId="119" fillId="0" borderId="57" xfId="138" applyFont="1" applyBorder="1" applyAlignment="1">
      <alignment vertical="center"/>
    </xf>
    <xf numFmtId="0" fontId="73" fillId="0" borderId="57" xfId="35" applyFont="1" applyBorder="1" applyAlignment="1">
      <alignment horizontal="center" wrapText="1"/>
    </xf>
    <xf numFmtId="0" fontId="73" fillId="0" borderId="37" xfId="35" applyFont="1" applyBorder="1" applyAlignment="1">
      <alignment horizontal="center" wrapText="1"/>
    </xf>
    <xf numFmtId="37" fontId="119" fillId="0" borderId="0" xfId="138" applyFont="1" applyAlignment="1">
      <alignment vertical="center"/>
    </xf>
    <xf numFmtId="37" fontId="63" fillId="0" borderId="0" xfId="138" applyFont="1" applyAlignment="1">
      <alignment horizontal="left" vertical="center"/>
    </xf>
    <xf numFmtId="37" fontId="63" fillId="0" borderId="0" xfId="138" applyFont="1" applyAlignment="1">
      <alignment vertical="center"/>
    </xf>
    <xf numFmtId="37" fontId="63" fillId="0" borderId="0" xfId="138" applyFont="1"/>
    <xf numFmtId="37" fontId="76" fillId="0" borderId="0" xfId="138" quotePrefix="1" applyFont="1" applyAlignment="1">
      <alignment horizontal="right" vertical="center"/>
    </xf>
    <xf numFmtId="37" fontId="63" fillId="0" borderId="0" xfId="138" quotePrefix="1" applyFont="1" applyAlignment="1">
      <alignment horizontal="right" vertical="center"/>
    </xf>
    <xf numFmtId="0" fontId="23" fillId="0" borderId="0" xfId="168" applyFont="1" applyAlignment="1">
      <alignment horizontal="center" vertical="center"/>
    </xf>
    <xf numFmtId="0" fontId="146" fillId="0" borderId="0" xfId="168"/>
    <xf numFmtId="0" fontId="23" fillId="0" borderId="0" xfId="168" applyFont="1" applyAlignment="1">
      <alignment horizontal="justify"/>
    </xf>
    <xf numFmtId="0" fontId="23" fillId="0" borderId="111" xfId="168" applyFont="1" applyBorder="1"/>
    <xf numFmtId="0" fontId="23" fillId="0" borderId="110" xfId="168" applyFont="1" applyBorder="1"/>
    <xf numFmtId="0" fontId="63" fillId="0" borderId="0" xfId="168" applyFont="1" applyAlignment="1">
      <alignment horizontal="center" wrapText="1"/>
    </xf>
    <xf numFmtId="0" fontId="18" fillId="0" borderId="0" xfId="168" applyFont="1" applyAlignment="1">
      <alignment horizontal="right"/>
    </xf>
    <xf numFmtId="0" fontId="146" fillId="0" borderId="0" xfId="168" applyAlignment="1">
      <alignment horizontal="center" vertical="center"/>
    </xf>
    <xf numFmtId="0" fontId="18" fillId="0" borderId="189" xfId="168" applyFont="1" applyBorder="1" applyAlignment="1">
      <alignment horizontal="center" vertical="center" wrapText="1"/>
    </xf>
    <xf numFmtId="0" fontId="63" fillId="0" borderId="189" xfId="168" applyFont="1" applyBorder="1" applyAlignment="1">
      <alignment horizontal="center" vertical="center" wrapText="1"/>
    </xf>
    <xf numFmtId="0" fontId="63" fillId="0" borderId="189" xfId="168" applyFont="1" applyBorder="1" applyAlignment="1">
      <alignment horizontal="center" vertical="distributed" wrapText="1"/>
    </xf>
    <xf numFmtId="0" fontId="18" fillId="0" borderId="194" xfId="168" applyFont="1" applyBorder="1" applyAlignment="1">
      <alignment horizontal="distributed" vertical="center" wrapText="1"/>
    </xf>
    <xf numFmtId="37" fontId="63" fillId="0" borderId="216" xfId="145" applyFont="1" applyBorder="1" applyAlignment="1">
      <alignment vertical="center"/>
    </xf>
    <xf numFmtId="37" fontId="63" fillId="0" borderId="216" xfId="145" applyFont="1" applyBorder="1"/>
    <xf numFmtId="37" fontId="63" fillId="0" borderId="216" xfId="145" applyFont="1" applyBorder="1" applyAlignment="1">
      <alignment horizontal="right" vertical="center"/>
    </xf>
    <xf numFmtId="37" fontId="63" fillId="0" borderId="216" xfId="145" applyFont="1" applyBorder="1" applyAlignment="1">
      <alignment horizontal="right"/>
    </xf>
    <xf numFmtId="37" fontId="63" fillId="0" borderId="0" xfId="145" applyFont="1"/>
    <xf numFmtId="37" fontId="18" fillId="0" borderId="0" xfId="145" applyFont="1" applyAlignment="1">
      <alignment horizontal="left" vertical="center"/>
    </xf>
    <xf numFmtId="37" fontId="18" fillId="0" borderId="0" xfId="145" applyFont="1" applyAlignment="1">
      <alignment vertical="center"/>
    </xf>
    <xf numFmtId="37" fontId="18" fillId="0" borderId="0" xfId="145" applyFont="1"/>
    <xf numFmtId="0" fontId="171" fillId="0" borderId="0" xfId="168" applyFont="1"/>
    <xf numFmtId="41" fontId="23" fillId="0" borderId="4" xfId="35" applyNumberFormat="1" applyFont="1" applyBorder="1" applyAlignment="1">
      <alignment horizontal="center" vertical="center" wrapText="1"/>
    </xf>
    <xf numFmtId="41" fontId="68" fillId="0" borderId="1" xfId="35" applyNumberFormat="1" applyFont="1" applyBorder="1" applyAlignment="1">
      <alignment horizontal="center" vertical="center" wrapText="1"/>
    </xf>
    <xf numFmtId="41" fontId="63" fillId="0" borderId="1" xfId="35" applyNumberFormat="1" applyFont="1" applyBorder="1" applyAlignment="1">
      <alignment horizontal="justify" vertical="center" wrapText="1"/>
    </xf>
    <xf numFmtId="41" fontId="63" fillId="0" borderId="50" xfId="35" applyNumberFormat="1" applyFont="1" applyBorder="1" applyAlignment="1">
      <alignment horizontal="justify" vertical="center" wrapText="1"/>
    </xf>
    <xf numFmtId="41" fontId="73" fillId="0" borderId="50" xfId="35" applyNumberFormat="1" applyFont="1" applyBorder="1" applyAlignment="1">
      <alignment horizontal="center" vertical="center" wrapText="1"/>
    </xf>
    <xf numFmtId="41" fontId="68" fillId="0" borderId="6" xfId="35" applyNumberFormat="1" applyFont="1" applyBorder="1" applyAlignment="1">
      <alignment horizontal="center" vertical="center" wrapText="1"/>
    </xf>
    <xf numFmtId="41" fontId="23" fillId="0" borderId="12" xfId="35" applyNumberFormat="1" applyFont="1" applyBorder="1" applyAlignment="1">
      <alignment horizontal="center" vertical="center" wrapText="1"/>
    </xf>
    <xf numFmtId="43" fontId="20" fillId="0" borderId="214" xfId="158" applyNumberFormat="1" applyFont="1" applyBorder="1" applyAlignment="1">
      <alignment horizontal="right" vertical="center" wrapText="1"/>
    </xf>
    <xf numFmtId="43" fontId="20" fillId="0" borderId="106" xfId="158" applyNumberFormat="1" applyFont="1" applyBorder="1" applyAlignment="1">
      <alignment horizontal="right" vertical="center" wrapText="1"/>
    </xf>
    <xf numFmtId="43" fontId="20" fillId="0" borderId="107" xfId="158" applyNumberFormat="1" applyFont="1" applyBorder="1" applyAlignment="1">
      <alignment horizontal="right" vertical="center" wrapText="1"/>
    </xf>
    <xf numFmtId="43" fontId="20" fillId="0" borderId="106" xfId="158" applyNumberFormat="1" applyFont="1" applyBorder="1" applyAlignment="1">
      <alignment horizontal="center" vertical="center" wrapText="1"/>
    </xf>
    <xf numFmtId="43" fontId="20" fillId="0" borderId="107" xfId="158" applyNumberFormat="1" applyFont="1" applyBorder="1" applyAlignment="1">
      <alignment horizontal="center" vertical="center" wrapText="1"/>
    </xf>
    <xf numFmtId="43" fontId="20" fillId="0" borderId="214" xfId="158" applyNumberFormat="1" applyFont="1" applyBorder="1" applyAlignment="1">
      <alignment horizontal="center" vertical="center" wrapText="1"/>
    </xf>
    <xf numFmtId="43" fontId="20" fillId="0" borderId="110" xfId="158" applyNumberFormat="1" applyFont="1" applyBorder="1" applyAlignment="1">
      <alignment horizontal="right" vertical="center" wrapText="1"/>
    </xf>
    <xf numFmtId="0" fontId="18" fillId="0" borderId="49" xfId="35" applyFont="1" applyBorder="1" applyAlignment="1">
      <alignment horizontal="center" vertical="center" wrapText="1"/>
    </xf>
    <xf numFmtId="41" fontId="23" fillId="0" borderId="4" xfId="35" applyNumberFormat="1" applyFont="1" applyBorder="1" applyAlignment="1">
      <alignment horizontal="center" wrapText="1"/>
    </xf>
    <xf numFmtId="41" fontId="23" fillId="0" borderId="12" xfId="35" applyNumberFormat="1" applyFont="1" applyBorder="1" applyAlignment="1">
      <alignment horizontal="center" wrapText="1"/>
    </xf>
    <xf numFmtId="0" fontId="23" fillId="0" borderId="7" xfId="35" applyFont="1" applyBorder="1" applyAlignment="1">
      <alignment horizontal="center" wrapText="1"/>
    </xf>
    <xf numFmtId="41" fontId="23" fillId="0" borderId="1" xfId="35" applyNumberFormat="1" applyFont="1" applyBorder="1" applyAlignment="1">
      <alignment horizontal="center" wrapText="1"/>
    </xf>
    <xf numFmtId="41" fontId="23" fillId="0" borderId="5" xfId="35" applyNumberFormat="1" applyFont="1" applyBorder="1" applyAlignment="1">
      <alignment horizontal="center" wrapText="1"/>
    </xf>
    <xf numFmtId="0" fontId="23" fillId="0" borderId="6" xfId="35" applyFont="1" applyBorder="1" applyAlignment="1">
      <alignment horizontal="justify" wrapText="1"/>
    </xf>
    <xf numFmtId="41" fontId="24" fillId="0" borderId="1" xfId="35" applyNumberFormat="1" applyFont="1" applyBorder="1" applyAlignment="1">
      <alignment horizontal="center" wrapText="1"/>
    </xf>
    <xf numFmtId="41" fontId="24" fillId="0" borderId="5" xfId="35" applyNumberFormat="1" applyFont="1" applyBorder="1" applyAlignment="1">
      <alignment horizontal="center" wrapText="1"/>
    </xf>
    <xf numFmtId="0" fontId="23" fillId="0" borderId="59" xfId="35" applyFont="1" applyBorder="1" applyAlignment="1">
      <alignment horizontal="justify" wrapText="1"/>
    </xf>
    <xf numFmtId="41" fontId="24" fillId="0" borderId="50" xfId="35" applyNumberFormat="1" applyFont="1" applyBorder="1" applyAlignment="1">
      <alignment horizontal="center" wrapText="1"/>
    </xf>
    <xf numFmtId="41" fontId="24" fillId="0" borderId="49" xfId="35" applyNumberFormat="1" applyFont="1" applyBorder="1" applyAlignment="1">
      <alignment horizontal="center" wrapText="1"/>
    </xf>
    <xf numFmtId="0" fontId="23" fillId="0" borderId="7" xfId="35" applyFont="1" applyBorder="1" applyAlignment="1">
      <alignment horizontal="justify" wrapText="1"/>
    </xf>
    <xf numFmtId="41" fontId="23" fillId="0" borderId="50" xfId="35" applyNumberFormat="1" applyFont="1" applyBorder="1" applyAlignment="1">
      <alignment horizontal="center" wrapText="1"/>
    </xf>
    <xf numFmtId="41" fontId="23" fillId="0" borderId="49" xfId="35" applyNumberFormat="1" applyFont="1" applyBorder="1" applyAlignment="1">
      <alignment horizontal="center" wrapText="1"/>
    </xf>
    <xf numFmtId="0" fontId="18" fillId="0" borderId="212" xfId="168" applyFont="1" applyBorder="1" applyAlignment="1">
      <alignment horizontal="center" vertical="center" wrapText="1"/>
    </xf>
    <xf numFmtId="41" fontId="20" fillId="3" borderId="185" xfId="168" applyNumberFormat="1" applyFont="1" applyFill="1" applyBorder="1" applyAlignment="1">
      <alignment horizontal="center" vertical="center" wrapText="1"/>
    </xf>
    <xf numFmtId="41" fontId="20" fillId="3" borderId="211" xfId="168" applyNumberFormat="1" applyFont="1" applyFill="1" applyBorder="1" applyAlignment="1">
      <alignment horizontal="center" vertical="center" wrapText="1"/>
    </xf>
    <xf numFmtId="41" fontId="20" fillId="0" borderId="106" xfId="168" applyNumberFormat="1" applyFont="1" applyBorder="1" applyAlignment="1">
      <alignment horizontal="center" vertical="center" wrapText="1"/>
    </xf>
    <xf numFmtId="41" fontId="20" fillId="0" borderId="107" xfId="168" applyNumberFormat="1" applyFont="1" applyBorder="1" applyAlignment="1">
      <alignment horizontal="center" vertical="center" wrapText="1"/>
    </xf>
    <xf numFmtId="41" fontId="20" fillId="3" borderId="106" xfId="168" applyNumberFormat="1" applyFont="1" applyFill="1" applyBorder="1" applyAlignment="1">
      <alignment horizontal="center" vertical="center" wrapText="1"/>
    </xf>
    <xf numFmtId="41" fontId="20" fillId="3" borderId="107" xfId="168" applyNumberFormat="1" applyFont="1" applyFill="1" applyBorder="1" applyAlignment="1">
      <alignment horizontal="center" vertical="center" wrapText="1"/>
    </xf>
    <xf numFmtId="0" fontId="23" fillId="0" borderId="0" xfId="35" applyFont="1" applyAlignment="1">
      <alignment horizontal="center" vertical="center"/>
    </xf>
    <xf numFmtId="0" fontId="56" fillId="0" borderId="2" xfId="2" applyFont="1" applyFill="1" applyBorder="1" applyAlignment="1" applyProtection="1">
      <alignment horizontal="center" vertical="center" wrapText="1"/>
    </xf>
    <xf numFmtId="49" fontId="23" fillId="0" borderId="0" xfId="35" applyNumberFormat="1" applyFont="1"/>
    <xf numFmtId="0" fontId="95" fillId="0" borderId="0" xfId="35" applyFont="1"/>
    <xf numFmtId="0" fontId="20" fillId="0" borderId="0" xfId="35" applyFont="1"/>
    <xf numFmtId="21" fontId="23" fillId="0" borderId="0" xfId="35" applyNumberFormat="1" applyFont="1"/>
    <xf numFmtId="0" fontId="23" fillId="0" borderId="220" xfId="35" applyFont="1" applyBorder="1" applyAlignment="1">
      <alignment horizontal="center" vertical="center" wrapText="1"/>
    </xf>
    <xf numFmtId="0" fontId="77" fillId="0" borderId="0" xfId="35" applyFont="1"/>
    <xf numFmtId="0" fontId="18" fillId="0" borderId="221" xfId="35" applyFont="1" applyBorder="1" applyAlignment="1">
      <alignment horizontal="center"/>
    </xf>
    <xf numFmtId="0" fontId="23" fillId="0" borderId="220" xfId="35" applyFont="1" applyBorder="1" applyAlignment="1">
      <alignment horizontal="center"/>
    </xf>
    <xf numFmtId="0" fontId="23" fillId="0" borderId="224" xfId="35" applyFont="1" applyBorder="1" applyAlignment="1">
      <alignment horizontal="left" vertical="center"/>
    </xf>
    <xf numFmtId="0" fontId="34" fillId="0" borderId="225" xfId="35" applyBorder="1"/>
    <xf numFmtId="0" fontId="77" fillId="0" borderId="225" xfId="35" applyFont="1" applyBorder="1"/>
    <xf numFmtId="0" fontId="77" fillId="0" borderId="226" xfId="35" applyFont="1" applyBorder="1"/>
    <xf numFmtId="0" fontId="18" fillId="0" borderId="220" xfId="35" applyFont="1" applyBorder="1" applyAlignment="1">
      <alignment horizontal="center"/>
    </xf>
    <xf numFmtId="0" fontId="95" fillId="0" borderId="0" xfId="35" applyFont="1" applyAlignment="1">
      <alignment horizontal="center" vertical="center" wrapText="1"/>
    </xf>
    <xf numFmtId="0" fontId="23" fillId="0" borderId="62" xfId="35" applyFont="1" applyBorder="1" applyAlignment="1">
      <alignment horizontal="distributed" vertical="center" wrapText="1" justifyLastLine="1"/>
    </xf>
    <xf numFmtId="0" fontId="23" fillId="0" borderId="231" xfId="35" applyFont="1" applyBorder="1" applyAlignment="1">
      <alignment horizontal="distributed" vertical="center" wrapText="1" justifyLastLine="1"/>
    </xf>
    <xf numFmtId="0" fontId="23" fillId="0" borderId="59" xfId="35" applyFont="1" applyBorder="1" applyAlignment="1">
      <alignment horizontal="distributed" vertical="center" wrapText="1" justifyLastLine="1"/>
    </xf>
    <xf numFmtId="0" fontId="23" fillId="0" borderId="219" xfId="35" applyFont="1" applyBorder="1" applyAlignment="1">
      <alignment horizontal="distributed" vertical="center" wrapText="1" justifyLastLine="1"/>
    </xf>
    <xf numFmtId="0" fontId="23" fillId="0" borderId="218" xfId="35" applyFont="1" applyBorder="1" applyAlignment="1">
      <alignment horizontal="distributed" vertical="center" wrapText="1" justifyLastLine="1"/>
    </xf>
    <xf numFmtId="0" fontId="106" fillId="0" borderId="62" xfId="35" applyFont="1" applyBorder="1" applyAlignment="1">
      <alignment horizontal="distributed" vertical="center" wrapText="1" indent="2"/>
    </xf>
    <xf numFmtId="0" fontId="77" fillId="0" borderId="0" xfId="35" applyFont="1" applyAlignment="1">
      <alignment horizontal="center" vertical="center"/>
    </xf>
    <xf numFmtId="0" fontId="23" fillId="0" borderId="62" xfId="35" applyFont="1" applyBorder="1" applyAlignment="1">
      <alignment horizontal="distributed" vertical="center" wrapText="1" indent="2"/>
    </xf>
    <xf numFmtId="0" fontId="77" fillId="0" borderId="0" xfId="35" applyFont="1" applyAlignment="1">
      <alignment vertical="center"/>
    </xf>
    <xf numFmtId="0" fontId="23" fillId="0" borderId="0" xfId="35" applyFont="1" applyAlignment="1">
      <alignment horizontal="left" vertical="top" wrapText="1"/>
    </xf>
    <xf numFmtId="0" fontId="77" fillId="0" borderId="0" xfId="35" applyFont="1" applyAlignment="1">
      <alignment vertical="top"/>
    </xf>
    <xf numFmtId="0" fontId="12" fillId="0" borderId="0" xfId="35" applyFont="1"/>
    <xf numFmtId="21" fontId="12" fillId="0" borderId="0" xfId="35" applyNumberFormat="1" applyFont="1"/>
    <xf numFmtId="0" fontId="63" fillId="0" borderId="221" xfId="35" applyFont="1" applyBorder="1" applyAlignment="1">
      <alignment horizontal="center"/>
    </xf>
    <xf numFmtId="0" fontId="63" fillId="0" borderId="222" xfId="35" applyFont="1" applyBorder="1" applyAlignment="1">
      <alignment horizontal="center"/>
    </xf>
    <xf numFmtId="0" fontId="63" fillId="0" borderId="220" xfId="35" applyFont="1" applyBorder="1" applyAlignment="1">
      <alignment horizontal="center"/>
    </xf>
    <xf numFmtId="0" fontId="77" fillId="0" borderId="232" xfId="35" applyFont="1" applyBorder="1"/>
    <xf numFmtId="0" fontId="23" fillId="0" borderId="35" xfId="35" applyFont="1" applyBorder="1" applyAlignment="1">
      <alignment horizontal="distributed" vertical="center" wrapText="1" justifyLastLine="1"/>
    </xf>
    <xf numFmtId="0" fontId="59" fillId="0" borderId="176" xfId="35" applyFont="1" applyBorder="1" applyAlignment="1">
      <alignment horizontal="distributed" vertical="center" wrapText="1" justifyLastLine="1"/>
    </xf>
    <xf numFmtId="0" fontId="106" fillId="0" borderId="62" xfId="35" applyFont="1" applyBorder="1" applyAlignment="1">
      <alignment horizontal="distributed" vertical="center" wrapText="1" indent="7"/>
    </xf>
    <xf numFmtId="0" fontId="23" fillId="0" borderId="229" xfId="35" applyFont="1" applyBorder="1" applyAlignment="1">
      <alignment horizontal="distributed" vertical="center" wrapText="1" indent="7"/>
    </xf>
    <xf numFmtId="0" fontId="34" fillId="0" borderId="0" xfId="35" applyAlignment="1">
      <alignment vertical="top"/>
    </xf>
    <xf numFmtId="49" fontId="24" fillId="0" borderId="0" xfId="35" applyNumberFormat="1" applyFont="1"/>
    <xf numFmtId="49" fontId="12" fillId="0" borderId="0" xfId="35" applyNumberFormat="1" applyFont="1"/>
    <xf numFmtId="0" fontId="77" fillId="0" borderId="220" xfId="35" applyFont="1" applyBorder="1" applyAlignment="1">
      <alignment horizontal="center"/>
    </xf>
    <xf numFmtId="201" fontId="12" fillId="0" borderId="93" xfId="35" applyNumberFormat="1" applyFont="1" applyBorder="1" applyAlignment="1">
      <alignment horizontal="right" vertical="center"/>
    </xf>
    <xf numFmtId="201" fontId="12" fillId="0" borderId="0" xfId="35" applyNumberFormat="1" applyFont="1" applyAlignment="1">
      <alignment horizontal="right" vertical="center"/>
    </xf>
    <xf numFmtId="202" fontId="12" fillId="0" borderId="0" xfId="35" applyNumberFormat="1" applyFont="1" applyAlignment="1">
      <alignment horizontal="right" vertical="center"/>
    </xf>
    <xf numFmtId="0" fontId="21" fillId="0" borderId="0" xfId="35" applyFont="1"/>
    <xf numFmtId="0" fontId="23" fillId="0" borderId="36" xfId="35" applyFont="1" applyBorder="1" applyAlignment="1">
      <alignment horizontal="distributed" vertical="center" wrapText="1" justifyLastLine="1"/>
    </xf>
    <xf numFmtId="0" fontId="106" fillId="0" borderId="62" xfId="35" applyFont="1" applyBorder="1" applyAlignment="1">
      <alignment horizontal="distributed" vertical="center" wrapText="1" indent="6"/>
    </xf>
    <xf numFmtId="0" fontId="23" fillId="0" borderId="62" xfId="35" applyFont="1" applyBorder="1" applyAlignment="1">
      <alignment horizontal="distributed" vertical="center" wrapText="1" indent="6"/>
    </xf>
    <xf numFmtId="0" fontId="23" fillId="0" borderId="229" xfId="35" applyFont="1" applyBorder="1" applyAlignment="1">
      <alignment horizontal="distributed" vertical="center" wrapText="1" indent="6"/>
    </xf>
    <xf numFmtId="0" fontId="34" fillId="0" borderId="226" xfId="35" applyBorder="1"/>
    <xf numFmtId="0" fontId="23" fillId="0" borderId="34" xfId="35" applyFont="1" applyBorder="1" applyAlignment="1">
      <alignment horizontal="distributed" vertical="center" wrapText="1" justifyLastLine="1"/>
    </xf>
    <xf numFmtId="0" fontId="106" fillId="0" borderId="62" xfId="35" applyFont="1" applyBorder="1" applyAlignment="1">
      <alignment horizontal="distributed" vertical="center" wrapText="1" justifyLastLine="1"/>
    </xf>
    <xf numFmtId="0" fontId="136" fillId="0" borderId="235" xfId="35" applyFont="1" applyBorder="1" applyAlignment="1">
      <alignment horizontal="center" vertical="center" wrapText="1"/>
    </xf>
    <xf numFmtId="0" fontId="23" fillId="0" borderId="62" xfId="35" applyFont="1" applyBorder="1" applyAlignment="1">
      <alignment horizontal="left" vertical="center" wrapText="1" indent="1"/>
    </xf>
    <xf numFmtId="41" fontId="20" fillId="0" borderId="93" xfId="35" applyNumberFormat="1" applyFont="1" applyBorder="1" applyAlignment="1">
      <alignment horizontal="right" vertical="center"/>
    </xf>
    <xf numFmtId="41" fontId="20" fillId="0" borderId="0" xfId="35" applyNumberFormat="1" applyFont="1" applyAlignment="1">
      <alignment horizontal="right" vertical="center"/>
    </xf>
    <xf numFmtId="0" fontId="23" fillId="0" borderId="62" xfId="35" applyFont="1" applyBorder="1" applyAlignment="1">
      <alignment horizontal="distributed" vertical="center" indent="6"/>
    </xf>
    <xf numFmtId="41" fontId="176" fillId="0" borderId="0" xfId="35" applyNumberFormat="1" applyFont="1" applyAlignment="1">
      <alignment horizontal="right" vertical="center"/>
    </xf>
    <xf numFmtId="41" fontId="88" fillId="0" borderId="93" xfId="35" applyNumberFormat="1" applyFont="1" applyBorder="1" applyAlignment="1">
      <alignment horizontal="right" vertical="center"/>
    </xf>
    <xf numFmtId="41" fontId="12" fillId="0" borderId="93" xfId="35" applyNumberFormat="1" applyFont="1" applyBorder="1" applyAlignment="1">
      <alignment horizontal="right" vertical="center"/>
    </xf>
    <xf numFmtId="41" fontId="12" fillId="0" borderId="0" xfId="35" applyNumberFormat="1" applyFont="1" applyAlignment="1">
      <alignment horizontal="right" vertical="center"/>
    </xf>
    <xf numFmtId="41" fontId="177" fillId="0" borderId="93" xfId="35" applyNumberFormat="1" applyFont="1" applyBorder="1" applyAlignment="1">
      <alignment horizontal="right" vertical="center"/>
    </xf>
    <xf numFmtId="41" fontId="177" fillId="0" borderId="0" xfId="35" applyNumberFormat="1" applyFont="1" applyAlignment="1">
      <alignment horizontal="right" vertical="center"/>
    </xf>
    <xf numFmtId="41" fontId="178" fillId="0" borderId="93" xfId="35" applyNumberFormat="1" applyFont="1" applyBorder="1" applyAlignment="1">
      <alignment horizontal="right" vertical="center"/>
    </xf>
    <xf numFmtId="41" fontId="178" fillId="0" borderId="0" xfId="35" applyNumberFormat="1" applyFont="1" applyAlignment="1">
      <alignment horizontal="right" vertical="center"/>
    </xf>
    <xf numFmtId="41" fontId="88" fillId="0" borderId="234" xfId="35" applyNumberFormat="1" applyFont="1" applyBorder="1" applyAlignment="1">
      <alignment horizontal="right" vertical="center"/>
    </xf>
    <xf numFmtId="41" fontId="23" fillId="0" borderId="93" xfId="35" applyNumberFormat="1" applyFont="1" applyBorder="1" applyAlignment="1">
      <alignment horizontal="distributed" vertical="center" wrapText="1" justifyLastLine="1"/>
    </xf>
    <xf numFmtId="41" fontId="23" fillId="0" borderId="0" xfId="35" applyNumberFormat="1" applyFont="1" applyAlignment="1">
      <alignment horizontal="distributed" vertical="center" wrapText="1" justifyLastLine="1"/>
    </xf>
    <xf numFmtId="0" fontId="23" fillId="0" borderId="15" xfId="32" applyFont="1" applyBorder="1" applyAlignment="1">
      <alignment horizontal="center" vertical="center"/>
    </xf>
    <xf numFmtId="0" fontId="23" fillId="0" borderId="3" xfId="32" applyFont="1" applyBorder="1" applyAlignment="1">
      <alignment horizontal="center" vertical="center"/>
    </xf>
    <xf numFmtId="0" fontId="23" fillId="0" borderId="0" xfId="0" applyFont="1" applyAlignment="1">
      <alignment horizontal="left"/>
    </xf>
    <xf numFmtId="0" fontId="23" fillId="0" borderId="0" xfId="0" applyFont="1" applyAlignment="1"/>
    <xf numFmtId="0" fontId="119" fillId="0" borderId="1" xfId="32" applyFont="1" applyBorder="1" applyAlignment="1">
      <alignment horizontal="centerContinuous" vertical="center"/>
    </xf>
    <xf numFmtId="0" fontId="119" fillId="0" borderId="50" xfId="32" applyFont="1" applyBorder="1" applyAlignment="1">
      <alignment horizontal="center" vertical="center"/>
    </xf>
    <xf numFmtId="0" fontId="119" fillId="0" borderId="59" xfId="32" applyFont="1" applyBorder="1" applyAlignment="1">
      <alignment horizontal="center" vertical="center" wrapText="1"/>
    </xf>
    <xf numFmtId="0" fontId="119" fillId="0" borderId="50" xfId="32" applyFont="1" applyBorder="1" applyAlignment="1">
      <alignment horizontal="center" vertical="center" wrapText="1"/>
    </xf>
    <xf numFmtId="0" fontId="119" fillId="0" borderId="49" xfId="32" applyFont="1" applyBorder="1" applyAlignment="1">
      <alignment horizontal="center" vertical="center" wrapText="1"/>
    </xf>
    <xf numFmtId="0" fontId="119" fillId="0" borderId="79" xfId="32" applyFont="1" applyBorder="1" applyAlignment="1">
      <alignment horizontal="center" vertical="center"/>
    </xf>
    <xf numFmtId="0" fontId="20" fillId="0" borderId="0" xfId="0" applyFont="1" applyAlignment="1" applyProtection="1">
      <protection locked="0"/>
    </xf>
    <xf numFmtId="0" fontId="20"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20" fillId="0" borderId="1" xfId="0" applyFont="1" applyBorder="1" applyAlignment="1" applyProtection="1">
      <alignment horizontal="center" vertical="center"/>
      <protection locked="0"/>
    </xf>
    <xf numFmtId="0" fontId="181" fillId="0" borderId="14" xfId="0" applyFont="1" applyBorder="1">
      <alignment vertical="center"/>
    </xf>
    <xf numFmtId="0" fontId="181" fillId="0" borderId="0" xfId="0" applyFont="1">
      <alignment vertical="center"/>
    </xf>
    <xf numFmtId="0" fontId="20" fillId="0" borderId="8" xfId="0" applyFont="1" applyBorder="1" applyAlignment="1" applyProtection="1">
      <protection locked="0"/>
    </xf>
    <xf numFmtId="0" fontId="20" fillId="0" borderId="8" xfId="0" applyFont="1" applyBorder="1" applyAlignment="1" applyProtection="1">
      <alignment horizontal="center" vertical="center"/>
      <protection locked="0"/>
    </xf>
    <xf numFmtId="49" fontId="22" fillId="0" borderId="8" xfId="0" applyNumberFormat="1" applyFont="1" applyBorder="1" applyAlignment="1" applyProtection="1">
      <alignment horizontal="center"/>
      <protection locked="0"/>
    </xf>
    <xf numFmtId="0" fontId="95" fillId="0" borderId="0" xfId="0" applyFont="1" applyProtection="1">
      <alignment vertical="center"/>
      <protection locked="0"/>
    </xf>
    <xf numFmtId="0" fontId="20" fillId="0" borderId="0" xfId="0" applyFont="1" applyProtection="1">
      <alignment vertical="center"/>
      <protection locked="0"/>
    </xf>
    <xf numFmtId="0" fontId="20" fillId="0" borderId="8" xfId="0" applyFont="1" applyBorder="1" applyAlignment="1" applyProtection="1">
      <alignment horizontal="right" vertical="center"/>
      <protection locked="0"/>
    </xf>
    <xf numFmtId="0" fontId="181" fillId="0" borderId="8" xfId="0" applyFont="1" applyBorder="1">
      <alignment vertical="center"/>
    </xf>
    <xf numFmtId="0" fontId="20" fillId="0" borderId="4" xfId="0" applyFont="1" applyBorder="1" applyAlignment="1" applyProtection="1">
      <alignment horizontal="center" vertical="center"/>
      <protection locked="0"/>
    </xf>
    <xf numFmtId="3" fontId="20" fillId="0" borderId="4" xfId="0" applyNumberFormat="1" applyFont="1" applyBorder="1" applyAlignment="1">
      <alignment horizontal="right" vertical="center"/>
    </xf>
    <xf numFmtId="3" fontId="20" fillId="0" borderId="4" xfId="0" applyNumberFormat="1" applyFont="1" applyBorder="1" applyAlignment="1" applyProtection="1">
      <alignment horizontal="right" vertical="center"/>
      <protection locked="0"/>
    </xf>
    <xf numFmtId="3" fontId="20" fillId="0" borderId="12" xfId="0" applyNumberFormat="1" applyFont="1" applyBorder="1" applyAlignment="1" applyProtection="1">
      <alignment horizontal="right" vertical="center"/>
      <protection locked="0"/>
    </xf>
    <xf numFmtId="3" fontId="20" fillId="0" borderId="4" xfId="0" applyNumberFormat="1" applyFont="1" applyBorder="1" applyAlignment="1" applyProtection="1">
      <alignment horizontal="right"/>
      <protection locked="0"/>
    </xf>
    <xf numFmtId="3" fontId="20" fillId="0" borderId="133" xfId="0" applyNumberFormat="1" applyFont="1" applyBorder="1" applyAlignment="1" applyProtection="1">
      <alignment horizontal="right"/>
      <protection locked="0"/>
    </xf>
    <xf numFmtId="3" fontId="181" fillId="0" borderId="202" xfId="0" applyNumberFormat="1" applyFont="1" applyBorder="1" applyAlignment="1">
      <alignment horizontal="right" vertical="center"/>
    </xf>
    <xf numFmtId="3" fontId="181" fillId="0" borderId="8" xfId="0" applyNumberFormat="1" applyFont="1" applyBorder="1" applyAlignment="1">
      <alignment horizontal="right" vertical="center"/>
    </xf>
    <xf numFmtId="0" fontId="20" fillId="0" borderId="0" xfId="0" applyFont="1" applyAlignment="1" applyProtection="1">
      <alignment horizontal="right" vertical="center"/>
      <protection locked="0"/>
    </xf>
    <xf numFmtId="0" fontId="20" fillId="0" borderId="4" xfId="0" applyFont="1" applyBorder="1" applyAlignment="1">
      <alignment horizontal="center" vertical="center"/>
    </xf>
    <xf numFmtId="0" fontId="20" fillId="0" borderId="4" xfId="0" applyFont="1" applyBorder="1" applyProtection="1">
      <alignment vertical="center"/>
      <protection locked="0"/>
    </xf>
    <xf numFmtId="0" fontId="20" fillId="0" borderId="12" xfId="0" applyFont="1" applyBorder="1" applyProtection="1">
      <alignment vertical="center"/>
      <protection locked="0"/>
    </xf>
    <xf numFmtId="0" fontId="181" fillId="0" borderId="202" xfId="0" applyFont="1" applyBorder="1">
      <alignment vertical="center"/>
    </xf>
    <xf numFmtId="0" fontId="181" fillId="0" borderId="6" xfId="0" applyFont="1" applyBorder="1">
      <alignment vertical="center"/>
    </xf>
    <xf numFmtId="0" fontId="181" fillId="0" borderId="201" xfId="0" applyFont="1" applyBorder="1">
      <alignment vertical="center"/>
    </xf>
    <xf numFmtId="0" fontId="23" fillId="0" borderId="0" xfId="0" applyFont="1" applyAlignment="1" applyProtection="1">
      <alignment vertical="top"/>
      <protection locked="0"/>
    </xf>
    <xf numFmtId="0" fontId="23" fillId="0" borderId="0" xfId="0" applyFont="1" applyAlignment="1" applyProtection="1">
      <alignment horizontal="center" vertical="top"/>
      <protection locked="0"/>
    </xf>
    <xf numFmtId="0" fontId="23" fillId="0" borderId="0" xfId="0" applyFont="1" applyAlignment="1" applyProtection="1">
      <alignment horizontal="right" vertical="top"/>
      <protection locked="0"/>
    </xf>
    <xf numFmtId="0" fontId="23" fillId="0" borderId="0" xfId="0" applyFont="1" applyProtection="1">
      <alignment vertical="center"/>
      <protection locked="0"/>
    </xf>
    <xf numFmtId="0" fontId="63" fillId="0" borderId="0" xfId="169" applyFont="1"/>
    <xf numFmtId="0" fontId="63" fillId="0" borderId="139" xfId="169" applyFont="1" applyBorder="1" applyAlignment="1">
      <alignment horizontal="center"/>
    </xf>
    <xf numFmtId="0" fontId="63" fillId="0" borderId="42" xfId="169" applyFont="1" applyBorder="1" applyAlignment="1">
      <alignment horizontal="left"/>
    </xf>
    <xf numFmtId="0" fontId="63" fillId="0" borderId="130" xfId="169" applyFont="1" applyBorder="1"/>
    <xf numFmtId="0" fontId="155" fillId="0" borderId="209" xfId="169" applyFont="1" applyBorder="1"/>
    <xf numFmtId="0" fontId="63" fillId="0" borderId="209" xfId="169" applyFont="1" applyBorder="1"/>
    <xf numFmtId="0" fontId="63" fillId="0" borderId="209" xfId="169" applyFont="1" applyBorder="1" applyAlignment="1">
      <alignment horizontal="center"/>
    </xf>
    <xf numFmtId="0" fontId="63" fillId="0" borderId="0" xfId="169" applyFont="1" applyAlignment="1">
      <alignment horizontal="center"/>
    </xf>
    <xf numFmtId="0" fontId="18" fillId="0" borderId="174" xfId="169" applyFont="1" applyBorder="1"/>
    <xf numFmtId="0" fontId="18" fillId="0" borderId="14" xfId="169" applyFont="1" applyBorder="1" applyAlignment="1" applyProtection="1">
      <alignment horizontal="center" vertical="top"/>
      <protection locked="0"/>
    </xf>
    <xf numFmtId="0" fontId="18" fillId="0" borderId="12" xfId="169" applyFont="1" applyBorder="1"/>
    <xf numFmtId="0" fontId="18" fillId="0" borderId="4" xfId="169" applyFont="1" applyBorder="1" applyAlignment="1">
      <alignment horizontal="center" vertical="center"/>
    </xf>
    <xf numFmtId="182" fontId="63" fillId="0" borderId="0" xfId="44" applyNumberFormat="1" applyFont="1" applyBorder="1"/>
    <xf numFmtId="0" fontId="23" fillId="0" borderId="0" xfId="169" applyFont="1" applyAlignment="1" applyProtection="1">
      <alignment horizontal="left"/>
      <protection locked="0"/>
    </xf>
    <xf numFmtId="0" fontId="23" fillId="0" borderId="0" xfId="169" applyFont="1" applyAlignment="1">
      <alignment horizontal="left"/>
    </xf>
    <xf numFmtId="0" fontId="36" fillId="0" borderId="0" xfId="169"/>
    <xf numFmtId="0" fontId="23" fillId="0" borderId="0" xfId="169" applyFont="1" applyAlignment="1">
      <alignment horizontal="right"/>
    </xf>
    <xf numFmtId="0" fontId="23" fillId="0" borderId="0" xfId="169" applyFont="1" applyAlignment="1">
      <alignment horizontal="center"/>
    </xf>
    <xf numFmtId="0" fontId="23" fillId="0" borderId="0" xfId="169" applyFont="1" applyAlignment="1" applyProtection="1">
      <alignment horizontal="right"/>
      <protection locked="0"/>
    </xf>
    <xf numFmtId="0" fontId="23" fillId="0" borderId="0" xfId="169" applyFont="1"/>
    <xf numFmtId="0" fontId="55" fillId="0" borderId="0" xfId="169" applyFont="1"/>
    <xf numFmtId="0" fontId="55" fillId="0" borderId="0" xfId="169" applyFont="1" applyAlignment="1">
      <alignment horizontal="center"/>
    </xf>
    <xf numFmtId="0" fontId="184" fillId="0" borderId="0" xfId="169" applyFont="1"/>
    <xf numFmtId="203" fontId="23" fillId="0" borderId="139" xfId="32" applyNumberFormat="1" applyFont="1" applyBorder="1" applyAlignment="1">
      <alignment horizontal="center" vertical="center"/>
    </xf>
    <xf numFmtId="203" fontId="23" fillId="0" borderId="0" xfId="32" applyNumberFormat="1" applyFont="1" applyAlignment="1">
      <alignment horizontal="center" vertical="center"/>
    </xf>
    <xf numFmtId="203" fontId="23" fillId="0" borderId="0" xfId="32" applyNumberFormat="1" applyFont="1" applyAlignment="1">
      <alignment vertical="center"/>
    </xf>
    <xf numFmtId="203" fontId="18" fillId="0" borderId="0" xfId="32" applyNumberFormat="1" applyFont="1" applyAlignment="1">
      <alignment vertical="center"/>
    </xf>
    <xf numFmtId="203" fontId="23" fillId="0" borderId="234" xfId="32" applyNumberFormat="1" applyFont="1" applyBorder="1" applyAlignment="1">
      <alignment horizontal="left" vertical="center"/>
    </xf>
    <xf numFmtId="203" fontId="23" fillId="0" borderId="209" xfId="32" applyNumberFormat="1" applyFont="1" applyBorder="1" applyAlignment="1">
      <alignment horizontal="left" vertical="center"/>
    </xf>
    <xf numFmtId="203" fontId="23" fillId="0" borderId="151" xfId="32" applyNumberFormat="1" applyFont="1" applyBorder="1" applyAlignment="1">
      <alignment horizontal="distributed" vertical="center"/>
    </xf>
    <xf numFmtId="203" fontId="18" fillId="0" borderId="151" xfId="32" applyNumberFormat="1" applyFont="1" applyBorder="1" applyAlignment="1">
      <alignment vertical="center"/>
    </xf>
    <xf numFmtId="203" fontId="185" fillId="0" borderId="151" xfId="32" quotePrefix="1" applyNumberFormat="1" applyFont="1" applyBorder="1" applyAlignment="1">
      <alignment horizontal="center" vertical="center"/>
    </xf>
    <xf numFmtId="203" fontId="84" fillId="0" borderId="151" xfId="32" quotePrefix="1" applyNumberFormat="1" applyFont="1" applyBorder="1" applyAlignment="1">
      <alignment horizontal="center" vertical="center"/>
    </xf>
    <xf numFmtId="203" fontId="20" fillId="0" borderId="0" xfId="32" applyNumberFormat="1" applyFont="1" applyAlignment="1">
      <alignment horizontal="center" vertical="center"/>
    </xf>
    <xf numFmtId="203" fontId="18" fillId="0" borderId="0" xfId="32" applyNumberFormat="1" applyFont="1" applyAlignment="1">
      <alignment horizontal="center" vertical="center"/>
    </xf>
    <xf numFmtId="203" fontId="23" fillId="0" borderId="209" xfId="32" applyNumberFormat="1" applyFont="1" applyBorder="1" applyAlignment="1">
      <alignment vertical="center"/>
    </xf>
    <xf numFmtId="203" fontId="18" fillId="0" borderId="209" xfId="32" applyNumberFormat="1" applyFont="1" applyBorder="1" applyAlignment="1">
      <alignment horizontal="center" vertical="center"/>
    </xf>
    <xf numFmtId="203" fontId="23" fillId="0" borderId="209" xfId="32" applyNumberFormat="1" applyFont="1" applyBorder="1" applyAlignment="1">
      <alignment horizontal="center" vertical="center"/>
    </xf>
    <xf numFmtId="203" fontId="18" fillId="0" borderId="42" xfId="32" applyNumberFormat="1" applyFont="1" applyBorder="1" applyAlignment="1">
      <alignment horizontal="center" vertical="center"/>
    </xf>
    <xf numFmtId="203" fontId="18" fillId="0" borderId="41" xfId="32" applyNumberFormat="1" applyFont="1" applyBorder="1" applyAlignment="1">
      <alignment horizontal="center" vertical="center" wrapText="1"/>
    </xf>
    <xf numFmtId="203" fontId="18" fillId="0" borderId="42" xfId="32" applyNumberFormat="1" applyFont="1" applyBorder="1" applyAlignment="1">
      <alignment horizontal="center" vertical="center" wrapText="1"/>
    </xf>
    <xf numFmtId="203" fontId="18" fillId="0" borderId="61" xfId="32" applyNumberFormat="1" applyFont="1" applyBorder="1" applyAlignment="1">
      <alignment horizontal="center" vertical="center" shrinkToFit="1"/>
    </xf>
    <xf numFmtId="203" fontId="23" fillId="0" borderId="15" xfId="32" applyNumberFormat="1" applyFont="1" applyBorder="1" applyAlignment="1">
      <alignment vertical="center"/>
    </xf>
    <xf numFmtId="203" fontId="23" fillId="0" borderId="3" xfId="32" applyNumberFormat="1" applyFont="1" applyBorder="1" applyAlignment="1">
      <alignment vertical="center"/>
    </xf>
    <xf numFmtId="203" fontId="23" fillId="0" borderId="3" xfId="32" applyNumberFormat="1" applyFont="1" applyBorder="1" applyAlignment="1">
      <alignment horizontal="center" vertical="center"/>
    </xf>
    <xf numFmtId="0" fontId="23" fillId="0" borderId="3" xfId="32" applyFont="1" applyBorder="1" applyAlignment="1">
      <alignment horizontal="center"/>
    </xf>
    <xf numFmtId="0" fontId="23" fillId="0" borderId="3" xfId="32" applyFont="1" applyBorder="1"/>
    <xf numFmtId="0" fontId="23" fillId="0" borderId="3" xfId="32" applyFont="1" applyBorder="1" applyAlignment="1">
      <alignment horizontal="left"/>
    </xf>
    <xf numFmtId="0" fontId="23" fillId="0" borderId="219" xfId="32" applyFont="1" applyBorder="1" applyAlignment="1">
      <alignment horizontal="center" vertical="center"/>
    </xf>
    <xf numFmtId="0" fontId="23" fillId="0" borderId="231" xfId="32" applyFont="1" applyBorder="1" applyAlignment="1">
      <alignment horizontal="center" vertical="center"/>
    </xf>
    <xf numFmtId="203" fontId="23" fillId="0" borderId="231" xfId="32" applyNumberFormat="1" applyFont="1" applyBorder="1" applyAlignment="1">
      <alignment vertical="center"/>
    </xf>
    <xf numFmtId="0" fontId="23" fillId="0" borderId="151" xfId="32" applyFont="1" applyBorder="1" applyAlignment="1">
      <alignment horizontal="center"/>
    </xf>
    <xf numFmtId="0" fontId="24" fillId="0" borderId="151" xfId="32" applyFont="1" applyBorder="1" applyAlignment="1">
      <alignment horizontal="center"/>
    </xf>
    <xf numFmtId="0" fontId="183" fillId="0" borderId="58" xfId="169" applyFont="1" applyBorder="1"/>
    <xf numFmtId="0" fontId="18" fillId="0" borderId="29" xfId="169" applyFont="1" applyBorder="1" applyAlignment="1">
      <alignment horizontal="center" vertical="center"/>
    </xf>
    <xf numFmtId="0" fontId="63" fillId="0" borderId="0" xfId="169" applyFont="1" applyAlignment="1">
      <alignment horizontal="center" vertical="center"/>
    </xf>
    <xf numFmtId="41" fontId="63" fillId="0" borderId="14" xfId="44" applyNumberFormat="1" applyFont="1" applyBorder="1" applyAlignment="1">
      <alignment horizontal="right"/>
    </xf>
    <xf numFmtId="41" fontId="63" fillId="0" borderId="3" xfId="44" applyNumberFormat="1" applyFont="1" applyBorder="1" applyAlignment="1">
      <alignment horizontal="right"/>
    </xf>
    <xf numFmtId="41" fontId="63" fillId="0" borderId="218" xfId="44" applyNumberFormat="1" applyFont="1" applyBorder="1" applyAlignment="1">
      <alignment horizontal="right"/>
    </xf>
    <xf numFmtId="0" fontId="63" fillId="0" borderId="219" xfId="169" applyFont="1" applyBorder="1"/>
    <xf numFmtId="43" fontId="18" fillId="0" borderId="14" xfId="169" applyNumberFormat="1" applyFont="1" applyBorder="1"/>
    <xf numFmtId="43" fontId="18" fillId="0" borderId="29" xfId="169" applyNumberFormat="1" applyFont="1" applyBorder="1"/>
    <xf numFmtId="43" fontId="18" fillId="0" borderId="10" xfId="169" applyNumberFormat="1" applyFont="1" applyBorder="1"/>
    <xf numFmtId="43" fontId="18" fillId="0" borderId="14" xfId="44" applyFont="1" applyBorder="1" applyAlignment="1">
      <alignment horizontal="right"/>
    </xf>
    <xf numFmtId="43" fontId="18" fillId="0" borderId="3" xfId="44" applyFont="1" applyBorder="1" applyAlignment="1">
      <alignment horizontal="right"/>
    </xf>
    <xf numFmtId="43" fontId="18" fillId="0" borderId="14" xfId="44" applyFont="1" applyBorder="1"/>
    <xf numFmtId="43" fontId="18" fillId="0" borderId="3" xfId="44" applyFont="1" applyBorder="1"/>
    <xf numFmtId="43" fontId="63" fillId="0" borderId="14" xfId="44" applyFont="1" applyBorder="1" applyAlignment="1">
      <alignment horizontal="right"/>
    </xf>
    <xf numFmtId="43" fontId="63" fillId="0" borderId="14" xfId="169" applyNumberFormat="1" applyFont="1" applyBorder="1"/>
    <xf numFmtId="43" fontId="63" fillId="0" borderId="3" xfId="169" applyNumberFormat="1" applyFont="1" applyBorder="1"/>
    <xf numFmtId="0" fontId="63" fillId="0" borderId="209" xfId="169" applyFont="1" applyBorder="1" applyAlignment="1">
      <alignment horizontal="left"/>
    </xf>
    <xf numFmtId="0" fontId="63" fillId="0" borderId="72" xfId="169" applyFont="1" applyBorder="1" applyAlignment="1">
      <alignment horizontal="center" vertical="center"/>
    </xf>
    <xf numFmtId="0" fontId="63" fillId="0" borderId="74" xfId="169" applyFont="1" applyBorder="1" applyAlignment="1" applyProtection="1">
      <alignment horizontal="center" vertical="center"/>
      <protection locked="0"/>
    </xf>
    <xf numFmtId="203" fontId="18" fillId="0" borderId="43" xfId="32" applyNumberFormat="1" applyFont="1" applyBorder="1" applyAlignment="1">
      <alignment horizontal="center" vertical="center"/>
    </xf>
    <xf numFmtId="0" fontId="18" fillId="0" borderId="0" xfId="169" applyFont="1"/>
    <xf numFmtId="0" fontId="18" fillId="0" borderId="209" xfId="32" applyFont="1" applyBorder="1" applyAlignment="1">
      <alignment horizontal="left"/>
    </xf>
    <xf numFmtId="0" fontId="12" fillId="0" borderId="209" xfId="32" applyBorder="1" applyAlignment="1">
      <alignment horizontal="centerContinuous"/>
    </xf>
    <xf numFmtId="0" fontId="12" fillId="0" borderId="0" xfId="32" applyAlignment="1">
      <alignment horizontal="centerContinuous"/>
    </xf>
    <xf numFmtId="0" fontId="23" fillId="0" borderId="209" xfId="136" applyFont="1" applyBorder="1" applyAlignment="1">
      <alignment horizontal="right"/>
    </xf>
    <xf numFmtId="0" fontId="23" fillId="0" borderId="49" xfId="32" applyFont="1" applyBorder="1" applyAlignment="1">
      <alignment horizontal="center" vertical="center" wrapText="1"/>
    </xf>
    <xf numFmtId="0" fontId="23" fillId="0" borderId="79" xfId="32" applyFont="1" applyBorder="1" applyAlignment="1">
      <alignment horizontal="center" vertical="center"/>
    </xf>
    <xf numFmtId="0" fontId="87" fillId="0" borderId="59" xfId="32" applyFont="1" applyBorder="1" applyAlignment="1">
      <alignment horizontal="center" vertical="center"/>
    </xf>
    <xf numFmtId="41" fontId="18" fillId="0" borderId="1" xfId="32" applyNumberFormat="1" applyFont="1" applyBorder="1" applyAlignment="1">
      <alignment vertical="center"/>
    </xf>
    <xf numFmtId="41" fontId="18" fillId="0" borderId="50" xfId="32" applyNumberFormat="1" applyFont="1" applyBorder="1" applyAlignment="1">
      <alignment vertical="center"/>
    </xf>
    <xf numFmtId="41" fontId="18" fillId="0" borderId="42" xfId="32" applyNumberFormat="1" applyFont="1" applyBorder="1" applyAlignment="1">
      <alignment vertical="center"/>
    </xf>
    <xf numFmtId="0" fontId="56" fillId="0" borderId="0" xfId="2" applyFont="1" applyFill="1" applyBorder="1" applyAlignment="1" applyProtection="1">
      <alignment horizontal="center" vertical="center" wrapText="1"/>
    </xf>
    <xf numFmtId="0" fontId="187" fillId="0" borderId="0" xfId="128" applyFont="1">
      <alignment vertical="center"/>
    </xf>
    <xf numFmtId="204" fontId="18" fillId="0" borderId="4" xfId="0" applyNumberFormat="1" applyFont="1" applyBorder="1" applyAlignment="1">
      <alignment horizontal="right" vertical="center"/>
    </xf>
    <xf numFmtId="204" fontId="18" fillId="0" borderId="4" xfId="0" applyNumberFormat="1" applyFont="1" applyBorder="1" applyAlignment="1" applyProtection="1">
      <alignment horizontal="right" vertical="center"/>
      <protection locked="0"/>
    </xf>
    <xf numFmtId="204" fontId="18" fillId="0" borderId="12" xfId="0" applyNumberFormat="1" applyFont="1" applyBorder="1" applyAlignment="1" applyProtection="1">
      <alignment horizontal="right" vertical="center"/>
      <protection locked="0"/>
    </xf>
    <xf numFmtId="204" fontId="18" fillId="0" borderId="133" xfId="0" applyNumberFormat="1" applyFont="1" applyBorder="1" applyAlignment="1" applyProtection="1">
      <alignment horizontal="right" vertical="center"/>
      <protection locked="0"/>
    </xf>
    <xf numFmtId="204" fontId="18" fillId="0" borderId="202" xfId="0" applyNumberFormat="1" applyFont="1" applyBorder="1" applyAlignment="1">
      <alignment horizontal="right" vertical="center"/>
    </xf>
    <xf numFmtId="204" fontId="18" fillId="0" borderId="8" xfId="0" applyNumberFormat="1" applyFont="1" applyBorder="1" applyAlignment="1">
      <alignment horizontal="right" vertical="center"/>
    </xf>
    <xf numFmtId="204" fontId="18" fillId="0" borderId="201" xfId="0" applyNumberFormat="1" applyFont="1" applyBorder="1" applyAlignment="1">
      <alignment horizontal="right" vertical="center"/>
    </xf>
    <xf numFmtId="0" fontId="9" fillId="0" borderId="3" xfId="2" applyFill="1" applyBorder="1" applyAlignment="1" applyProtection="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25" fillId="0" borderId="4" xfId="0" applyFont="1" applyBorder="1" applyAlignment="1">
      <alignment horizontal="center" vertical="center" wrapText="1"/>
    </xf>
    <xf numFmtId="20" fontId="8" fillId="2" borderId="2" xfId="1" applyNumberFormat="1" applyFont="1" applyFill="1" applyBorder="1" applyAlignment="1">
      <alignment horizontal="center" vertical="center" wrapText="1"/>
    </xf>
    <xf numFmtId="20" fontId="8" fillId="2" borderId="3" xfId="1" applyNumberFormat="1" applyFont="1" applyFill="1" applyBorder="1" applyAlignment="1">
      <alignment horizontal="center" vertical="center" wrapText="1"/>
    </xf>
    <xf numFmtId="20" fontId="8" fillId="2" borderId="4"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81" fillId="2" borderId="10" xfId="0" applyFont="1" applyFill="1" applyBorder="1" applyAlignment="1">
      <alignment horizontal="center" vertical="center"/>
    </xf>
    <xf numFmtId="0" fontId="81" fillId="2" borderId="9" xfId="0" applyFont="1" applyFill="1" applyBorder="1" applyAlignment="1">
      <alignment horizontal="center" vertical="center"/>
    </xf>
    <xf numFmtId="0" fontId="81"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3"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0" borderId="0" xfId="0" applyFont="1" applyAlignment="1">
      <alignment horizontal="center" vertical="top" wrapText="1"/>
    </xf>
    <xf numFmtId="0" fontId="18" fillId="0" borderId="15" xfId="0" applyFont="1" applyBorder="1" applyAlignment="1">
      <alignment horizontal="center" vertical="top" wrapText="1"/>
    </xf>
    <xf numFmtId="0" fontId="18" fillId="0" borderId="8" xfId="0" applyFont="1" applyBorder="1" applyAlignment="1">
      <alignment horizontal="center" vertical="top" wrapText="1"/>
    </xf>
    <xf numFmtId="0" fontId="18" fillId="0" borderId="13" xfId="0" applyFont="1" applyBorder="1" applyAlignment="1">
      <alignment horizontal="center" vertical="top" wrapText="1"/>
    </xf>
    <xf numFmtId="0" fontId="18" fillId="0" borderId="1" xfId="0" applyFont="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8" fillId="0" borderId="10" xfId="0" applyFont="1" applyBorder="1" applyAlignment="1">
      <alignment vertical="top" wrapText="1"/>
    </xf>
    <xf numFmtId="0" fontId="18" fillId="0" borderId="9" xfId="0" applyFont="1" applyBorder="1" applyAlignment="1">
      <alignment vertical="top" wrapText="1"/>
    </xf>
    <xf numFmtId="0" fontId="18" fillId="0" borderId="9" xfId="0" applyFont="1" applyBorder="1" applyAlignment="1">
      <alignment horizontal="left" vertical="center" wrapText="1"/>
    </xf>
    <xf numFmtId="0" fontId="18" fillId="0" borderId="14" xfId="0" applyFont="1" applyBorder="1" applyAlignment="1">
      <alignment vertical="top" wrapText="1"/>
    </xf>
    <xf numFmtId="0" fontId="18" fillId="0" borderId="0" xfId="0" applyFont="1" applyAlignment="1">
      <alignment vertical="top" wrapText="1"/>
    </xf>
    <xf numFmtId="0" fontId="18" fillId="0" borderId="0" xfId="0" applyFont="1" applyAlignment="1">
      <alignment vertical="center" wrapText="1"/>
    </xf>
    <xf numFmtId="0" fontId="18" fillId="2" borderId="1" xfId="0" applyFont="1" applyFill="1" applyBorder="1" applyAlignment="1">
      <alignment horizontal="center" vertical="center" wrapText="1"/>
    </xf>
    <xf numFmtId="0" fontId="154" fillId="0" borderId="3" xfId="2" applyFont="1" applyFill="1" applyBorder="1" applyAlignment="1" applyProtection="1">
      <alignment horizontal="center" vertical="center" wrapText="1"/>
    </xf>
    <xf numFmtId="0" fontId="154" fillId="0" borderId="4" xfId="2" applyFont="1" applyFill="1" applyBorder="1" applyAlignment="1" applyProtection="1">
      <alignment horizontal="center" vertical="center" wrapText="1"/>
    </xf>
    <xf numFmtId="187" fontId="93" fillId="0" borderId="9" xfId="4" applyNumberFormat="1" applyFont="1" applyBorder="1" applyProtection="1">
      <protection locked="0"/>
    </xf>
    <xf numFmtId="187" fontId="23" fillId="0" borderId="9" xfId="4" applyNumberFormat="1" applyFont="1" applyBorder="1" applyProtection="1">
      <protection locked="0"/>
    </xf>
    <xf numFmtId="187" fontId="93" fillId="0" borderId="9" xfId="4" applyNumberFormat="1" applyFont="1" applyBorder="1" applyAlignment="1" applyProtection="1">
      <alignment horizontal="right"/>
      <protection locked="0"/>
    </xf>
    <xf numFmtId="187" fontId="93" fillId="0" borderId="0" xfId="4" applyNumberFormat="1" applyFont="1" applyProtection="1">
      <protection locked="0"/>
    </xf>
    <xf numFmtId="187" fontId="23" fillId="0" borderId="0" xfId="4" applyNumberFormat="1" applyFont="1" applyProtection="1">
      <protection locked="0"/>
    </xf>
    <xf numFmtId="0" fontId="20" fillId="0" borderId="9" xfId="4" applyFont="1" applyBorder="1" applyAlignment="1" applyProtection="1">
      <alignment vertical="center"/>
      <protection locked="0"/>
    </xf>
    <xf numFmtId="0" fontId="20" fillId="0" borderId="11" xfId="4" applyFont="1" applyBorder="1" applyAlignment="1" applyProtection="1">
      <alignment vertical="center"/>
      <protection locked="0"/>
    </xf>
    <xf numFmtId="0" fontId="20" fillId="0" borderId="8" xfId="4" applyFont="1" applyBorder="1" applyAlignment="1" applyProtection="1">
      <alignment vertical="center"/>
      <protection locked="0"/>
    </xf>
    <xf numFmtId="0" fontId="20" fillId="0" borderId="13" xfId="4" applyFont="1" applyBorder="1" applyAlignment="1" applyProtection="1">
      <alignment vertical="center"/>
      <protection locked="0"/>
    </xf>
    <xf numFmtId="187" fontId="20" fillId="0" borderId="5" xfId="4" applyNumberFormat="1" applyFont="1" applyBorder="1" applyAlignment="1">
      <alignment horizontal="center"/>
    </xf>
    <xf numFmtId="187" fontId="20" fillId="0" borderId="7" xfId="4" applyNumberFormat="1" applyFont="1" applyBorder="1" applyAlignment="1">
      <alignment horizontal="center"/>
    </xf>
    <xf numFmtId="187" fontId="20" fillId="0" borderId="5" xfId="4" applyNumberFormat="1" applyFont="1" applyBorder="1" applyAlignment="1" applyProtection="1">
      <alignment horizontal="center"/>
      <protection locked="0"/>
    </xf>
    <xf numFmtId="187" fontId="20" fillId="0" borderId="7" xfId="4" applyNumberFormat="1" applyFont="1" applyBorder="1" applyAlignment="1" applyProtection="1">
      <alignment horizontal="center"/>
      <protection locked="0"/>
    </xf>
    <xf numFmtId="0" fontId="93" fillId="0" borderId="1" xfId="4" applyFont="1" applyBorder="1" applyAlignment="1" applyProtection="1">
      <alignment horizontal="center"/>
      <protection locked="0"/>
    </xf>
    <xf numFmtId="0" fontId="20" fillId="0" borderId="1" xfId="4" applyFont="1" applyBorder="1" applyAlignment="1" applyProtection="1">
      <alignment horizontal="center"/>
      <protection locked="0"/>
    </xf>
    <xf numFmtId="185" fontId="95" fillId="0" borderId="0" xfId="4" applyNumberFormat="1" applyFont="1" applyAlignment="1" applyProtection="1">
      <alignment horizontal="center" vertical="center"/>
      <protection locked="0"/>
    </xf>
    <xf numFmtId="0" fontId="18" fillId="0" borderId="0" xfId="4" applyFont="1" applyAlignment="1">
      <alignment horizontal="left" vertical="center"/>
    </xf>
    <xf numFmtId="0" fontId="23" fillId="0" borderId="0" xfId="129" applyFont="1" applyAlignment="1">
      <alignment horizontal="left" vertical="center" wrapText="1" indent="1"/>
    </xf>
    <xf numFmtId="0" fontId="23" fillId="0" borderId="15" xfId="129" applyFont="1" applyBorder="1" applyAlignment="1">
      <alignment horizontal="left" vertical="center" wrapText="1" indent="1"/>
    </xf>
    <xf numFmtId="182" fontId="23" fillId="0" borderId="0" xfId="126" applyNumberFormat="1" applyFont="1" applyFill="1" applyBorder="1" applyAlignment="1">
      <alignment horizontal="right"/>
    </xf>
    <xf numFmtId="182" fontId="23" fillId="0" borderId="0" xfId="126" applyNumberFormat="1" applyFont="1" applyBorder="1" applyAlignment="1">
      <alignment horizontal="right"/>
    </xf>
    <xf numFmtId="0" fontId="23" fillId="0" borderId="8" xfId="129" applyFont="1" applyBorder="1" applyAlignment="1">
      <alignment horizontal="left" vertical="center" wrapText="1" indent="1"/>
    </xf>
    <xf numFmtId="0" fontId="23" fillId="0" borderId="13" xfId="129" applyFont="1" applyBorder="1" applyAlignment="1">
      <alignment horizontal="left" vertical="center" wrapText="1" indent="1"/>
    </xf>
    <xf numFmtId="182" fontId="23" fillId="0" borderId="8" xfId="126" applyNumberFormat="1" applyFont="1" applyFill="1" applyBorder="1" applyAlignment="1">
      <alignment horizontal="right"/>
    </xf>
    <xf numFmtId="182" fontId="23" fillId="0" borderId="8" xfId="126" applyNumberFormat="1" applyFont="1" applyBorder="1" applyAlignment="1">
      <alignment horizontal="right"/>
    </xf>
    <xf numFmtId="0" fontId="23" fillId="0" borderId="0" xfId="127" applyFont="1" applyAlignment="1">
      <alignment horizontal="left" vertical="center" indent="1"/>
    </xf>
    <xf numFmtId="0" fontId="23" fillId="0" borderId="15" xfId="127" applyFont="1" applyBorder="1" applyAlignment="1">
      <alignment horizontal="left" vertical="center" indent="1"/>
    </xf>
    <xf numFmtId="0" fontId="23" fillId="0" borderId="9" xfId="127" applyFont="1" applyBorder="1" applyAlignment="1">
      <alignment horizontal="left" vertical="center"/>
    </xf>
    <xf numFmtId="0" fontId="23" fillId="0" borderId="11" xfId="127" applyFont="1" applyBorder="1" applyAlignment="1">
      <alignment horizontal="left" vertical="center"/>
    </xf>
    <xf numFmtId="182" fontId="23" fillId="0" borderId="9" xfId="126" applyNumberFormat="1" applyFont="1" applyFill="1" applyBorder="1" applyAlignment="1">
      <alignment horizontal="right"/>
    </xf>
    <xf numFmtId="0" fontId="18" fillId="0" borderId="0" xfId="4" applyFont="1" applyAlignment="1">
      <alignment horizontal="right" vertical="center"/>
    </xf>
    <xf numFmtId="0" fontId="23" fillId="0" borderId="41" xfId="127" applyFont="1" applyBorder="1" applyAlignment="1">
      <alignment horizontal="center" vertical="center"/>
    </xf>
    <xf numFmtId="0" fontId="23" fillId="0" borderId="42" xfId="127" quotePrefix="1" applyFont="1" applyBorder="1" applyAlignment="1">
      <alignment horizontal="center" vertical="center"/>
    </xf>
    <xf numFmtId="0" fontId="23" fillId="0" borderId="7" xfId="127" quotePrefix="1" applyFont="1" applyBorder="1" applyAlignment="1">
      <alignment horizontal="center" vertical="center"/>
    </xf>
    <xf numFmtId="0" fontId="23" fillId="0" borderId="1" xfId="127" quotePrefix="1" applyFont="1" applyBorder="1" applyAlignment="1">
      <alignment horizontal="center" vertical="center"/>
    </xf>
    <xf numFmtId="0" fontId="23" fillId="0" borderId="11" xfId="127" quotePrefix="1" applyFont="1" applyBorder="1" applyAlignment="1">
      <alignment horizontal="center" vertical="center"/>
    </xf>
    <xf numFmtId="0" fontId="23" fillId="0" borderId="29" xfId="127" quotePrefix="1" applyFont="1" applyBorder="1" applyAlignment="1">
      <alignment horizontal="center" vertical="center"/>
    </xf>
    <xf numFmtId="0" fontId="23" fillId="0" borderId="42" xfId="4" applyFont="1" applyBorder="1" applyAlignment="1">
      <alignment horizontal="center" vertical="center"/>
    </xf>
    <xf numFmtId="0" fontId="23" fillId="0" borderId="1" xfId="4" applyFont="1" applyBorder="1" applyAlignment="1">
      <alignment horizontal="center" vertical="center"/>
    </xf>
    <xf numFmtId="0" fontId="23" fillId="0" borderId="29" xfId="4" applyFont="1" applyBorder="1" applyAlignment="1">
      <alignment horizontal="center" vertical="center"/>
    </xf>
    <xf numFmtId="0" fontId="23" fillId="0" borderId="42" xfId="127" applyFont="1" applyBorder="1" applyAlignment="1">
      <alignment horizontal="center" vertical="center"/>
    </xf>
    <xf numFmtId="0" fontId="23" fillId="0" borderId="43" xfId="127" applyFont="1" applyBorder="1" applyAlignment="1">
      <alignment horizontal="center" vertical="center"/>
    </xf>
    <xf numFmtId="0" fontId="23" fillId="0" borderId="1" xfId="127" applyFont="1" applyBorder="1" applyAlignment="1">
      <alignment horizontal="center" vertical="center" wrapText="1"/>
    </xf>
    <xf numFmtId="0" fontId="23" fillId="0" borderId="1" xfId="127" applyFont="1" applyBorder="1" applyAlignment="1">
      <alignment horizontal="center" vertical="center"/>
    </xf>
    <xf numFmtId="0" fontId="23" fillId="0" borderId="29" xfId="127" applyFont="1" applyBorder="1" applyAlignment="1">
      <alignment horizontal="center" vertical="center"/>
    </xf>
    <xf numFmtId="0" fontId="23" fillId="0" borderId="5" xfId="127" applyFont="1" applyBorder="1" applyAlignment="1">
      <alignment horizontal="center" vertical="center" wrapText="1"/>
    </xf>
    <xf numFmtId="0" fontId="23" fillId="0" borderId="29" xfId="127" applyFont="1" applyBorder="1" applyAlignment="1">
      <alignment horizontal="center" vertical="center" wrapText="1"/>
    </xf>
    <xf numFmtId="0" fontId="23" fillId="0" borderId="10" xfId="127" applyFont="1" applyBorder="1" applyAlignment="1">
      <alignment horizontal="center" vertical="center" wrapText="1"/>
    </xf>
    <xf numFmtId="0" fontId="23" fillId="0" borderId="34" xfId="127" applyFont="1" applyBorder="1" applyAlignment="1">
      <alignment horizontal="center" vertical="center"/>
    </xf>
    <xf numFmtId="0" fontId="23" fillId="0" borderId="35" xfId="127" applyFont="1" applyBorder="1" applyAlignment="1">
      <alignment horizontal="center" vertical="center"/>
    </xf>
    <xf numFmtId="0" fontId="23" fillId="0" borderId="34" xfId="127" applyFont="1" applyBorder="1" applyAlignment="1">
      <alignment horizontal="right" vertical="center"/>
    </xf>
    <xf numFmtId="0" fontId="23" fillId="0" borderId="37" xfId="127" applyFont="1" applyBorder="1" applyAlignment="1">
      <alignment horizontal="right" vertical="center"/>
    </xf>
    <xf numFmtId="0" fontId="23" fillId="0" borderId="35" xfId="127" applyFont="1" applyBorder="1" applyAlignment="1">
      <alignment horizontal="right" vertical="center"/>
    </xf>
    <xf numFmtId="0" fontId="23" fillId="0" borderId="37" xfId="127" applyFont="1" applyBorder="1" applyAlignment="1">
      <alignment horizontal="center" vertical="center"/>
    </xf>
    <xf numFmtId="0" fontId="62" fillId="0" borderId="40" xfId="4" applyFont="1" applyBorder="1" applyAlignment="1">
      <alignment horizontal="center" vertical="center"/>
    </xf>
    <xf numFmtId="0" fontId="18" fillId="0" borderId="0" xfId="4" applyFont="1" applyAlignment="1">
      <alignment horizontal="center" vertical="center"/>
    </xf>
    <xf numFmtId="0" fontId="20" fillId="0" borderId="29" xfId="131" applyFont="1" applyBorder="1" applyAlignment="1">
      <alignment vertical="center"/>
    </xf>
    <xf numFmtId="0" fontId="20" fillId="0" borderId="3" xfId="131" applyFont="1" applyBorder="1" applyAlignment="1">
      <alignment vertical="center"/>
    </xf>
    <xf numFmtId="0" fontId="20" fillId="0" borderId="4" xfId="131" applyFont="1" applyBorder="1" applyAlignment="1">
      <alignment vertical="center"/>
    </xf>
    <xf numFmtId="0" fontId="20" fillId="0" borderId="1" xfId="131" applyFont="1" applyBorder="1" applyAlignment="1">
      <alignment vertical="center"/>
    </xf>
    <xf numFmtId="0" fontId="20" fillId="0" borderId="15" xfId="131" applyFont="1" applyBorder="1" applyAlignment="1">
      <alignment horizontal="center" vertical="center" wrapText="1"/>
    </xf>
    <xf numFmtId="0" fontId="20" fillId="0" borderId="13" xfId="131" applyFont="1" applyBorder="1" applyAlignment="1">
      <alignment horizontal="center" vertical="center" wrapText="1"/>
    </xf>
    <xf numFmtId="0" fontId="20" fillId="0" borderId="12" xfId="131" applyFont="1" applyBorder="1" applyAlignment="1">
      <alignment vertical="center"/>
    </xf>
    <xf numFmtId="0" fontId="20" fillId="0" borderId="52" xfId="131" applyFont="1" applyBorder="1" applyAlignment="1">
      <alignment vertical="center"/>
    </xf>
    <xf numFmtId="0" fontId="20" fillId="0" borderId="10" xfId="131" applyFont="1" applyBorder="1" applyAlignment="1">
      <alignment vertical="center"/>
    </xf>
    <xf numFmtId="0" fontId="20" fillId="0" borderId="53" xfId="131" applyFont="1" applyBorder="1" applyAlignment="1">
      <alignment vertical="center"/>
    </xf>
    <xf numFmtId="0" fontId="20" fillId="0" borderId="5" xfId="131" applyFont="1" applyBorder="1" applyAlignment="1">
      <alignment vertical="center"/>
    </xf>
    <xf numFmtId="0" fontId="20" fillId="0" borderId="54" xfId="131" applyFont="1" applyBorder="1" applyAlignment="1">
      <alignment vertical="center"/>
    </xf>
    <xf numFmtId="0" fontId="20" fillId="0" borderId="55" xfId="131" applyFont="1" applyBorder="1" applyAlignment="1">
      <alignment vertical="center"/>
    </xf>
    <xf numFmtId="0" fontId="20" fillId="0" borderId="11" xfId="131" applyFont="1" applyBorder="1" applyAlignment="1">
      <alignment horizontal="center" vertical="center"/>
    </xf>
    <xf numFmtId="0" fontId="20" fillId="0" borderId="15" xfId="131" applyFont="1" applyBorder="1" applyAlignment="1">
      <alignment horizontal="center" vertical="center"/>
    </xf>
    <xf numFmtId="0" fontId="20" fillId="0" borderId="13" xfId="131" applyFont="1" applyBorder="1" applyAlignment="1">
      <alignment horizontal="center" vertical="center"/>
    </xf>
    <xf numFmtId="0" fontId="20" fillId="0" borderId="40" xfId="131" applyFont="1" applyBorder="1" applyAlignment="1">
      <alignment horizontal="center" vertical="center"/>
    </xf>
    <xf numFmtId="0" fontId="20" fillId="0" borderId="45" xfId="131" applyFont="1" applyBorder="1" applyAlignment="1">
      <alignment horizontal="center" vertical="center"/>
    </xf>
    <xf numFmtId="0" fontId="20" fillId="0" borderId="39" xfId="131" applyFont="1" applyBorder="1" applyAlignment="1">
      <alignment horizontal="center" vertical="center"/>
    </xf>
    <xf numFmtId="0" fontId="20" fillId="0" borderId="48" xfId="131" applyFont="1" applyBorder="1" applyAlignment="1">
      <alignment horizontal="center" vertical="center"/>
    </xf>
    <xf numFmtId="0" fontId="20" fillId="0" borderId="46" xfId="131" applyFont="1" applyBorder="1" applyAlignment="1">
      <alignment horizontal="center" vertical="center" wrapText="1"/>
    </xf>
    <xf numFmtId="0" fontId="20" fillId="0" borderId="38" xfId="131" applyFont="1" applyBorder="1" applyAlignment="1">
      <alignment horizontal="center" vertical="center"/>
    </xf>
    <xf numFmtId="0" fontId="20" fillId="0" borderId="47" xfId="131" applyFont="1" applyBorder="1" applyAlignment="1">
      <alignment horizontal="center" vertical="center"/>
    </xf>
    <xf numFmtId="0" fontId="20" fillId="0" borderId="51" xfId="131" applyFont="1" applyBorder="1" applyAlignment="1">
      <alignment horizontal="center" vertical="center"/>
    </xf>
    <xf numFmtId="0" fontId="18" fillId="0" borderId="34" xfId="131" applyFont="1" applyBorder="1" applyAlignment="1">
      <alignment horizontal="center" vertical="center"/>
    </xf>
    <xf numFmtId="0" fontId="18" fillId="0" borderId="37" xfId="131" applyFont="1" applyBorder="1" applyAlignment="1">
      <alignment horizontal="center" vertical="center"/>
    </xf>
    <xf numFmtId="0" fontId="18" fillId="0" borderId="35" xfId="131" applyFont="1" applyBorder="1" applyAlignment="1">
      <alignment horizontal="center" vertical="center"/>
    </xf>
    <xf numFmtId="0" fontId="64" fillId="0" borderId="40" xfId="131" applyFont="1" applyBorder="1" applyAlignment="1">
      <alignment horizontal="center" vertical="center"/>
    </xf>
    <xf numFmtId="0" fontId="18" fillId="0" borderId="0" xfId="131" applyFont="1" applyAlignment="1">
      <alignment horizontal="center" vertical="center"/>
    </xf>
    <xf numFmtId="0" fontId="23" fillId="0" borderId="39" xfId="131" applyFont="1" applyBorder="1" applyAlignment="1">
      <alignment horizontal="right" vertical="center"/>
    </xf>
    <xf numFmtId="0" fontId="23" fillId="0" borderId="0" xfId="32" applyFont="1" applyAlignment="1" applyProtection="1">
      <alignment horizontal="right"/>
      <protection locked="0"/>
    </xf>
    <xf numFmtId="0" fontId="23" fillId="0" borderId="0" xfId="32" applyFont="1" applyAlignment="1" applyProtection="1">
      <alignment horizontal="left"/>
      <protection locked="0"/>
    </xf>
    <xf numFmtId="0" fontId="23" fillId="0" borderId="0" xfId="32" applyFont="1" applyProtection="1">
      <protection locked="0"/>
    </xf>
    <xf numFmtId="0" fontId="3" fillId="0" borderId="45" xfId="32" applyFont="1" applyBorder="1" applyAlignment="1" applyProtection="1">
      <alignment horizontal="center" vertical="center"/>
      <protection locked="0"/>
    </xf>
    <xf numFmtId="0" fontId="3" fillId="0" borderId="62" xfId="32" applyFont="1" applyBorder="1" applyAlignment="1" applyProtection="1">
      <alignment horizontal="center" vertical="center"/>
      <protection locked="0"/>
    </xf>
    <xf numFmtId="0" fontId="3" fillId="0" borderId="48" xfId="32" applyFont="1" applyBorder="1" applyAlignment="1" applyProtection="1">
      <alignment horizontal="center" vertical="center"/>
      <protection locked="0"/>
    </xf>
    <xf numFmtId="0" fontId="3" fillId="0" borderId="60" xfId="32" applyFont="1" applyBorder="1" applyAlignment="1" applyProtection="1">
      <alignment horizontal="center" vertical="center"/>
      <protection locked="0"/>
    </xf>
    <xf numFmtId="0" fontId="3" fillId="0" borderId="15" xfId="32" applyFont="1" applyBorder="1" applyAlignment="1" applyProtection="1">
      <alignment horizontal="center" vertical="center"/>
      <protection locked="0"/>
    </xf>
    <xf numFmtId="0" fontId="3" fillId="0" borderId="63" xfId="32" applyFont="1" applyBorder="1" applyAlignment="1" applyProtection="1">
      <alignment horizontal="center" vertical="center"/>
      <protection locked="0"/>
    </xf>
    <xf numFmtId="0" fontId="3" fillId="0" borderId="41" xfId="32" applyFont="1" applyBorder="1" applyAlignment="1" applyProtection="1">
      <alignment horizontal="center" vertical="center"/>
      <protection locked="0"/>
    </xf>
    <xf numFmtId="0" fontId="3" fillId="0" borderId="42" xfId="32" applyFont="1" applyBorder="1" applyAlignment="1" applyProtection="1">
      <alignment horizontal="center" vertical="center"/>
      <protection locked="0"/>
    </xf>
    <xf numFmtId="0" fontId="3" fillId="0" borderId="43" xfId="32" applyFont="1" applyBorder="1" applyAlignment="1" applyProtection="1">
      <alignment horizontal="center" vertical="center"/>
      <protection locked="0"/>
    </xf>
    <xf numFmtId="0" fontId="3" fillId="0" borderId="61" xfId="32" applyFont="1" applyBorder="1" applyAlignment="1" applyProtection="1">
      <alignment horizontal="center" vertical="center"/>
      <protection locked="0"/>
    </xf>
    <xf numFmtId="0" fontId="3" fillId="0" borderId="7" xfId="32" applyFont="1" applyBorder="1" applyAlignment="1" applyProtection="1">
      <alignment horizontal="center" vertical="center"/>
      <protection locked="0"/>
    </xf>
    <xf numFmtId="0" fontId="3" fillId="0" borderId="59" xfId="32" applyFont="1" applyBorder="1" applyAlignment="1" applyProtection="1">
      <alignment horizontal="center" vertical="center"/>
      <protection locked="0"/>
    </xf>
    <xf numFmtId="0" fontId="3" fillId="0" borderId="1" xfId="32" applyFont="1" applyBorder="1" applyAlignment="1" applyProtection="1">
      <alignment horizontal="center" vertical="center"/>
      <protection locked="0"/>
    </xf>
    <xf numFmtId="0" fontId="3" fillId="0" borderId="5" xfId="32" applyFont="1" applyBorder="1" applyAlignment="1" applyProtection="1">
      <alignment horizontal="center" vertical="center"/>
      <protection locked="0"/>
    </xf>
    <xf numFmtId="0" fontId="4" fillId="0" borderId="0" xfId="32" applyFont="1" applyAlignment="1" applyProtection="1">
      <alignment horizontal="left" vertical="center"/>
      <protection locked="0"/>
    </xf>
    <xf numFmtId="0" fontId="20" fillId="0" borderId="1" xfId="32" applyFont="1" applyBorder="1" applyAlignment="1" applyProtection="1">
      <alignment horizontal="center" vertical="center"/>
      <protection locked="0"/>
    </xf>
    <xf numFmtId="0" fontId="17" fillId="0" borderId="5" xfId="32" applyFont="1" applyBorder="1" applyAlignment="1" applyProtection="1">
      <alignment horizontal="center" vertical="center"/>
      <protection locked="0"/>
    </xf>
    <xf numFmtId="0" fontId="20" fillId="0" borderId="7" xfId="32" applyFont="1" applyBorder="1" applyAlignment="1" applyProtection="1">
      <alignment horizontal="center" vertical="center"/>
      <protection locked="0"/>
    </xf>
    <xf numFmtId="0" fontId="7" fillId="0" borderId="9" xfId="32" applyFont="1" applyBorder="1" applyAlignment="1" applyProtection="1">
      <alignment horizontal="center" vertical="center"/>
      <protection locked="0"/>
    </xf>
    <xf numFmtId="0" fontId="67" fillId="0" borderId="9" xfId="32" applyFont="1" applyBorder="1" applyAlignment="1" applyProtection="1">
      <alignment horizontal="center" vertical="center"/>
      <protection locked="0"/>
    </xf>
    <xf numFmtId="0" fontId="3" fillId="0" borderId="68" xfId="32" applyFont="1" applyBorder="1" applyAlignment="1" applyProtection="1">
      <alignment horizontal="center" vertical="center"/>
      <protection locked="0"/>
    </xf>
    <xf numFmtId="0" fontId="3" fillId="0" borderId="69" xfId="32" applyFont="1" applyBorder="1" applyAlignment="1" applyProtection="1">
      <alignment horizontal="center" vertical="center"/>
      <protection locked="0"/>
    </xf>
    <xf numFmtId="0" fontId="3" fillId="0" borderId="70" xfId="32" applyFont="1" applyBorder="1" applyAlignment="1" applyProtection="1">
      <alignment horizontal="center" vertical="center"/>
      <protection locked="0"/>
    </xf>
    <xf numFmtId="0" fontId="4" fillId="0" borderId="0" xfId="32" applyFont="1" applyAlignment="1" applyProtection="1">
      <alignment horizontal="center" vertical="center"/>
      <protection locked="0"/>
    </xf>
    <xf numFmtId="0" fontId="13" fillId="0" borderId="5" xfId="32" applyFont="1" applyBorder="1" applyAlignment="1" applyProtection="1">
      <alignment horizontal="center" vertical="center"/>
      <protection locked="0"/>
    </xf>
    <xf numFmtId="0" fontId="13" fillId="0" borderId="7" xfId="32" applyFont="1" applyBorder="1" applyAlignment="1" applyProtection="1">
      <alignment horizontal="center" vertical="center"/>
      <protection locked="0"/>
    </xf>
    <xf numFmtId="0" fontId="23" fillId="0" borderId="0" xfId="35" applyFont="1" applyAlignment="1">
      <alignment horizontal="left" vertical="top" wrapText="1"/>
    </xf>
    <xf numFmtId="0" fontId="18" fillId="0" borderId="222" xfId="35" applyFont="1" applyBorder="1" applyAlignment="1">
      <alignment horizontal="center"/>
    </xf>
    <xf numFmtId="0" fontId="18" fillId="0" borderId="223" xfId="35" applyFont="1" applyBorder="1" applyAlignment="1">
      <alignment horizontal="center"/>
    </xf>
    <xf numFmtId="0" fontId="23" fillId="0" borderId="224" xfId="35" applyFont="1" applyBorder="1" applyAlignment="1">
      <alignment horizontal="left" vertical="center"/>
    </xf>
    <xf numFmtId="0" fontId="34" fillId="0" borderId="225" xfId="35" applyBorder="1"/>
    <xf numFmtId="0" fontId="95" fillId="0" borderId="0" xfId="35" applyFont="1" applyAlignment="1">
      <alignment horizontal="center" vertical="center" wrapText="1"/>
    </xf>
    <xf numFmtId="0" fontId="23" fillId="0" borderId="209" xfId="35" applyFont="1" applyBorder="1" applyAlignment="1">
      <alignment horizontal="center" wrapText="1"/>
    </xf>
    <xf numFmtId="0" fontId="23" fillId="0" borderId="227" xfId="35" applyFont="1" applyBorder="1" applyAlignment="1">
      <alignment horizontal="distributed" vertical="center" wrapText="1" justifyLastLine="1"/>
    </xf>
    <xf numFmtId="0" fontId="23" fillId="0" borderId="62" xfId="35" applyFont="1" applyBorder="1" applyAlignment="1">
      <alignment horizontal="distributed" vertical="center" wrapText="1" justifyLastLine="1"/>
    </xf>
    <xf numFmtId="0" fontId="23" fillId="0" borderId="229" xfId="35" applyFont="1" applyBorder="1" applyAlignment="1">
      <alignment horizontal="distributed" vertical="center" wrapText="1" justifyLastLine="1"/>
    </xf>
    <xf numFmtId="0" fontId="23" fillId="0" borderId="228" xfId="35" applyFont="1" applyBorder="1" applyAlignment="1">
      <alignment horizontal="distributed" vertical="center" wrapText="1" justifyLastLine="1"/>
    </xf>
    <xf numFmtId="0" fontId="23" fillId="0" borderId="69" xfId="35" applyFont="1" applyBorder="1" applyAlignment="1">
      <alignment horizontal="distributed" vertical="center" wrapText="1" justifyLastLine="1"/>
    </xf>
    <xf numFmtId="0" fontId="23" fillId="0" borderId="230" xfId="35" applyFont="1" applyBorder="1" applyAlignment="1">
      <alignment horizontal="distributed" vertical="center" wrapText="1" justifyLastLine="1"/>
    </xf>
    <xf numFmtId="0" fontId="23" fillId="0" borderId="43" xfId="35" applyFont="1" applyBorder="1" applyAlignment="1">
      <alignment horizontal="distributed" vertical="center" wrapText="1" justifyLastLine="1"/>
    </xf>
    <xf numFmtId="0" fontId="23" fillId="0" borderId="61" xfId="35" applyFont="1" applyBorder="1" applyAlignment="1">
      <alignment horizontal="distributed" vertical="center" wrapText="1" justifyLastLine="1"/>
    </xf>
    <xf numFmtId="0" fontId="23" fillId="0" borderId="41" xfId="35" applyFont="1" applyBorder="1" applyAlignment="1">
      <alignment horizontal="distributed" vertical="center" wrapText="1" justifyLastLine="1"/>
    </xf>
    <xf numFmtId="0" fontId="23" fillId="0" borderId="3" xfId="35" applyFont="1" applyBorder="1" applyAlignment="1">
      <alignment horizontal="distributed" vertical="center" wrapText="1" justifyLastLine="1"/>
    </xf>
    <xf numFmtId="0" fontId="23" fillId="0" borderId="231" xfId="35" applyFont="1" applyBorder="1" applyAlignment="1">
      <alignment horizontal="distributed" vertical="center" wrapText="1" justifyLastLine="1"/>
    </xf>
    <xf numFmtId="0" fontId="23" fillId="0" borderId="5" xfId="35" applyFont="1" applyBorder="1" applyAlignment="1">
      <alignment horizontal="distributed" vertical="center" wrapText="1" justifyLastLine="1"/>
    </xf>
    <xf numFmtId="0" fontId="23" fillId="0" borderId="6" xfId="35" applyFont="1" applyBorder="1" applyAlignment="1">
      <alignment horizontal="distributed" vertical="center" wrapText="1" justifyLastLine="1"/>
    </xf>
    <xf numFmtId="0" fontId="23" fillId="0" borderId="7" xfId="35" applyFont="1" applyBorder="1" applyAlignment="1">
      <alignment horizontal="distributed" vertical="center" wrapText="1" justifyLastLine="1"/>
    </xf>
    <xf numFmtId="0" fontId="23" fillId="0" borderId="210" xfId="35" applyFont="1" applyBorder="1" applyAlignment="1">
      <alignment horizontal="left" vertical="top" wrapText="1"/>
    </xf>
    <xf numFmtId="0" fontId="13" fillId="0" borderId="0" xfId="132" applyFont="1" applyAlignment="1" applyProtection="1">
      <alignment horizontal="left"/>
      <protection locked="0"/>
    </xf>
    <xf numFmtId="0" fontId="23" fillId="0" borderId="0" xfId="132" applyFont="1" applyAlignment="1" applyProtection="1">
      <alignment horizontal="left"/>
      <protection locked="0"/>
    </xf>
    <xf numFmtId="0" fontId="3" fillId="0" borderId="71" xfId="132" applyFont="1" applyBorder="1" applyAlignment="1" applyProtection="1">
      <alignment horizontal="center" vertical="center"/>
      <protection locked="0"/>
    </xf>
    <xf numFmtId="0" fontId="3" fillId="0" borderId="54" xfId="132" applyFont="1" applyBorder="1" applyAlignment="1" applyProtection="1">
      <alignment horizontal="center" vertical="center"/>
      <protection locked="0"/>
    </xf>
    <xf numFmtId="0" fontId="3" fillId="0" borderId="58" xfId="132" applyFont="1" applyBorder="1" applyAlignment="1" applyProtection="1">
      <alignment horizontal="center" vertical="center"/>
      <protection locked="0"/>
    </xf>
    <xf numFmtId="0" fontId="59" fillId="0" borderId="72" xfId="132" applyFont="1" applyBorder="1" applyAlignment="1" applyProtection="1">
      <alignment horizontal="center" vertical="center"/>
      <protection locked="0"/>
    </xf>
    <xf numFmtId="0" fontId="59" fillId="0" borderId="73" xfId="132" applyFont="1" applyBorder="1" applyAlignment="1" applyProtection="1">
      <alignment horizontal="center" vertical="center"/>
      <protection locked="0"/>
    </xf>
    <xf numFmtId="0" fontId="59" fillId="0" borderId="74" xfId="132" applyFont="1" applyBorder="1" applyAlignment="1" applyProtection="1">
      <alignment horizontal="center" vertical="center"/>
      <protection locked="0"/>
    </xf>
    <xf numFmtId="0" fontId="26" fillId="0" borderId="42" xfId="132" applyFont="1" applyBorder="1" applyAlignment="1" applyProtection="1">
      <alignment horizontal="center" vertical="center"/>
      <protection locked="0"/>
    </xf>
    <xf numFmtId="0" fontId="26" fillId="0" borderId="43" xfId="132" applyFont="1" applyBorder="1" applyAlignment="1" applyProtection="1">
      <alignment horizontal="center" vertical="center"/>
      <protection locked="0"/>
    </xf>
    <xf numFmtId="0" fontId="59" fillId="0" borderId="1" xfId="132" applyFont="1" applyBorder="1" applyAlignment="1" applyProtection="1">
      <alignment horizontal="center" vertical="center"/>
      <protection locked="0"/>
    </xf>
    <xf numFmtId="0" fontId="59" fillId="0" borderId="50" xfId="132" applyFont="1" applyBorder="1" applyAlignment="1" applyProtection="1">
      <alignment horizontal="center" vertical="center"/>
      <protection locked="0"/>
    </xf>
    <xf numFmtId="0" fontId="59" fillId="0" borderId="5" xfId="132" applyFont="1" applyBorder="1" applyAlignment="1" applyProtection="1">
      <alignment horizontal="center" vertical="center"/>
      <protection locked="0"/>
    </xf>
    <xf numFmtId="0" fontId="59" fillId="0" borderId="49" xfId="132" applyFont="1" applyBorder="1" applyAlignment="1" applyProtection="1">
      <alignment horizontal="center" vertical="center"/>
      <protection locked="0"/>
    </xf>
    <xf numFmtId="0" fontId="4" fillId="0" borderId="0" xfId="132" applyFont="1" applyAlignment="1" applyProtection="1">
      <alignment horizontal="center" vertical="center"/>
      <protection locked="0"/>
    </xf>
    <xf numFmtId="0" fontId="20" fillId="0" borderId="10" xfId="132" applyFont="1" applyBorder="1" applyAlignment="1" applyProtection="1">
      <alignment horizontal="center" vertical="center"/>
      <protection locked="0"/>
    </xf>
    <xf numFmtId="0" fontId="20" fillId="0" borderId="11" xfId="132" applyFont="1" applyBorder="1" applyAlignment="1" applyProtection="1">
      <alignment horizontal="center" vertical="center"/>
      <protection locked="0"/>
    </xf>
    <xf numFmtId="0" fontId="75" fillId="0" borderId="5" xfId="132" applyFont="1" applyBorder="1" applyAlignment="1" applyProtection="1">
      <alignment horizontal="center" vertical="center"/>
      <protection locked="0"/>
    </xf>
    <xf numFmtId="0" fontId="63" fillId="0" borderId="7" xfId="132" applyFont="1" applyBorder="1" applyAlignment="1" applyProtection="1">
      <alignment horizontal="center" vertical="center"/>
      <protection locked="0"/>
    </xf>
    <xf numFmtId="0" fontId="20" fillId="0" borderId="5" xfId="132" applyFont="1" applyBorder="1" applyAlignment="1" applyProtection="1">
      <alignment horizontal="center" vertical="center"/>
      <protection locked="0"/>
    </xf>
    <xf numFmtId="0" fontId="20" fillId="0" borderId="7" xfId="132" applyFont="1" applyBorder="1" applyAlignment="1" applyProtection="1">
      <alignment horizontal="center" vertical="center"/>
      <protection locked="0"/>
    </xf>
    <xf numFmtId="0" fontId="81" fillId="0" borderId="0" xfId="132" applyFont="1" applyAlignment="1" applyProtection="1">
      <alignment horizontal="center" vertical="center"/>
      <protection locked="0"/>
    </xf>
    <xf numFmtId="41" fontId="176" fillId="0" borderId="209" xfId="35" applyNumberFormat="1" applyFont="1" applyBorder="1" applyAlignment="1">
      <alignment horizontal="right" vertical="center"/>
    </xf>
    <xf numFmtId="41" fontId="110" fillId="0" borderId="209" xfId="35" applyNumberFormat="1" applyFont="1" applyBorder="1" applyAlignment="1">
      <alignment horizontal="right" vertical="center"/>
    </xf>
    <xf numFmtId="41" fontId="110" fillId="0" borderId="209" xfId="35" applyNumberFormat="1" applyFont="1" applyBorder="1" applyAlignment="1">
      <alignment horizontal="center" vertical="center"/>
    </xf>
    <xf numFmtId="0" fontId="34" fillId="0" borderId="210" xfId="35" applyBorder="1" applyAlignment="1">
      <alignment horizontal="left" vertical="top" wrapText="1"/>
    </xf>
    <xf numFmtId="0" fontId="34" fillId="0" borderId="0" xfId="35" applyAlignment="1">
      <alignment horizontal="left" vertical="top" wrapText="1"/>
    </xf>
    <xf numFmtId="41" fontId="176" fillId="0" borderId="210" xfId="35" applyNumberFormat="1" applyFont="1" applyBorder="1" applyAlignment="1">
      <alignment horizontal="right" vertical="center"/>
    </xf>
    <xf numFmtId="41" fontId="110" fillId="0" borderId="210" xfId="35" applyNumberFormat="1" applyFont="1" applyBorder="1" applyAlignment="1">
      <alignment horizontal="right" vertical="center"/>
    </xf>
    <xf numFmtId="41" fontId="110" fillId="0" borderId="210" xfId="35" applyNumberFormat="1" applyFont="1" applyBorder="1" applyAlignment="1">
      <alignment horizontal="center" vertical="center"/>
    </xf>
    <xf numFmtId="41" fontId="176" fillId="0" borderId="0" xfId="35" applyNumberFormat="1" applyFont="1" applyAlignment="1">
      <alignment horizontal="right" vertical="center"/>
    </xf>
    <xf numFmtId="41" fontId="110" fillId="0" borderId="0" xfId="35" applyNumberFormat="1" applyFont="1" applyAlignment="1">
      <alignment horizontal="right" vertical="center"/>
    </xf>
    <xf numFmtId="41" fontId="110" fillId="0" borderId="0" xfId="35" applyNumberFormat="1" applyFont="1" applyAlignment="1">
      <alignment horizontal="center" vertical="center"/>
    </xf>
    <xf numFmtId="0" fontId="59" fillId="0" borderId="139" xfId="35" applyFont="1" applyBorder="1" applyAlignment="1">
      <alignment horizontal="distributed" vertical="center" wrapText="1"/>
    </xf>
    <xf numFmtId="0" fontId="34" fillId="0" borderId="139" xfId="35" applyBorder="1" applyAlignment="1">
      <alignment vertical="center"/>
    </xf>
    <xf numFmtId="0" fontId="34" fillId="0" borderId="34" xfId="35" applyBorder="1" applyAlignment="1">
      <alignment vertical="center"/>
    </xf>
    <xf numFmtId="0" fontId="63" fillId="0" borderId="222" xfId="35" applyFont="1" applyBorder="1" applyAlignment="1">
      <alignment horizontal="center"/>
    </xf>
    <xf numFmtId="0" fontId="63" fillId="0" borderId="223" xfId="35" applyFont="1" applyBorder="1" applyAlignment="1">
      <alignment horizontal="center"/>
    </xf>
    <xf numFmtId="0" fontId="95" fillId="0" borderId="233" xfId="35" applyFont="1" applyBorder="1" applyAlignment="1">
      <alignment horizontal="center" vertical="center" wrapText="1"/>
    </xf>
    <xf numFmtId="0" fontId="34" fillId="0" borderId="233" xfId="35" applyBorder="1" applyAlignment="1">
      <alignment horizontal="center" vertical="center" wrapText="1"/>
    </xf>
    <xf numFmtId="0" fontId="34" fillId="0" borderId="209" xfId="35" applyBorder="1" applyAlignment="1">
      <alignment horizontal="center" wrapText="1"/>
    </xf>
    <xf numFmtId="0" fontId="23" fillId="0" borderId="0" xfId="32" applyFont="1" applyAlignment="1" applyProtection="1">
      <alignment horizontal="left" wrapText="1"/>
      <protection locked="0"/>
    </xf>
    <xf numFmtId="0" fontId="20" fillId="0" borderId="34" xfId="133" applyFont="1" applyBorder="1" applyAlignment="1" applyProtection="1">
      <alignment horizontal="center" vertical="center"/>
      <protection locked="0"/>
    </xf>
    <xf numFmtId="0" fontId="20" fillId="0" borderId="35" xfId="32" applyFont="1" applyBorder="1"/>
    <xf numFmtId="0" fontId="23" fillId="0" borderId="35" xfId="32" applyFont="1" applyBorder="1"/>
    <xf numFmtId="49" fontId="62" fillId="0" borderId="40" xfId="134" applyNumberFormat="1" applyFont="1" applyBorder="1" applyAlignment="1">
      <alignment horizontal="center" vertical="center" wrapText="1"/>
    </xf>
    <xf numFmtId="0" fontId="23" fillId="0" borderId="0" xfId="134" applyFont="1" applyAlignment="1">
      <alignment horizontal="center" wrapText="1"/>
    </xf>
    <xf numFmtId="0" fontId="23" fillId="0" borderId="71" xfId="134" applyFont="1" applyBorder="1" applyAlignment="1">
      <alignment horizontal="center" vertical="center" wrapText="1"/>
    </xf>
    <xf numFmtId="0" fontId="23" fillId="0" borderId="58" xfId="134" applyFont="1" applyBorder="1" applyAlignment="1">
      <alignment horizontal="center" vertical="center" wrapText="1"/>
    </xf>
    <xf numFmtId="0" fontId="23" fillId="0" borderId="72" xfId="134" applyFont="1" applyBorder="1" applyAlignment="1">
      <alignment horizontal="center" vertical="center" wrapText="1"/>
    </xf>
    <xf numFmtId="0" fontId="23" fillId="0" borderId="74" xfId="134" applyFont="1" applyBorder="1" applyAlignment="1">
      <alignment horizontal="center" vertical="center" wrapText="1"/>
    </xf>
    <xf numFmtId="0" fontId="23" fillId="0" borderId="42" xfId="134" applyFont="1" applyBorder="1" applyAlignment="1">
      <alignment horizontal="distributed" vertical="center" wrapText="1" justifyLastLine="1"/>
    </xf>
    <xf numFmtId="0" fontId="23" fillId="0" borderId="43" xfId="134" applyFont="1" applyBorder="1" applyAlignment="1">
      <alignment horizontal="distributed" vertical="center" wrapText="1" justifyLastLine="1"/>
    </xf>
    <xf numFmtId="0" fontId="24" fillId="0" borderId="0" xfId="32" applyFont="1" applyProtection="1">
      <protection locked="0"/>
    </xf>
    <xf numFmtId="0" fontId="12" fillId="0" borderId="35" xfId="32" applyBorder="1"/>
    <xf numFmtId="49" fontId="62" fillId="0" borderId="0" xfId="134" applyNumberFormat="1" applyFont="1" applyAlignment="1">
      <alignment horizontal="center" vertical="center" wrapText="1"/>
    </xf>
    <xf numFmtId="0" fontId="62" fillId="0" borderId="0" xfId="134" applyFont="1" applyAlignment="1">
      <alignment horizontal="center" vertical="center" wrapText="1"/>
    </xf>
    <xf numFmtId="0" fontId="20" fillId="0" borderId="44" xfId="133" applyFont="1" applyBorder="1" applyAlignment="1" applyProtection="1">
      <alignment horizontal="center" vertical="center"/>
      <protection locked="0"/>
    </xf>
    <xf numFmtId="0" fontId="23" fillId="0" borderId="44" xfId="32" applyFont="1" applyBorder="1"/>
    <xf numFmtId="41" fontId="23" fillId="0" borderId="209" xfId="35" applyNumberFormat="1" applyFont="1" applyBorder="1" applyAlignment="1">
      <alignment horizontal="distributed" vertical="center" wrapText="1"/>
    </xf>
    <xf numFmtId="41" fontId="34" fillId="0" borderId="209" xfId="35" applyNumberFormat="1" applyBorder="1" applyAlignment="1">
      <alignment vertical="center"/>
    </xf>
    <xf numFmtId="0" fontId="23" fillId="0" borderId="174" xfId="35" applyFont="1" applyBorder="1" applyAlignment="1">
      <alignment horizontal="distributed" vertical="center" wrapText="1"/>
    </xf>
    <xf numFmtId="0" fontId="34" fillId="0" borderId="210" xfId="35" applyBorder="1" applyAlignment="1">
      <alignment vertical="center"/>
    </xf>
    <xf numFmtId="0" fontId="23" fillId="0" borderId="176" xfId="35" applyFont="1" applyBorder="1" applyAlignment="1">
      <alignment horizontal="distributed" vertical="center" wrapText="1"/>
    </xf>
    <xf numFmtId="0" fontId="34" fillId="0" borderId="37" xfId="35" applyBorder="1" applyAlignment="1">
      <alignment vertical="center"/>
    </xf>
    <xf numFmtId="41" fontId="23" fillId="0" borderId="210" xfId="35" applyNumberFormat="1" applyFont="1" applyBorder="1" applyAlignment="1">
      <alignment horizontal="distributed" vertical="center" wrapText="1"/>
    </xf>
    <xf numFmtId="41" fontId="34" fillId="0" borderId="210" xfId="35" applyNumberFormat="1" applyBorder="1" applyAlignment="1">
      <alignment vertical="center"/>
    </xf>
    <xf numFmtId="41" fontId="23" fillId="0" borderId="0" xfId="35" applyNumberFormat="1" applyFont="1" applyAlignment="1">
      <alignment horizontal="distributed" vertical="center" wrapText="1"/>
    </xf>
    <xf numFmtId="41" fontId="34" fillId="0" borderId="0" xfId="35" applyNumberFormat="1" applyAlignment="1">
      <alignment vertical="center"/>
    </xf>
    <xf numFmtId="0" fontId="23" fillId="0" borderId="0" xfId="35" applyFont="1" applyAlignment="1">
      <alignment horizontal="center" wrapText="1"/>
    </xf>
    <xf numFmtId="0" fontId="34" fillId="0" borderId="0" xfId="35" applyAlignment="1">
      <alignment horizontal="center" wrapText="1"/>
    </xf>
    <xf numFmtId="0" fontId="34" fillId="0" borderId="223" xfId="35" applyBorder="1"/>
    <xf numFmtId="0" fontId="23" fillId="0" borderId="5" xfId="32" applyFont="1" applyBorder="1" applyAlignment="1" applyProtection="1">
      <alignment horizontal="center" vertical="center"/>
      <protection locked="0"/>
    </xf>
    <xf numFmtId="0" fontId="23" fillId="0" borderId="7" xfId="32" applyFont="1" applyBorder="1" applyAlignment="1" applyProtection="1">
      <alignment horizontal="center" vertical="center"/>
      <protection locked="0"/>
    </xf>
    <xf numFmtId="0" fontId="81" fillId="0" borderId="9" xfId="32" applyFont="1" applyBorder="1" applyAlignment="1" applyProtection="1">
      <alignment horizontal="center" vertical="center"/>
      <protection locked="0"/>
    </xf>
    <xf numFmtId="0" fontId="4" fillId="0" borderId="39" xfId="32" applyFont="1" applyBorder="1" applyAlignment="1" applyProtection="1">
      <alignment horizontal="center" vertical="center"/>
      <protection locked="0"/>
    </xf>
    <xf numFmtId="0" fontId="20" fillId="0" borderId="0" xfId="32" applyFont="1" applyAlignment="1" applyProtection="1">
      <alignment horizontal="center" vertical="center"/>
      <protection locked="0"/>
    </xf>
    <xf numFmtId="0" fontId="3" fillId="0" borderId="71" xfId="32" applyFont="1" applyBorder="1" applyAlignment="1" applyProtection="1">
      <alignment horizontal="center" vertical="center"/>
      <protection locked="0"/>
    </xf>
    <xf numFmtId="0" fontId="3" fillId="0" borderId="58" xfId="32" applyFont="1" applyBorder="1" applyAlignment="1" applyProtection="1">
      <alignment horizontal="center" vertical="center"/>
      <protection locked="0"/>
    </xf>
    <xf numFmtId="0" fontId="3" fillId="0" borderId="72" xfId="32" applyFont="1" applyBorder="1" applyAlignment="1" applyProtection="1">
      <alignment horizontal="center" vertical="center"/>
      <protection locked="0"/>
    </xf>
    <xf numFmtId="0" fontId="3" fillId="0" borderId="74" xfId="32" applyFont="1" applyBorder="1" applyAlignment="1" applyProtection="1">
      <alignment horizontal="center" vertical="center"/>
      <protection locked="0"/>
    </xf>
    <xf numFmtId="0" fontId="23" fillId="0" borderId="227" xfId="35" applyFont="1" applyBorder="1" applyAlignment="1">
      <alignment horizontal="distributed" vertical="center" wrapText="1" indent="2"/>
    </xf>
    <xf numFmtId="0" fontId="23" fillId="0" borderId="229" xfId="35" applyFont="1" applyBorder="1" applyAlignment="1">
      <alignment horizontal="distributed" vertical="center" wrapText="1" indent="2"/>
    </xf>
    <xf numFmtId="0" fontId="18" fillId="0" borderId="5" xfId="32" applyFont="1" applyBorder="1" applyAlignment="1" applyProtection="1">
      <alignment horizontal="left" vertical="center"/>
      <protection locked="0"/>
    </xf>
    <xf numFmtId="0" fontId="18" fillId="0" borderId="7" xfId="32" applyFont="1" applyBorder="1" applyAlignment="1" applyProtection="1">
      <alignment horizontal="left" vertical="center"/>
      <protection locked="0"/>
    </xf>
    <xf numFmtId="0" fontId="23" fillId="0" borderId="71" xfId="32" applyFont="1" applyBorder="1" applyAlignment="1" applyProtection="1">
      <alignment horizontal="center" vertical="center"/>
      <protection locked="0"/>
    </xf>
    <xf numFmtId="0" fontId="23" fillId="0" borderId="58" xfId="32" applyFont="1" applyBorder="1" applyAlignment="1" applyProtection="1">
      <alignment horizontal="center" vertical="center"/>
      <protection locked="0"/>
    </xf>
    <xf numFmtId="0" fontId="23" fillId="0" borderId="72" xfId="32" applyFont="1" applyBorder="1" applyAlignment="1" applyProtection="1">
      <alignment horizontal="center" vertical="center"/>
      <protection locked="0"/>
    </xf>
    <xf numFmtId="0" fontId="23" fillId="0" borderId="74" xfId="32" applyFont="1" applyBorder="1" applyAlignment="1" applyProtection="1">
      <alignment horizontal="center" vertical="center"/>
      <protection locked="0"/>
    </xf>
    <xf numFmtId="0" fontId="23" fillId="0" borderId="42" xfId="32" applyFont="1" applyBorder="1" applyAlignment="1" applyProtection="1">
      <alignment horizontal="center" vertical="center"/>
      <protection locked="0"/>
    </xf>
    <xf numFmtId="0" fontId="23" fillId="0" borderId="43" xfId="32" applyFont="1" applyBorder="1" applyAlignment="1" applyProtection="1">
      <alignment horizontal="center" vertical="center"/>
      <protection locked="0"/>
    </xf>
    <xf numFmtId="41" fontId="23" fillId="0" borderId="0" xfId="35" applyNumberFormat="1" applyFont="1" applyAlignment="1">
      <alignment horizontal="distributed" vertical="center" wrapText="1" justifyLastLine="1"/>
    </xf>
    <xf numFmtId="41" fontId="34" fillId="0" borderId="0" xfId="35" applyNumberFormat="1" applyAlignment="1">
      <alignment horizontal="distributed" vertical="center" wrapText="1" justifyLastLine="1"/>
    </xf>
    <xf numFmtId="41" fontId="23" fillId="0" borderId="209" xfId="35" applyNumberFormat="1" applyFont="1" applyBorder="1" applyAlignment="1">
      <alignment horizontal="distributed" vertical="center" wrapText="1" justifyLastLine="1"/>
    </xf>
    <xf numFmtId="41" fontId="34" fillId="0" borderId="209" xfId="35" applyNumberFormat="1" applyBorder="1" applyAlignment="1">
      <alignment horizontal="distributed" vertical="center" wrapText="1" justifyLastLine="1"/>
    </xf>
    <xf numFmtId="0" fontId="23" fillId="0" borderId="176" xfId="35" applyFont="1" applyBorder="1" applyAlignment="1">
      <alignment horizontal="distributed" vertical="center" wrapText="1" justifyLastLine="1"/>
    </xf>
    <xf numFmtId="0" fontId="34" fillId="0" borderId="175" xfId="35" applyBorder="1" applyAlignment="1">
      <alignment horizontal="distributed" vertical="center" wrapText="1" justifyLastLine="1"/>
    </xf>
    <xf numFmtId="41" fontId="178" fillId="0" borderId="0" xfId="35" applyNumberFormat="1" applyFont="1" applyAlignment="1">
      <alignment horizontal="right" vertical="center"/>
    </xf>
    <xf numFmtId="41" fontId="73" fillId="0" borderId="0" xfId="35" applyNumberFormat="1" applyFont="1" applyAlignment="1">
      <alignment horizontal="right" vertical="center"/>
    </xf>
    <xf numFmtId="41" fontId="178" fillId="0" borderId="209" xfId="35" applyNumberFormat="1" applyFont="1" applyBorder="1" applyAlignment="1">
      <alignment horizontal="right" vertical="center"/>
    </xf>
    <xf numFmtId="41" fontId="73" fillId="0" borderId="209" xfId="35" applyNumberFormat="1" applyFont="1" applyBorder="1" applyAlignment="1">
      <alignment horizontal="right" vertical="center"/>
    </xf>
    <xf numFmtId="41" fontId="179" fillId="0" borderId="0" xfId="35" applyNumberFormat="1" applyFont="1" applyAlignment="1">
      <alignment horizontal="right" vertical="center"/>
    </xf>
    <xf numFmtId="41" fontId="180" fillId="0" borderId="0" xfId="35" applyNumberFormat="1" applyFont="1" applyAlignment="1">
      <alignment horizontal="right" vertical="center"/>
    </xf>
    <xf numFmtId="0" fontId="136" fillId="0" borderId="236" xfId="35" applyFont="1" applyBorder="1" applyAlignment="1">
      <alignment horizontal="center" vertical="center" wrapText="1"/>
    </xf>
    <xf numFmtId="0" fontId="34" fillId="0" borderId="237" xfId="35" applyBorder="1" applyAlignment="1">
      <alignment horizontal="center" vertical="center"/>
    </xf>
    <xf numFmtId="0" fontId="136" fillId="0" borderId="238" xfId="35" applyFont="1" applyBorder="1" applyAlignment="1">
      <alignment horizontal="center" vertical="center" wrapText="1"/>
    </xf>
    <xf numFmtId="0" fontId="34" fillId="0" borderId="239" xfId="35" applyBorder="1" applyAlignment="1">
      <alignment horizontal="center" vertical="center"/>
    </xf>
    <xf numFmtId="0" fontId="23" fillId="0" borderId="0" xfId="32" applyFont="1" applyAlignment="1">
      <alignment horizontal="left" vertical="center"/>
    </xf>
    <xf numFmtId="0" fontId="23" fillId="0" borderId="0" xfId="32" applyFont="1" applyAlignment="1">
      <alignment horizontal="center" vertical="center"/>
    </xf>
    <xf numFmtId="0" fontId="12" fillId="0" borderId="0" xfId="32" applyAlignment="1">
      <alignment horizontal="center" vertical="center"/>
    </xf>
    <xf numFmtId="186" fontId="23" fillId="0" borderId="0" xfId="32" applyNumberFormat="1" applyFont="1" applyAlignment="1">
      <alignment horizontal="left" vertical="center"/>
    </xf>
    <xf numFmtId="0" fontId="12" fillId="0" borderId="0" xfId="32" applyAlignment="1">
      <alignment horizontal="left" vertical="center"/>
    </xf>
    <xf numFmtId="0" fontId="23" fillId="0" borderId="0" xfId="32" applyFont="1" applyAlignment="1">
      <alignment horizontal="right"/>
    </xf>
    <xf numFmtId="0" fontId="23" fillId="0" borderId="5" xfId="32" applyFont="1" applyBorder="1" applyAlignment="1">
      <alignment horizontal="center" vertical="center" wrapText="1"/>
    </xf>
    <xf numFmtId="0" fontId="12" fillId="0" borderId="6" xfId="32" applyBorder="1" applyAlignment="1">
      <alignment horizontal="center" vertical="center" wrapText="1"/>
    </xf>
    <xf numFmtId="0" fontId="12" fillId="0" borderId="7" xfId="32" applyBorder="1" applyAlignment="1">
      <alignment horizontal="center" vertical="center" wrapText="1"/>
    </xf>
    <xf numFmtId="0" fontId="87" fillId="0" borderId="5" xfId="32" applyFont="1" applyBorder="1" applyAlignment="1">
      <alignment horizontal="center" vertical="center" wrapText="1"/>
    </xf>
    <xf numFmtId="0" fontId="89" fillId="0" borderId="6" xfId="32" applyFont="1" applyBorder="1" applyAlignment="1">
      <alignment horizontal="center" vertical="center" wrapText="1"/>
    </xf>
    <xf numFmtId="0" fontId="89" fillId="0" borderId="7" xfId="32" applyFont="1" applyBorder="1" applyAlignment="1">
      <alignment horizontal="center" vertical="center" wrapText="1"/>
    </xf>
    <xf numFmtId="0" fontId="89" fillId="0" borderId="78" xfId="32" applyFont="1" applyBorder="1" applyAlignment="1">
      <alignment horizontal="center" vertical="center" wrapText="1"/>
    </xf>
    <xf numFmtId="0" fontId="23" fillId="0" borderId="60" xfId="32" applyFont="1" applyBorder="1" applyAlignment="1">
      <alignment horizontal="center" vertical="center"/>
    </xf>
    <xf numFmtId="0" fontId="23" fillId="0" borderId="15" xfId="32" applyFont="1" applyBorder="1" applyAlignment="1">
      <alignment horizontal="center" vertical="center"/>
    </xf>
    <xf numFmtId="0" fontId="23" fillId="0" borderId="13" xfId="32" applyFont="1" applyBorder="1" applyAlignment="1">
      <alignment horizontal="center" vertical="center"/>
    </xf>
    <xf numFmtId="0" fontId="18" fillId="0" borderId="11" xfId="32" applyFont="1" applyBorder="1" applyAlignment="1">
      <alignment horizontal="center" vertical="center" wrapText="1"/>
    </xf>
    <xf numFmtId="0" fontId="18" fillId="0" borderId="15" xfId="32" applyFont="1" applyBorder="1" applyAlignment="1">
      <alignment horizontal="center" vertical="center" wrapText="1"/>
    </xf>
    <xf numFmtId="0" fontId="18" fillId="0" borderId="63" xfId="32" applyFont="1" applyBorder="1" applyAlignment="1">
      <alignment horizontal="center" vertical="center" wrapText="1"/>
    </xf>
    <xf numFmtId="0" fontId="82" fillId="0" borderId="9" xfId="32" applyFont="1" applyBorder="1" applyAlignment="1">
      <alignment horizontal="center" vertical="center"/>
    </xf>
    <xf numFmtId="0" fontId="18" fillId="0" borderId="39" xfId="32" applyFont="1" applyBorder="1" applyAlignment="1">
      <alignment horizontal="center"/>
    </xf>
    <xf numFmtId="0" fontId="23" fillId="0" borderId="40" xfId="32" applyFont="1" applyBorder="1" applyAlignment="1">
      <alignment horizontal="center" vertical="center" wrapText="1"/>
    </xf>
    <xf numFmtId="0" fontId="23" fillId="0" borderId="60" xfId="32" applyFont="1" applyBorder="1" applyAlignment="1">
      <alignment horizontal="center" vertical="center" wrapText="1"/>
    </xf>
    <xf numFmtId="0" fontId="23" fillId="0" borderId="0" xfId="32" applyFont="1" applyAlignment="1">
      <alignment horizontal="center" vertical="center" wrapText="1"/>
    </xf>
    <xf numFmtId="0" fontId="23" fillId="0" borderId="15" xfId="32" applyFont="1" applyBorder="1" applyAlignment="1">
      <alignment horizontal="center" vertical="center" wrapText="1"/>
    </xf>
    <xf numFmtId="0" fontId="23" fillId="0" borderId="39" xfId="32" applyFont="1" applyBorder="1" applyAlignment="1">
      <alignment horizontal="center" vertical="center" wrapText="1"/>
    </xf>
    <xf numFmtId="0" fontId="23" fillId="0" borderId="63" xfId="32" applyFont="1" applyBorder="1" applyAlignment="1">
      <alignment horizontal="center" vertical="center" wrapText="1"/>
    </xf>
    <xf numFmtId="0" fontId="59" fillId="0" borderId="43" xfId="32" applyFont="1" applyBorder="1" applyAlignment="1">
      <alignment horizontal="center" vertical="center"/>
    </xf>
    <xf numFmtId="0" fontId="59" fillId="0" borderId="61" xfId="32" applyFont="1" applyBorder="1" applyAlignment="1">
      <alignment horizontal="center" vertical="center"/>
    </xf>
    <xf numFmtId="0" fontId="59" fillId="0" borderId="41" xfId="32" applyFont="1" applyBorder="1" applyAlignment="1">
      <alignment horizontal="center" vertical="center"/>
    </xf>
    <xf numFmtId="0" fontId="23" fillId="0" borderId="47" xfId="32" applyFont="1" applyBorder="1" applyAlignment="1">
      <alignment horizontal="center" vertical="center" wrapText="1"/>
    </xf>
    <xf numFmtId="0" fontId="23" fillId="0" borderId="12" xfId="32" applyFont="1" applyBorder="1" applyAlignment="1">
      <alignment horizontal="center" vertical="center" wrapText="1"/>
    </xf>
    <xf numFmtId="0" fontId="23" fillId="0" borderId="8" xfId="32" applyFont="1" applyBorder="1" applyAlignment="1">
      <alignment horizontal="center" vertical="center" wrapText="1"/>
    </xf>
    <xf numFmtId="0" fontId="23" fillId="0" borderId="13" xfId="32" applyFont="1" applyBorder="1" applyAlignment="1">
      <alignment horizontal="center" vertical="center" wrapText="1"/>
    </xf>
    <xf numFmtId="0" fontId="87" fillId="0" borderId="40" xfId="32" applyFont="1" applyBorder="1" applyAlignment="1">
      <alignment horizontal="center" vertical="center" wrapText="1"/>
    </xf>
    <xf numFmtId="0" fontId="89" fillId="0" borderId="40" xfId="32" applyFont="1" applyBorder="1" applyAlignment="1">
      <alignment horizontal="center" vertical="center" wrapText="1"/>
    </xf>
    <xf numFmtId="0" fontId="89" fillId="0" borderId="0" xfId="32" applyFont="1" applyAlignment="1">
      <alignment horizontal="center" vertical="center" wrapText="1"/>
    </xf>
    <xf numFmtId="0" fontId="23" fillId="0" borderId="5" xfId="32" applyFont="1" applyBorder="1" applyAlignment="1">
      <alignment horizontal="center" vertical="center"/>
    </xf>
    <xf numFmtId="0" fontId="23" fillId="0" borderId="6" xfId="32" applyFont="1" applyBorder="1" applyAlignment="1">
      <alignment horizontal="center" vertical="center"/>
    </xf>
    <xf numFmtId="0" fontId="23" fillId="0" borderId="7" xfId="32" applyFont="1" applyBorder="1" applyAlignment="1">
      <alignment horizontal="center" vertical="center"/>
    </xf>
    <xf numFmtId="0" fontId="87" fillId="0" borderId="5" xfId="32" applyFont="1" applyBorder="1" applyAlignment="1">
      <alignment horizontal="center" vertical="center"/>
    </xf>
    <xf numFmtId="0" fontId="87" fillId="0" borderId="6" xfId="32" applyFont="1" applyBorder="1" applyAlignment="1">
      <alignment horizontal="center" vertical="center"/>
    </xf>
    <xf numFmtId="0" fontId="87" fillId="0" borderId="7" xfId="32" applyFont="1" applyBorder="1" applyAlignment="1">
      <alignment horizontal="center" vertical="center"/>
    </xf>
    <xf numFmtId="0" fontId="23" fillId="0" borderId="77" xfId="32" applyFont="1" applyBorder="1" applyAlignment="1">
      <alignment horizontal="center" vertical="center"/>
    </xf>
    <xf numFmtId="0" fontId="12" fillId="0" borderId="6" xfId="32" applyBorder="1" applyAlignment="1">
      <alignment horizontal="center" vertical="center"/>
    </xf>
    <xf numFmtId="0" fontId="12" fillId="0" borderId="7" xfId="32" applyBorder="1" applyAlignment="1">
      <alignment horizontal="center" vertical="center"/>
    </xf>
    <xf numFmtId="0" fontId="123" fillId="0" borderId="9" xfId="32" applyFont="1" applyBorder="1" applyAlignment="1">
      <alignment horizontal="center" vertical="center"/>
    </xf>
    <xf numFmtId="0" fontId="23" fillId="0" borderId="43" xfId="32" applyFont="1" applyBorder="1" applyAlignment="1">
      <alignment horizontal="center" vertical="center"/>
    </xf>
    <xf numFmtId="0" fontId="23" fillId="0" borderId="61" xfId="32" applyFont="1" applyBorder="1" applyAlignment="1">
      <alignment horizontal="center" vertical="center"/>
    </xf>
    <xf numFmtId="0" fontId="23" fillId="0" borderId="41" xfId="32" applyFont="1" applyBorder="1" applyAlignment="1">
      <alignment horizontal="center" vertical="center"/>
    </xf>
    <xf numFmtId="0" fontId="12" fillId="0" borderId="40" xfId="32" applyBorder="1" applyAlignment="1">
      <alignment horizontal="center" vertical="center" wrapText="1"/>
    </xf>
    <xf numFmtId="0" fontId="12" fillId="0" borderId="0" xfId="32" applyAlignment="1">
      <alignment horizontal="center" vertical="center" wrapText="1"/>
    </xf>
    <xf numFmtId="0" fontId="12" fillId="0" borderId="78" xfId="32" applyBorder="1" applyAlignment="1">
      <alignment horizontal="center" vertical="center" wrapText="1"/>
    </xf>
    <xf numFmtId="41" fontId="23" fillId="0" borderId="173" xfId="32" applyNumberFormat="1" applyFont="1" applyBorder="1" applyAlignment="1">
      <alignment horizontal="center"/>
    </xf>
    <xf numFmtId="41" fontId="23" fillId="0" borderId="3" xfId="32" applyNumberFormat="1" applyFont="1" applyBorder="1" applyAlignment="1">
      <alignment horizontal="center"/>
    </xf>
    <xf numFmtId="41" fontId="23" fillId="0" borderId="231" xfId="32" applyNumberFormat="1" applyFont="1" applyBorder="1" applyAlignment="1">
      <alignment horizontal="center"/>
    </xf>
    <xf numFmtId="41" fontId="23" fillId="0" borderId="240" xfId="32" applyNumberFormat="1" applyFont="1" applyBorder="1" applyAlignment="1">
      <alignment horizontal="center"/>
    </xf>
    <xf numFmtId="41" fontId="23" fillId="0" borderId="241" xfId="32" applyNumberFormat="1" applyFont="1" applyBorder="1" applyAlignment="1">
      <alignment horizontal="center"/>
    </xf>
    <xf numFmtId="41" fontId="23" fillId="0" borderId="242" xfId="32" applyNumberFormat="1" applyFont="1" applyBorder="1" applyAlignment="1">
      <alignment horizontal="center"/>
    </xf>
    <xf numFmtId="41" fontId="23" fillId="0" borderId="243" xfId="32" applyNumberFormat="1" applyFont="1" applyBorder="1" applyAlignment="1">
      <alignment horizontal="center"/>
    </xf>
    <xf numFmtId="41" fontId="23" fillId="0" borderId="200" xfId="32" applyNumberFormat="1" applyFont="1" applyBorder="1" applyAlignment="1">
      <alignment horizontal="center"/>
    </xf>
    <xf numFmtId="41" fontId="23" fillId="0" borderId="244" xfId="32" applyNumberFormat="1" applyFont="1" applyBorder="1" applyAlignment="1">
      <alignment horizontal="center"/>
    </xf>
    <xf numFmtId="41" fontId="23" fillId="0" borderId="174" xfId="32" applyNumberFormat="1" applyFont="1" applyBorder="1" applyAlignment="1">
      <alignment horizontal="center"/>
    </xf>
    <xf numFmtId="41" fontId="23" fillId="0" borderId="14" xfId="32" applyNumberFormat="1" applyFont="1" applyBorder="1" applyAlignment="1">
      <alignment horizontal="center"/>
    </xf>
    <xf numFmtId="41" fontId="23" fillId="0" borderId="218" xfId="32" applyNumberFormat="1" applyFont="1" applyBorder="1" applyAlignment="1">
      <alignment horizontal="center"/>
    </xf>
    <xf numFmtId="41" fontId="18" fillId="0" borderId="14" xfId="32" applyNumberFormat="1" applyFont="1" applyBorder="1" applyAlignment="1">
      <alignment horizontal="center"/>
    </xf>
    <xf numFmtId="41" fontId="18" fillId="0" borderId="218" xfId="32" applyNumberFormat="1" applyFont="1" applyBorder="1" applyAlignment="1">
      <alignment horizontal="center"/>
    </xf>
    <xf numFmtId="0" fontId="23" fillId="0" borderId="151" xfId="32" applyFont="1" applyBorder="1" applyAlignment="1">
      <alignment horizontal="center"/>
    </xf>
    <xf numFmtId="41" fontId="18" fillId="0" borderId="3" xfId="32" applyNumberFormat="1" applyFont="1" applyBorder="1" applyAlignment="1">
      <alignment horizontal="center"/>
    </xf>
    <xf numFmtId="41" fontId="18" fillId="0" borderId="231" xfId="32" applyNumberFormat="1" applyFont="1" applyBorder="1" applyAlignment="1">
      <alignment horizontal="center"/>
    </xf>
    <xf numFmtId="0" fontId="18" fillId="0" borderId="209" xfId="32" applyFont="1" applyBorder="1" applyAlignment="1">
      <alignment horizontal="center"/>
    </xf>
    <xf numFmtId="41" fontId="18" fillId="0" borderId="4" xfId="32" applyNumberFormat="1" applyFont="1" applyBorder="1" applyAlignment="1">
      <alignment horizontal="center"/>
    </xf>
    <xf numFmtId="41" fontId="18" fillId="0" borderId="241" xfId="32" applyNumberFormat="1" applyFont="1" applyBorder="1" applyAlignment="1">
      <alignment horizontal="center"/>
    </xf>
    <xf numFmtId="41" fontId="18" fillId="0" borderId="242" xfId="32" applyNumberFormat="1" applyFont="1" applyBorder="1" applyAlignment="1">
      <alignment horizontal="center"/>
    </xf>
    <xf numFmtId="41" fontId="18" fillId="0" borderId="15" xfId="32" applyNumberFormat="1" applyFont="1" applyBorder="1" applyAlignment="1">
      <alignment horizontal="center"/>
    </xf>
    <xf numFmtId="41" fontId="18" fillId="0" borderId="219" xfId="32" applyNumberFormat="1" applyFont="1" applyBorder="1" applyAlignment="1">
      <alignment horizontal="center"/>
    </xf>
    <xf numFmtId="0" fontId="18" fillId="0" borderId="219" xfId="32" applyFont="1" applyBorder="1" applyAlignment="1">
      <alignment horizontal="center" vertical="center" wrapText="1"/>
    </xf>
    <xf numFmtId="41" fontId="18" fillId="0" borderId="173" xfId="32" applyNumberFormat="1" applyFont="1" applyBorder="1" applyAlignment="1">
      <alignment horizontal="center"/>
    </xf>
    <xf numFmtId="0" fontId="23" fillId="0" borderId="1" xfId="32" applyFont="1" applyBorder="1" applyAlignment="1">
      <alignment horizontal="center"/>
    </xf>
    <xf numFmtId="0" fontId="23" fillId="0" borderId="151" xfId="32" applyFont="1" applyBorder="1" applyAlignment="1">
      <alignment horizontal="center" vertical="center" wrapText="1"/>
    </xf>
    <xf numFmtId="0" fontId="23" fillId="0" borderId="217" xfId="32" applyFont="1" applyBorder="1" applyAlignment="1">
      <alignment horizontal="center" vertical="center" wrapText="1"/>
    </xf>
    <xf numFmtId="0" fontId="23" fillId="0" borderId="209" xfId="32" applyFont="1" applyBorder="1" applyAlignment="1">
      <alignment horizontal="center" vertical="center" wrapText="1"/>
    </xf>
    <xf numFmtId="0" fontId="23" fillId="0" borderId="219" xfId="32" applyFont="1" applyBorder="1" applyAlignment="1">
      <alignment horizontal="center" vertical="center" wrapText="1"/>
    </xf>
    <xf numFmtId="0" fontId="23" fillId="0" borderId="174" xfId="32" applyFont="1" applyBorder="1" applyAlignment="1">
      <alignment horizontal="center" vertical="center" wrapText="1"/>
    </xf>
    <xf numFmtId="0" fontId="23" fillId="0" borderId="245" xfId="32" applyFont="1" applyBorder="1" applyAlignment="1">
      <alignment horizontal="center" vertical="center"/>
    </xf>
    <xf numFmtId="0" fontId="23" fillId="0" borderId="151" xfId="32" applyFont="1" applyBorder="1" applyAlignment="1">
      <alignment horizontal="center" vertical="center"/>
    </xf>
    <xf numFmtId="0" fontId="87" fillId="0" borderId="6" xfId="32" applyFont="1" applyBorder="1" applyAlignment="1">
      <alignment horizontal="center" vertical="center" wrapText="1"/>
    </xf>
    <xf numFmtId="0" fontId="23" fillId="0" borderId="6" xfId="32" applyFont="1" applyBorder="1" applyAlignment="1">
      <alignment horizontal="center" vertical="center" wrapText="1"/>
    </xf>
    <xf numFmtId="0" fontId="23" fillId="0" borderId="7" xfId="32" applyFont="1" applyBorder="1" applyAlignment="1">
      <alignment horizontal="center" vertical="center" wrapText="1"/>
    </xf>
    <xf numFmtId="0" fontId="23" fillId="0" borderId="12" xfId="32" applyFont="1" applyBorder="1" applyAlignment="1">
      <alignment horizontal="center" vertical="center"/>
    </xf>
    <xf numFmtId="0" fontId="23" fillId="0" borderId="8" xfId="32" applyFont="1" applyBorder="1" applyAlignment="1">
      <alignment horizontal="center" vertical="center"/>
    </xf>
    <xf numFmtId="0" fontId="23" fillId="0" borderId="29" xfId="32" applyFont="1" applyBorder="1" applyAlignment="1">
      <alignment horizontal="center" vertical="center"/>
    </xf>
    <xf numFmtId="0" fontId="23" fillId="0" borderId="3" xfId="32" applyFont="1" applyBorder="1" applyAlignment="1">
      <alignment horizontal="center" vertical="center"/>
    </xf>
    <xf numFmtId="0" fontId="23" fillId="0" borderId="92" xfId="32" applyFont="1" applyBorder="1" applyAlignment="1">
      <alignment horizontal="center" vertical="center"/>
    </xf>
    <xf numFmtId="0" fontId="23" fillId="0" borderId="14" xfId="32" applyFont="1" applyBorder="1" applyAlignment="1">
      <alignment horizontal="center" vertical="center" wrapText="1"/>
    </xf>
    <xf numFmtId="0" fontId="23" fillId="0" borderId="127" xfId="32" applyFont="1" applyBorder="1" applyAlignment="1">
      <alignment horizontal="center" vertical="center" wrapText="1"/>
    </xf>
    <xf numFmtId="0" fontId="23" fillId="0" borderId="3" xfId="32" applyFont="1" applyBorder="1" applyAlignment="1">
      <alignment horizontal="center" vertical="center" wrapText="1"/>
    </xf>
    <xf numFmtId="0" fontId="23" fillId="0" borderId="43" xfId="32" applyFont="1" applyBorder="1" applyAlignment="1">
      <alignment horizontal="center" vertical="distributed"/>
    </xf>
    <xf numFmtId="0" fontId="23" fillId="0" borderId="61" xfId="32" applyFont="1" applyBorder="1" applyAlignment="1">
      <alignment horizontal="center" vertical="distributed"/>
    </xf>
    <xf numFmtId="0" fontId="23" fillId="0" borderId="3" xfId="32" applyFont="1" applyBorder="1" applyAlignment="1">
      <alignment horizontal="center" vertical="top" wrapText="1"/>
    </xf>
    <xf numFmtId="0" fontId="23" fillId="0" borderId="8" xfId="32" applyFont="1" applyBorder="1" applyAlignment="1">
      <alignment horizontal="center" vertical="distributed"/>
    </xf>
    <xf numFmtId="0" fontId="23" fillId="0" borderId="5" xfId="32" applyFont="1" applyBorder="1" applyAlignment="1">
      <alignment horizontal="center" vertical="top" wrapText="1"/>
    </xf>
    <xf numFmtId="0" fontId="23" fillId="0" borderId="6" xfId="32" applyFont="1" applyBorder="1" applyAlignment="1">
      <alignment horizontal="center" vertical="top" wrapText="1"/>
    </xf>
    <xf numFmtId="0" fontId="23" fillId="0" borderId="7" xfId="32" applyFont="1" applyBorder="1" applyAlignment="1">
      <alignment horizontal="center" vertical="top" wrapText="1"/>
    </xf>
    <xf numFmtId="0" fontId="23" fillId="0" borderId="29" xfId="32" applyFont="1" applyBorder="1" applyAlignment="1">
      <alignment horizontal="center" vertical="top" wrapText="1"/>
    </xf>
    <xf numFmtId="0" fontId="23" fillId="0" borderId="10" xfId="32" applyFont="1" applyBorder="1" applyAlignment="1">
      <alignment horizontal="center" vertical="top" wrapText="1"/>
    </xf>
    <xf numFmtId="0" fontId="23" fillId="0" borderId="14" xfId="32" applyFont="1" applyBorder="1" applyAlignment="1">
      <alignment horizontal="center" vertical="top" wrapText="1"/>
    </xf>
    <xf numFmtId="0" fontId="23" fillId="0" borderId="29" xfId="32" applyFont="1" applyBorder="1" applyAlignment="1">
      <alignment horizontal="distributed" vertical="center" wrapText="1"/>
    </xf>
    <xf numFmtId="0" fontId="23" fillId="0" borderId="3" xfId="32" applyFont="1" applyBorder="1" applyAlignment="1">
      <alignment horizontal="distributed" vertical="center"/>
    </xf>
    <xf numFmtId="0" fontId="23" fillId="0" borderId="92" xfId="32" applyFont="1" applyBorder="1" applyAlignment="1">
      <alignment horizontal="distributed" vertical="center"/>
    </xf>
    <xf numFmtId="0" fontId="23" fillId="0" borderId="41" xfId="32" applyFont="1" applyBorder="1" applyAlignment="1">
      <alignment horizontal="center" vertical="distributed"/>
    </xf>
    <xf numFmtId="0" fontId="23" fillId="0" borderId="7" xfId="32" applyFont="1" applyBorder="1" applyAlignment="1">
      <alignment horizontal="center" vertical="distributed"/>
    </xf>
    <xf numFmtId="0" fontId="23" fillId="0" borderId="11" xfId="32" applyFont="1" applyBorder="1" applyAlignment="1">
      <alignment horizontal="center" vertical="distributed"/>
    </xf>
    <xf numFmtId="0" fontId="23" fillId="0" borderId="59" xfId="32" applyFont="1" applyBorder="1" applyAlignment="1">
      <alignment horizontal="center" vertical="distributed"/>
    </xf>
    <xf numFmtId="0" fontId="23" fillId="0" borderId="47" xfId="32" applyFont="1" applyBorder="1" applyAlignment="1">
      <alignment horizontal="center" vertical="center"/>
    </xf>
    <xf numFmtId="0" fontId="23" fillId="0" borderId="40" xfId="32" applyFont="1" applyBorder="1" applyAlignment="1">
      <alignment horizontal="center" vertical="center"/>
    </xf>
    <xf numFmtId="0" fontId="23" fillId="0" borderId="29" xfId="32" applyFont="1" applyBorder="1" applyAlignment="1">
      <alignment horizontal="center" vertical="center" wrapText="1"/>
    </xf>
    <xf numFmtId="0" fontId="23" fillId="0" borderId="92" xfId="32" applyFont="1" applyBorder="1" applyAlignment="1">
      <alignment horizontal="center" vertical="center" wrapText="1"/>
    </xf>
    <xf numFmtId="0" fontId="23" fillId="0" borderId="10" xfId="32" applyFont="1" applyBorder="1" applyAlignment="1">
      <alignment horizontal="center" vertical="center" wrapText="1"/>
    </xf>
    <xf numFmtId="0" fontId="23" fillId="0" borderId="51" xfId="32" applyFont="1" applyBorder="1" applyAlignment="1">
      <alignment horizontal="center" vertical="center" wrapText="1"/>
    </xf>
    <xf numFmtId="0" fontId="23" fillId="0" borderId="40" xfId="32" applyFont="1" applyBorder="1" applyAlignment="1">
      <alignment horizontal="left" vertical="center"/>
    </xf>
    <xf numFmtId="186" fontId="23" fillId="0" borderId="40" xfId="32" applyNumberFormat="1" applyFont="1" applyBorder="1" applyAlignment="1">
      <alignment horizontal="left" vertical="center"/>
    </xf>
    <xf numFmtId="0" fontId="23" fillId="0" borderId="1" xfId="32" applyFont="1" applyBorder="1" applyAlignment="1">
      <alignment horizontal="center" vertical="distributed"/>
    </xf>
    <xf numFmtId="0" fontId="23" fillId="0" borderId="29" xfId="32" applyFont="1" applyBorder="1" applyAlignment="1">
      <alignment horizontal="center" vertical="distributed"/>
    </xf>
    <xf numFmtId="0" fontId="23" fillId="0" borderId="50" xfId="32" applyFont="1" applyBorder="1" applyAlignment="1">
      <alignment horizontal="center" vertical="distributed"/>
    </xf>
    <xf numFmtId="0" fontId="18" fillId="0" borderId="29" xfId="32" applyFont="1" applyBorder="1" applyAlignment="1">
      <alignment horizontal="center" vertical="top" wrapText="1"/>
    </xf>
    <xf numFmtId="0" fontId="18" fillId="0" borderId="3" xfId="32" applyFont="1" applyBorder="1" applyAlignment="1">
      <alignment horizontal="center" vertical="top" wrapText="1"/>
    </xf>
    <xf numFmtId="0" fontId="18" fillId="0" borderId="12" xfId="32" applyFont="1" applyBorder="1" applyAlignment="1">
      <alignment horizontal="center" vertical="top" wrapText="1"/>
    </xf>
    <xf numFmtId="0" fontId="18" fillId="0" borderId="13" xfId="32" applyFont="1" applyBorder="1" applyAlignment="1">
      <alignment horizontal="center" vertical="top" wrapText="1"/>
    </xf>
    <xf numFmtId="0" fontId="23" fillId="0" borderId="3" xfId="32" applyFont="1" applyBorder="1" applyAlignment="1">
      <alignment horizontal="center" vertical="distributed"/>
    </xf>
    <xf numFmtId="0" fontId="23" fillId="0" borderId="92" xfId="32" applyFont="1" applyBorder="1" applyAlignment="1">
      <alignment horizontal="center" vertical="distributed"/>
    </xf>
    <xf numFmtId="0" fontId="23" fillId="0" borderId="12" xfId="32" applyFont="1" applyBorder="1" applyAlignment="1">
      <alignment horizontal="center" vertical="top" wrapText="1"/>
    </xf>
    <xf numFmtId="0" fontId="23" fillId="0" borderId="8" xfId="32" applyFont="1" applyBorder="1" applyAlignment="1">
      <alignment horizontal="center" vertical="top" wrapText="1"/>
    </xf>
    <xf numFmtId="0" fontId="23" fillId="0" borderId="13" xfId="32" applyFont="1" applyBorder="1" applyAlignment="1">
      <alignment horizontal="center" vertical="top" wrapText="1"/>
    </xf>
    <xf numFmtId="0" fontId="23" fillId="0" borderId="39" xfId="32" applyFont="1" applyBorder="1" applyAlignment="1">
      <alignment horizontal="center"/>
    </xf>
    <xf numFmtId="0" fontId="20" fillId="0" borderId="71" xfId="32" applyFont="1" applyBorder="1" applyAlignment="1" applyProtection="1">
      <alignment horizontal="center" vertical="center"/>
      <protection locked="0"/>
    </xf>
    <xf numFmtId="0" fontId="103" fillId="0" borderId="53" xfId="32" applyFont="1" applyBorder="1" applyProtection="1">
      <protection locked="0"/>
    </xf>
    <xf numFmtId="0" fontId="20" fillId="0" borderId="72" xfId="32" applyFont="1" applyBorder="1" applyAlignment="1" applyProtection="1">
      <alignment horizontal="center" vertical="center"/>
      <protection locked="0"/>
    </xf>
    <xf numFmtId="0" fontId="20" fillId="0" borderId="42" xfId="32" applyFont="1" applyBorder="1" applyAlignment="1" applyProtection="1">
      <alignment horizontal="center" vertical="center"/>
      <protection locked="0"/>
    </xf>
    <xf numFmtId="0" fontId="20" fillId="0" borderId="42" xfId="32" applyFont="1" applyBorder="1" applyAlignment="1" applyProtection="1">
      <alignment horizontal="center" vertical="center" wrapText="1"/>
      <protection locked="0"/>
    </xf>
    <xf numFmtId="0" fontId="12" fillId="0" borderId="42" xfId="32" applyBorder="1" applyAlignment="1" applyProtection="1">
      <alignment horizontal="center" vertical="center"/>
      <protection locked="0"/>
    </xf>
    <xf numFmtId="0" fontId="12" fillId="0" borderId="43" xfId="32" applyBorder="1" applyAlignment="1" applyProtection="1">
      <alignment horizontal="center" vertical="center"/>
      <protection locked="0"/>
    </xf>
    <xf numFmtId="0" fontId="59" fillId="0" borderId="34" xfId="32" applyFont="1" applyBorder="1" applyAlignment="1" applyProtection="1">
      <alignment horizontal="center"/>
      <protection locked="0"/>
    </xf>
    <xf numFmtId="0" fontId="100" fillId="0" borderId="35" xfId="32" applyFont="1" applyBorder="1" applyAlignment="1" applyProtection="1">
      <alignment horizontal="center"/>
      <protection locked="0"/>
    </xf>
    <xf numFmtId="0" fontId="59" fillId="0" borderId="38" xfId="32" applyFont="1" applyBorder="1" applyAlignment="1" applyProtection="1">
      <alignment horizontal="center"/>
      <protection locked="0"/>
    </xf>
    <xf numFmtId="0" fontId="100" fillId="0" borderId="48" xfId="32" applyFont="1" applyBorder="1" applyProtection="1">
      <protection locked="0"/>
    </xf>
    <xf numFmtId="0" fontId="101" fillId="0" borderId="40" xfId="32" applyFont="1" applyBorder="1" applyAlignment="1" applyProtection="1">
      <alignment horizontal="center"/>
      <protection locked="0"/>
    </xf>
    <xf numFmtId="0" fontId="102" fillId="0" borderId="40" xfId="32" applyFont="1" applyBorder="1" applyAlignment="1" applyProtection="1">
      <alignment horizontal="center"/>
      <protection locked="0"/>
    </xf>
    <xf numFmtId="0" fontId="68" fillId="0" borderId="39" xfId="32" applyFont="1" applyBorder="1" applyAlignment="1" applyProtection="1">
      <alignment horizontal="left"/>
      <protection locked="0"/>
    </xf>
    <xf numFmtId="0" fontId="12" fillId="0" borderId="39" xfId="32" applyBorder="1" applyAlignment="1" applyProtection="1">
      <alignment horizontal="left"/>
      <protection locked="0"/>
    </xf>
    <xf numFmtId="0" fontId="68" fillId="0" borderId="39" xfId="32" applyFont="1" applyBorder="1" applyAlignment="1" applyProtection="1">
      <alignment horizontal="right"/>
      <protection locked="0"/>
    </xf>
    <xf numFmtId="0" fontId="12" fillId="0" borderId="39" xfId="32" applyBorder="1" applyAlignment="1" applyProtection="1">
      <alignment horizontal="right"/>
      <protection locked="0"/>
    </xf>
    <xf numFmtId="0" fontId="59" fillId="0" borderId="37" xfId="32" applyFont="1" applyBorder="1" applyAlignment="1" applyProtection="1">
      <alignment horizontal="center"/>
      <protection locked="0"/>
    </xf>
    <xf numFmtId="0" fontId="59" fillId="0" borderId="35" xfId="32" applyFont="1" applyBorder="1" applyAlignment="1" applyProtection="1">
      <alignment horizontal="center"/>
      <protection locked="0"/>
    </xf>
    <xf numFmtId="0" fontId="26" fillId="0" borderId="34" xfId="32" applyFont="1" applyBorder="1" applyAlignment="1" applyProtection="1">
      <alignment horizontal="center"/>
      <protection locked="0"/>
    </xf>
    <xf numFmtId="0" fontId="26" fillId="0" borderId="37" xfId="32" applyFont="1" applyBorder="1" applyAlignment="1" applyProtection="1">
      <alignment horizontal="center"/>
      <protection locked="0"/>
    </xf>
    <xf numFmtId="0" fontId="26" fillId="0" borderId="35" xfId="32" applyFont="1" applyBorder="1" applyAlignment="1" applyProtection="1">
      <alignment horizontal="center"/>
      <protection locked="0"/>
    </xf>
    <xf numFmtId="0" fontId="101" fillId="0" borderId="0" xfId="32" applyFont="1" applyAlignment="1" applyProtection="1">
      <alignment horizontal="center"/>
      <protection locked="0"/>
    </xf>
    <xf numFmtId="0" fontId="105" fillId="0" borderId="0" xfId="32" applyFont="1" applyAlignment="1" applyProtection="1">
      <alignment horizontal="center"/>
      <protection locked="0"/>
    </xf>
    <xf numFmtId="0" fontId="20" fillId="0" borderId="39" xfId="32" applyFont="1" applyBorder="1" applyAlignment="1" applyProtection="1">
      <alignment horizontal="center"/>
      <protection locked="0"/>
    </xf>
    <xf numFmtId="0" fontId="12" fillId="0" borderId="0" xfId="32" applyAlignment="1">
      <alignment horizontal="right"/>
    </xf>
    <xf numFmtId="0" fontId="108" fillId="0" borderId="40" xfId="32" applyFont="1" applyBorder="1" applyAlignment="1" applyProtection="1">
      <alignment horizontal="center"/>
      <protection locked="0"/>
    </xf>
    <xf numFmtId="0" fontId="12" fillId="0" borderId="39" xfId="32" applyBorder="1" applyAlignment="1" applyProtection="1">
      <alignment horizontal="center"/>
      <protection locked="0"/>
    </xf>
    <xf numFmtId="0" fontId="12" fillId="0" borderId="0" xfId="32" applyAlignment="1" applyProtection="1">
      <alignment horizontal="center"/>
      <protection locked="0"/>
    </xf>
    <xf numFmtId="0" fontId="20" fillId="0" borderId="48" xfId="32" applyFont="1" applyBorder="1" applyAlignment="1" applyProtection="1">
      <alignment horizontal="center" vertical="center"/>
      <protection locked="0"/>
    </xf>
    <xf numFmtId="0" fontId="20" fillId="0" borderId="69" xfId="32" applyFont="1" applyBorder="1" applyAlignment="1" applyProtection="1">
      <alignment horizontal="center" vertical="center"/>
      <protection locked="0"/>
    </xf>
    <xf numFmtId="0" fontId="20" fillId="0" borderId="70" xfId="32" applyFont="1" applyBorder="1" applyAlignment="1" applyProtection="1">
      <alignment horizontal="center" vertical="center"/>
      <protection locked="0"/>
    </xf>
    <xf numFmtId="0" fontId="20" fillId="0" borderId="1" xfId="32" applyFont="1" applyBorder="1" applyAlignment="1" applyProtection="1">
      <alignment horizontal="center"/>
      <protection locked="0"/>
    </xf>
    <xf numFmtId="0" fontId="12" fillId="0" borderId="1" xfId="32" applyBorder="1" applyAlignment="1" applyProtection="1">
      <alignment horizontal="center"/>
      <protection locked="0"/>
    </xf>
    <xf numFmtId="0" fontId="12" fillId="0" borderId="42" xfId="32" applyBorder="1" applyAlignment="1" applyProtection="1">
      <alignment horizontal="center"/>
      <protection locked="0"/>
    </xf>
    <xf numFmtId="0" fontId="12" fillId="0" borderId="43" xfId="32" applyBorder="1" applyAlignment="1" applyProtection="1">
      <alignment horizontal="center"/>
      <protection locked="0"/>
    </xf>
    <xf numFmtId="0" fontId="111" fillId="0" borderId="34" xfId="127" applyFont="1" applyBorder="1" applyAlignment="1">
      <alignment horizontal="center" vertical="center"/>
    </xf>
    <xf numFmtId="0" fontId="112" fillId="0" borderId="35" xfId="127" applyFont="1" applyBorder="1" applyAlignment="1">
      <alignment horizontal="center" vertical="center"/>
    </xf>
    <xf numFmtId="0" fontId="23" fillId="0" borderId="34" xfId="127" quotePrefix="1" applyFont="1" applyBorder="1" applyAlignment="1">
      <alignment horizontal="center" vertical="center"/>
    </xf>
    <xf numFmtId="0" fontId="23" fillId="0" borderId="35" xfId="127" quotePrefix="1" applyFont="1" applyBorder="1" applyAlignment="1">
      <alignment horizontal="center" vertical="center"/>
    </xf>
    <xf numFmtId="0" fontId="114" fillId="0" borderId="40" xfId="127" applyFont="1" applyBorder="1" applyAlignment="1">
      <alignment horizontal="center" vertical="center"/>
    </xf>
    <xf numFmtId="0" fontId="114" fillId="0" borderId="40" xfId="127" quotePrefix="1" applyFont="1" applyBorder="1" applyAlignment="1">
      <alignment horizontal="center" vertical="center"/>
    </xf>
    <xf numFmtId="0" fontId="23" fillId="0" borderId="39" xfId="127" quotePrefix="1" applyFont="1" applyBorder="1" applyAlignment="1">
      <alignment horizontal="center" vertical="center"/>
    </xf>
    <xf numFmtId="0" fontId="20" fillId="0" borderId="40" xfId="127" quotePrefix="1" applyFont="1" applyBorder="1" applyAlignment="1">
      <alignment horizontal="center" vertical="center"/>
    </xf>
    <xf numFmtId="0" fontId="20" fillId="0" borderId="39" xfId="127" quotePrefix="1" applyFont="1" applyBorder="1" applyAlignment="1">
      <alignment horizontal="center" vertical="center"/>
    </xf>
    <xf numFmtId="0" fontId="20" fillId="0" borderId="46" xfId="127" applyFont="1" applyBorder="1" applyAlignment="1">
      <alignment horizontal="center" vertical="center"/>
    </xf>
    <xf numFmtId="0" fontId="20" fillId="0" borderId="40" xfId="127" applyFont="1" applyBorder="1" applyAlignment="1">
      <alignment horizontal="center" vertical="center"/>
    </xf>
    <xf numFmtId="0" fontId="20" fillId="0" borderId="38" xfId="127" applyFont="1" applyBorder="1" applyAlignment="1">
      <alignment horizontal="center" vertical="center"/>
    </xf>
    <xf numFmtId="0" fontId="20" fillId="0" borderId="39" xfId="127" applyFont="1" applyBorder="1" applyAlignment="1">
      <alignment horizontal="center" vertical="center"/>
    </xf>
    <xf numFmtId="49" fontId="23" fillId="0" borderId="60" xfId="127" quotePrefix="1" applyNumberFormat="1" applyFont="1" applyBorder="1" applyAlignment="1">
      <alignment horizontal="center" vertical="top" textRotation="255"/>
    </xf>
    <xf numFmtId="49" fontId="23" fillId="0" borderId="15" xfId="127" quotePrefix="1" applyNumberFormat="1" applyFont="1" applyBorder="1" applyAlignment="1">
      <alignment horizontal="center" vertical="top" textRotation="255"/>
    </xf>
    <xf numFmtId="49" fontId="23" fillId="0" borderId="13" xfId="127" quotePrefix="1" applyNumberFormat="1" applyFont="1" applyBorder="1" applyAlignment="1">
      <alignment horizontal="center" vertical="top" textRotation="255"/>
    </xf>
    <xf numFmtId="41" fontId="23" fillId="0" borderId="46" xfId="127" applyNumberFormat="1" applyFont="1" applyBorder="1" applyAlignment="1">
      <alignment horizontal="center" vertical="center"/>
    </xf>
    <xf numFmtId="41" fontId="23" fillId="0" borderId="40" xfId="127" applyNumberFormat="1" applyFont="1" applyBorder="1" applyAlignment="1">
      <alignment horizontal="center" vertical="center"/>
    </xf>
    <xf numFmtId="41" fontId="23" fillId="0" borderId="73" xfId="127" applyNumberFormat="1" applyFont="1" applyBorder="1" applyAlignment="1">
      <alignment horizontal="center" vertical="center"/>
    </xf>
    <xf numFmtId="41" fontId="23" fillId="0" borderId="1" xfId="127" applyNumberFormat="1" applyFont="1" applyBorder="1" applyAlignment="1">
      <alignment horizontal="center" vertical="center"/>
    </xf>
    <xf numFmtId="41" fontId="23" fillId="0" borderId="5" xfId="127" applyNumberFormat="1" applyFont="1" applyBorder="1" applyAlignment="1">
      <alignment horizontal="center" vertical="center"/>
    </xf>
    <xf numFmtId="41" fontId="13" fillId="0" borderId="38" xfId="127" applyNumberFormat="1" applyFont="1" applyBorder="1" applyAlignment="1">
      <alignment horizontal="center" vertical="center"/>
    </xf>
    <xf numFmtId="41" fontId="13" fillId="0" borderId="39" xfId="127" applyNumberFormat="1" applyFont="1" applyBorder="1" applyAlignment="1">
      <alignment horizontal="center" vertical="center"/>
    </xf>
    <xf numFmtId="0" fontId="118" fillId="0" borderId="0" xfId="127" quotePrefix="1" applyFont="1" applyAlignment="1">
      <alignment horizontal="left" vertical="center"/>
    </xf>
    <xf numFmtId="9" fontId="23" fillId="0" borderId="11" xfId="67" applyFont="1" applyFill="1" applyBorder="1" applyAlignment="1">
      <alignment horizontal="center" vertical="center" textRotation="255" wrapText="1"/>
    </xf>
    <xf numFmtId="9" fontId="23" fillId="0" borderId="15" xfId="67" applyFont="1" applyFill="1" applyBorder="1" applyAlignment="1">
      <alignment horizontal="center" vertical="center" textRotation="255"/>
    </xf>
    <xf numFmtId="9" fontId="23" fillId="0" borderId="63" xfId="67" applyFont="1" applyFill="1" applyBorder="1" applyAlignment="1">
      <alignment horizontal="center" vertical="center" textRotation="255"/>
    </xf>
    <xf numFmtId="0" fontId="23" fillId="0" borderId="3" xfId="127" quotePrefix="1" applyFont="1" applyBorder="1" applyAlignment="1">
      <alignment horizontal="center" vertical="center"/>
    </xf>
    <xf numFmtId="0" fontId="23" fillId="0" borderId="4" xfId="127" quotePrefix="1" applyFont="1" applyBorder="1" applyAlignment="1">
      <alignment horizontal="center" vertical="center"/>
    </xf>
    <xf numFmtId="0" fontId="23" fillId="0" borderId="5" xfId="127" applyFont="1" applyBorder="1" applyAlignment="1">
      <alignment vertical="center"/>
    </xf>
    <xf numFmtId="0" fontId="23" fillId="0" borderId="6" xfId="127" applyFont="1" applyBorder="1" applyAlignment="1">
      <alignment vertical="center"/>
    </xf>
    <xf numFmtId="0" fontId="20" fillId="0" borderId="203" xfId="32" applyFont="1" applyBorder="1" applyAlignment="1" applyProtection="1">
      <alignment horizontal="center" vertical="center"/>
      <protection locked="0"/>
    </xf>
    <xf numFmtId="0" fontId="20" fillId="0" borderId="204" xfId="32" applyFont="1" applyBorder="1" applyAlignment="1" applyProtection="1">
      <alignment horizontal="center" vertical="center"/>
      <protection locked="0"/>
    </xf>
    <xf numFmtId="0" fontId="20" fillId="0" borderId="205" xfId="32" applyFont="1" applyBorder="1" applyAlignment="1" applyProtection="1">
      <alignment horizontal="center" vertical="center"/>
      <protection locked="0"/>
    </xf>
    <xf numFmtId="0" fontId="20" fillId="0" borderId="206" xfId="32" applyFont="1" applyBorder="1" applyAlignment="1" applyProtection="1">
      <alignment horizontal="center" vertical="center"/>
      <protection locked="0"/>
    </xf>
    <xf numFmtId="0" fontId="20" fillId="0" borderId="207" xfId="32" applyFont="1" applyBorder="1" applyAlignment="1" applyProtection="1">
      <alignment horizontal="center" vertical="center"/>
      <protection locked="0"/>
    </xf>
    <xf numFmtId="0" fontId="20" fillId="0" borderId="208" xfId="32" applyFont="1" applyBorder="1" applyAlignment="1" applyProtection="1">
      <alignment horizontal="center" vertical="center"/>
      <protection locked="0"/>
    </xf>
    <xf numFmtId="0" fontId="26" fillId="0" borderId="5" xfId="32" applyFont="1" applyBorder="1" applyAlignment="1" applyProtection="1">
      <alignment horizontal="center" vertical="center"/>
      <protection locked="0"/>
    </xf>
    <xf numFmtId="0" fontId="26" fillId="0" borderId="6" xfId="32" applyFont="1" applyBorder="1" applyAlignment="1" applyProtection="1">
      <alignment horizontal="center" vertical="center"/>
      <protection locked="0"/>
    </xf>
    <xf numFmtId="0" fontId="26" fillId="0" borderId="78" xfId="32" applyFont="1" applyBorder="1" applyAlignment="1" applyProtection="1">
      <alignment horizontal="center" vertical="center"/>
      <protection locked="0"/>
    </xf>
    <xf numFmtId="0" fontId="20" fillId="0" borderId="4" xfId="32" applyFont="1" applyBorder="1" applyAlignment="1" applyProtection="1">
      <alignment horizontal="center" vertical="center"/>
      <protection locked="0"/>
    </xf>
    <xf numFmtId="0" fontId="20" fillId="0" borderId="10" xfId="32" applyFont="1" applyBorder="1" applyAlignment="1" applyProtection="1">
      <alignment horizontal="center" vertical="center"/>
      <protection locked="0"/>
    </xf>
    <xf numFmtId="0" fontId="20" fillId="0" borderId="11" xfId="32" applyFont="1" applyBorder="1" applyAlignment="1" applyProtection="1">
      <alignment horizontal="center" vertical="center"/>
      <protection locked="0"/>
    </xf>
    <xf numFmtId="0" fontId="20" fillId="0" borderId="12" xfId="32" applyFont="1" applyBorder="1" applyAlignment="1" applyProtection="1">
      <alignment horizontal="center" vertical="center"/>
      <protection locked="0"/>
    </xf>
    <xf numFmtId="0" fontId="20" fillId="0" borderId="13" xfId="32" applyFont="1" applyBorder="1" applyAlignment="1" applyProtection="1">
      <alignment horizontal="center" vertical="center"/>
      <protection locked="0"/>
    </xf>
    <xf numFmtId="0" fontId="26" fillId="0" borderId="9" xfId="32" applyFont="1" applyBorder="1" applyAlignment="1" applyProtection="1">
      <alignment horizontal="center" vertical="center" wrapText="1"/>
      <protection locked="0"/>
    </xf>
    <xf numFmtId="0" fontId="26" fillId="0" borderId="135" xfId="32" applyFont="1" applyBorder="1" applyAlignment="1" applyProtection="1">
      <alignment horizontal="center" vertical="center" wrapText="1"/>
      <protection locked="0"/>
    </xf>
    <xf numFmtId="0" fontId="26" fillId="0" borderId="8" xfId="32" applyFont="1" applyBorder="1" applyAlignment="1" applyProtection="1">
      <alignment horizontal="center" vertical="center" wrapText="1"/>
      <protection locked="0"/>
    </xf>
    <xf numFmtId="0" fontId="26" fillId="0" borderId="133" xfId="32" applyFont="1" applyBorder="1" applyAlignment="1" applyProtection="1">
      <alignment horizontal="center" vertical="center" wrapText="1"/>
      <protection locked="0"/>
    </xf>
    <xf numFmtId="0" fontId="20" fillId="0" borderId="8" xfId="32" applyFont="1" applyBorder="1" applyAlignment="1" applyProtection="1">
      <alignment horizontal="center" vertical="center" wrapText="1"/>
      <protection locked="0"/>
    </xf>
    <xf numFmtId="0" fontId="20" fillId="0" borderId="13" xfId="32" applyFont="1" applyBorder="1" applyAlignment="1" applyProtection="1">
      <alignment horizontal="center" vertical="center" wrapText="1"/>
      <protection locked="0"/>
    </xf>
    <xf numFmtId="41" fontId="20" fillId="0" borderId="12" xfId="32" applyNumberFormat="1" applyFont="1" applyBorder="1" applyAlignment="1" applyProtection="1">
      <alignment horizontal="center" vertical="center"/>
      <protection locked="0"/>
    </xf>
    <xf numFmtId="41" fontId="20" fillId="0" borderId="13" xfId="32" applyNumberFormat="1" applyFont="1" applyBorder="1" applyAlignment="1" applyProtection="1">
      <alignment horizontal="center" vertical="center"/>
      <protection locked="0"/>
    </xf>
    <xf numFmtId="41" fontId="20" fillId="0" borderId="12" xfId="32" applyNumberFormat="1" applyFont="1" applyBorder="1" applyAlignment="1" applyProtection="1">
      <alignment horizontal="center"/>
      <protection locked="0"/>
    </xf>
    <xf numFmtId="41" fontId="20" fillId="0" borderId="133" xfId="32" applyNumberFormat="1" applyFont="1" applyBorder="1" applyAlignment="1" applyProtection="1">
      <alignment horizontal="center"/>
      <protection locked="0"/>
    </xf>
    <xf numFmtId="0" fontId="26" fillId="0" borderId="29" xfId="32" applyFont="1" applyBorder="1" applyAlignment="1" applyProtection="1">
      <alignment horizontal="center" vertical="center" wrapText="1"/>
      <protection locked="0"/>
    </xf>
    <xf numFmtId="0" fontId="26" fillId="0" borderId="4" xfId="32" applyFont="1" applyBorder="1" applyAlignment="1" applyProtection="1">
      <alignment horizontal="center" vertical="center" wrapText="1"/>
      <protection locked="0"/>
    </xf>
    <xf numFmtId="0" fontId="20" fillId="0" borderId="29" xfId="32" applyFont="1" applyBorder="1" applyAlignment="1" applyProtection="1">
      <alignment horizontal="center" vertical="center" wrapText="1"/>
      <protection locked="0"/>
    </xf>
    <xf numFmtId="0" fontId="20" fillId="0" borderId="4" xfId="32" applyFont="1" applyBorder="1" applyAlignment="1" applyProtection="1">
      <alignment horizontal="center" vertical="center" wrapText="1"/>
      <protection locked="0"/>
    </xf>
    <xf numFmtId="0" fontId="26" fillId="0" borderId="199" xfId="32" applyFont="1" applyBorder="1" applyAlignment="1" applyProtection="1">
      <alignment horizontal="center" vertical="center" wrapText="1"/>
      <protection locked="0"/>
    </xf>
    <xf numFmtId="0" fontId="26" fillId="0" borderId="201" xfId="32" applyFont="1" applyBorder="1" applyAlignment="1" applyProtection="1">
      <alignment horizontal="center" vertical="center" wrapText="1"/>
      <protection locked="0"/>
    </xf>
    <xf numFmtId="0" fontId="20" fillId="0" borderId="9" xfId="32" applyFont="1" applyBorder="1" applyAlignment="1" applyProtection="1">
      <alignment horizontal="center" vertical="center"/>
      <protection locked="0"/>
    </xf>
    <xf numFmtId="0" fontId="20" fillId="0" borderId="15" xfId="32" applyFont="1" applyBorder="1" applyAlignment="1" applyProtection="1">
      <alignment horizontal="center" vertical="center"/>
      <protection locked="0"/>
    </xf>
    <xf numFmtId="0" fontId="20" fillId="0" borderId="8" xfId="32" applyFont="1" applyBorder="1" applyAlignment="1" applyProtection="1">
      <alignment horizontal="center" vertical="center"/>
      <protection locked="0"/>
    </xf>
    <xf numFmtId="0" fontId="20" fillId="0" borderId="5" xfId="32" applyFont="1" applyBorder="1" applyAlignment="1" applyProtection="1">
      <alignment horizontal="center" vertical="center"/>
      <protection locked="0"/>
    </xf>
    <xf numFmtId="0" fontId="20" fillId="0" borderId="6" xfId="32" applyFont="1" applyBorder="1" applyAlignment="1" applyProtection="1">
      <alignment horizontal="center" vertical="center"/>
      <protection locked="0"/>
    </xf>
    <xf numFmtId="0" fontId="20" fillId="0" borderId="78" xfId="32" applyFont="1" applyBorder="1" applyAlignment="1" applyProtection="1">
      <alignment horizontal="center" vertical="center"/>
      <protection locked="0"/>
    </xf>
    <xf numFmtId="0" fontId="20" fillId="0" borderId="77" xfId="32" applyFont="1" applyBorder="1" applyAlignment="1" applyProtection="1">
      <alignment horizontal="center" vertical="center"/>
      <protection locked="0"/>
    </xf>
    <xf numFmtId="0" fontId="20" fillId="0" borderId="97" xfId="32" applyFont="1" applyBorder="1" applyAlignment="1" applyProtection="1">
      <alignment horizontal="center" vertical="center" wrapText="1"/>
      <protection locked="0"/>
    </xf>
    <xf numFmtId="0" fontId="20" fillId="0" borderId="200" xfId="32" applyFont="1" applyBorder="1" applyAlignment="1" applyProtection="1">
      <alignment horizontal="center" vertical="center" wrapText="1"/>
      <protection locked="0"/>
    </xf>
    <xf numFmtId="0" fontId="20" fillId="0" borderId="202" xfId="32" applyFont="1" applyBorder="1" applyAlignment="1" applyProtection="1">
      <alignment horizontal="center" vertical="center" wrapText="1"/>
      <protection locked="0"/>
    </xf>
    <xf numFmtId="0" fontId="65" fillId="0" borderId="9" xfId="32" applyFont="1" applyBorder="1" applyAlignment="1" applyProtection="1">
      <alignment horizontal="center" vertical="center" wrapText="1"/>
      <protection locked="0"/>
    </xf>
    <xf numFmtId="0" fontId="26" fillId="0" borderId="0" xfId="32" applyFont="1" applyAlignment="1" applyProtection="1">
      <alignment horizontal="center" vertical="center" wrapText="1"/>
      <protection locked="0"/>
    </xf>
    <xf numFmtId="0" fontId="20" fillId="0" borderId="29" xfId="32" applyFont="1" applyBorder="1" applyAlignment="1" applyProtection="1">
      <alignment horizontal="center" vertical="center"/>
      <protection locked="0"/>
    </xf>
    <xf numFmtId="0" fontId="65" fillId="0" borderId="10" xfId="32" applyFont="1" applyBorder="1" applyAlignment="1" applyProtection="1">
      <alignment horizontal="center" vertical="center" wrapText="1"/>
      <protection locked="0"/>
    </xf>
    <xf numFmtId="0" fontId="65" fillId="0" borderId="14" xfId="32" applyFont="1" applyBorder="1" applyAlignment="1" applyProtection="1">
      <alignment horizontal="center" vertical="center" wrapText="1"/>
      <protection locked="0"/>
    </xf>
    <xf numFmtId="0" fontId="65" fillId="0" borderId="12" xfId="32" applyFont="1" applyBorder="1" applyAlignment="1" applyProtection="1">
      <alignment horizontal="center" vertical="center" wrapText="1"/>
      <protection locked="0"/>
    </xf>
    <xf numFmtId="0" fontId="23" fillId="0" borderId="1" xfId="32" applyFont="1" applyBorder="1" applyAlignment="1" applyProtection="1">
      <alignment horizontal="center"/>
      <protection locked="0"/>
    </xf>
    <xf numFmtId="0" fontId="24" fillId="0" borderId="1" xfId="32" applyFont="1" applyBorder="1" applyAlignment="1" applyProtection="1">
      <alignment horizontal="center"/>
      <protection locked="0"/>
    </xf>
    <xf numFmtId="49" fontId="107" fillId="0" borderId="1" xfId="32" applyNumberFormat="1" applyFont="1" applyBorder="1" applyAlignment="1" applyProtection="1">
      <alignment horizontal="center"/>
      <protection locked="0"/>
    </xf>
    <xf numFmtId="0" fontId="95" fillId="0" borderId="9" xfId="32"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3" fillId="0" borderId="1" xfId="0" applyFont="1" applyBorder="1" applyAlignment="1" applyProtection="1">
      <alignment horizontal="center"/>
      <protection locked="0"/>
    </xf>
    <xf numFmtId="0" fontId="24" fillId="0" borderId="1" xfId="0" applyFont="1" applyBorder="1" applyAlignment="1" applyProtection="1">
      <alignment horizontal="center"/>
      <protection locked="0"/>
    </xf>
    <xf numFmtId="49" fontId="107" fillId="0" borderId="5" xfId="0" applyNumberFormat="1" applyFont="1" applyBorder="1" applyAlignment="1" applyProtection="1">
      <alignment horizontal="center"/>
      <protection locked="0"/>
    </xf>
    <xf numFmtId="49" fontId="107" fillId="0" borderId="7" xfId="0" applyNumberFormat="1" applyFont="1" applyBorder="1" applyAlignment="1" applyProtection="1">
      <alignment horizontal="center"/>
      <protection locked="0"/>
    </xf>
    <xf numFmtId="0" fontId="95" fillId="0" borderId="9" xfId="0" applyFont="1" applyBorder="1" applyAlignment="1" applyProtection="1">
      <alignment horizontal="center" vertical="center"/>
      <protection locked="0"/>
    </xf>
    <xf numFmtId="0" fontId="20" fillId="0" borderId="77" xfId="0" applyFont="1" applyBorder="1" applyAlignment="1">
      <alignment horizontal="center" vertical="center"/>
    </xf>
    <xf numFmtId="0" fontId="20" fillId="0" borderId="6" xfId="0" applyFont="1" applyBorder="1" applyAlignment="1">
      <alignment horizontal="center" vertical="center"/>
    </xf>
    <xf numFmtId="0" fontId="26" fillId="0" borderId="5"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0" fillId="0" borderId="135" xfId="0" applyFont="1" applyBorder="1" applyAlignment="1" applyProtection="1">
      <alignment horizontal="center" vertical="center"/>
      <protection locked="0"/>
    </xf>
    <xf numFmtId="0" fontId="20" fillId="0" borderId="136" xfId="0" applyFont="1" applyBorder="1" applyAlignment="1" applyProtection="1">
      <alignment horizontal="center" vertical="center"/>
      <protection locked="0"/>
    </xf>
    <xf numFmtId="0" fontId="20" fillId="0" borderId="133" xfId="0" applyFont="1" applyBorder="1" applyAlignment="1" applyProtection="1">
      <alignment horizontal="center" vertical="center"/>
      <protection locked="0"/>
    </xf>
    <xf numFmtId="0" fontId="20" fillId="0" borderId="97" xfId="0" applyFont="1" applyBorder="1" applyAlignment="1" applyProtection="1">
      <alignment horizontal="center" vertical="center" wrapText="1"/>
      <protection locked="0"/>
    </xf>
    <xf numFmtId="0" fontId="20" fillId="0" borderId="200" xfId="0" applyFont="1" applyBorder="1" applyAlignment="1" applyProtection="1">
      <alignment horizontal="center" vertical="center" wrapText="1"/>
      <protection locked="0"/>
    </xf>
    <xf numFmtId="0" fontId="20" fillId="0" borderId="202" xfId="0" applyFont="1" applyBorder="1" applyAlignment="1" applyProtection="1">
      <alignment horizontal="center" vertical="center" wrapText="1"/>
      <protection locked="0"/>
    </xf>
    <xf numFmtId="0" fontId="65" fillId="0" borderId="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0" fillId="0" borderId="2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6" fillId="0" borderId="29"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77"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6" fillId="0" borderId="78" xfId="0" applyFont="1" applyBorder="1" applyAlignment="1" applyProtection="1">
      <alignment horizontal="center" vertical="center"/>
      <protection locked="0"/>
    </xf>
    <xf numFmtId="0" fontId="65" fillId="0" borderId="10" xfId="0" applyFont="1" applyBorder="1" applyAlignment="1" applyProtection="1">
      <alignment horizontal="center" vertical="center" wrapText="1"/>
      <protection locked="0"/>
    </xf>
    <xf numFmtId="0" fontId="65" fillId="0" borderId="14" xfId="0" applyFont="1" applyBorder="1" applyAlignment="1" applyProtection="1">
      <alignment horizontal="center" vertical="center" wrapText="1"/>
      <protection locked="0"/>
    </xf>
    <xf numFmtId="0" fontId="65" fillId="0" borderId="1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78" xfId="0" applyFont="1" applyBorder="1" applyAlignment="1" applyProtection="1">
      <alignment horizontal="center" vertical="center"/>
      <protection locked="0"/>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locked="0"/>
    </xf>
    <xf numFmtId="0" fontId="26" fillId="0" borderId="10" xfId="0" applyFont="1" applyBorder="1" applyAlignment="1" applyProtection="1">
      <alignment horizontal="center" vertical="center" wrapText="1"/>
      <protection locked="0"/>
    </xf>
    <xf numFmtId="0" fontId="26" fillId="0" borderId="13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33" xfId="0" applyFont="1" applyBorder="1" applyAlignment="1" applyProtection="1">
      <alignment horizontal="center" vertical="center" wrapText="1"/>
      <protection locked="0"/>
    </xf>
    <xf numFmtId="0" fontId="20" fillId="0" borderId="12" xfId="0" applyFont="1" applyBorder="1" applyAlignment="1" applyProtection="1">
      <alignment horizontal="center"/>
      <protection locked="0"/>
    </xf>
    <xf numFmtId="0" fontId="20" fillId="0" borderId="133"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203" xfId="0" applyFont="1" applyBorder="1" applyAlignment="1" applyProtection="1">
      <alignment horizontal="center" vertical="center"/>
      <protection locked="0"/>
    </xf>
    <xf numFmtId="0" fontId="20" fillId="0" borderId="204" xfId="0" applyFont="1" applyBorder="1" applyAlignment="1" applyProtection="1">
      <alignment horizontal="center" vertical="center"/>
      <protection locked="0"/>
    </xf>
    <xf numFmtId="0" fontId="20" fillId="0" borderId="205" xfId="0" applyFont="1" applyBorder="1" applyAlignment="1" applyProtection="1">
      <alignment horizontal="center" vertical="center"/>
      <protection locked="0"/>
    </xf>
    <xf numFmtId="0" fontId="20" fillId="0" borderId="206" xfId="0" applyFont="1" applyBorder="1" applyAlignment="1" applyProtection="1">
      <alignment horizontal="center" vertical="center"/>
      <protection locked="0"/>
    </xf>
    <xf numFmtId="0" fontId="20" fillId="0" borderId="207" xfId="0" applyFont="1" applyBorder="1" applyAlignment="1" applyProtection="1">
      <alignment horizontal="center" vertical="center"/>
      <protection locked="0"/>
    </xf>
    <xf numFmtId="0" fontId="20" fillId="0" borderId="208" xfId="0" applyFont="1" applyBorder="1" applyAlignment="1" applyProtection="1">
      <alignment horizontal="center" vertical="center"/>
      <protection locked="0"/>
    </xf>
    <xf numFmtId="0" fontId="20" fillId="0" borderId="199" xfId="0" applyFont="1" applyBorder="1" applyAlignment="1" applyProtection="1">
      <alignment horizontal="center" vertical="center"/>
      <protection locked="0"/>
    </xf>
    <xf numFmtId="0" fontId="20" fillId="0" borderId="241" xfId="0" applyFont="1" applyBorder="1" applyAlignment="1" applyProtection="1">
      <alignment horizontal="center" vertical="center"/>
      <protection locked="0"/>
    </xf>
    <xf numFmtId="0" fontId="20" fillId="0" borderId="201"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4"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204" fontId="18" fillId="0" borderId="12" xfId="0" applyNumberFormat="1" applyFont="1" applyBorder="1" applyAlignment="1" applyProtection="1">
      <alignment horizontal="right" vertical="center"/>
      <protection locked="0"/>
    </xf>
    <xf numFmtId="204" fontId="18" fillId="0" borderId="133" xfId="0" applyNumberFormat="1" applyFont="1" applyBorder="1" applyAlignment="1" applyProtection="1">
      <alignment horizontal="right" vertical="center"/>
      <protection locked="0"/>
    </xf>
    <xf numFmtId="204" fontId="18" fillId="0" borderId="13" xfId="0" applyNumberFormat="1" applyFont="1" applyBorder="1" applyAlignment="1" applyProtection="1">
      <alignment horizontal="right" vertical="center"/>
      <protection locked="0"/>
    </xf>
    <xf numFmtId="37" fontId="136" fillId="0" borderId="139" xfId="148" applyFont="1" applyBorder="1" applyAlignment="1">
      <alignment horizontal="center"/>
    </xf>
    <xf numFmtId="37" fontId="59" fillId="0" borderId="139" xfId="148" applyFont="1" applyBorder="1" applyAlignment="1">
      <alignment horizontal="center"/>
    </xf>
    <xf numFmtId="37" fontId="138" fillId="0" borderId="0" xfId="148" applyFont="1" applyAlignment="1">
      <alignment horizontal="center"/>
    </xf>
    <xf numFmtId="37" fontId="136" fillId="0" borderId="141" xfId="148" applyFont="1" applyBorder="1" applyAlignment="1">
      <alignment horizontal="center"/>
    </xf>
    <xf numFmtId="37" fontId="136" fillId="0" borderId="144" xfId="148" applyFont="1" applyBorder="1" applyAlignment="1">
      <alignment horizontal="center" vertical="center"/>
    </xf>
    <xf numFmtId="39" fontId="136" fillId="0" borderId="145" xfId="149" applyFont="1" applyBorder="1" applyAlignment="1">
      <alignment horizontal="center" vertical="center"/>
    </xf>
    <xf numFmtId="195" fontId="13" fillId="0" borderId="151" xfId="149" applyNumberFormat="1" applyFont="1" applyBorder="1" applyAlignment="1">
      <alignment horizontal="center"/>
    </xf>
    <xf numFmtId="39" fontId="35" fillId="0" borderId="151" xfId="149" applyBorder="1"/>
    <xf numFmtId="39" fontId="35" fillId="0" borderId="0" xfId="149"/>
    <xf numFmtId="39" fontId="136" fillId="0" borderId="0" xfId="149" applyFont="1"/>
    <xf numFmtId="39" fontId="136" fillId="0" borderId="141" xfId="149" applyFont="1" applyBorder="1"/>
    <xf numFmtId="37" fontId="136" fillId="0" borderId="145" xfId="148" applyFont="1" applyBorder="1" applyAlignment="1">
      <alignment horizontal="center" vertical="center"/>
    </xf>
    <xf numFmtId="0" fontId="136" fillId="0" borderId="158" xfId="150" applyNumberFormat="1" applyFont="1" applyBorder="1" applyAlignment="1">
      <alignment horizontal="center" vertical="center" wrapText="1"/>
    </xf>
    <xf numFmtId="39" fontId="136" fillId="0" borderId="151" xfId="149" applyFont="1" applyBorder="1"/>
    <xf numFmtId="37" fontId="23" fillId="0" borderId="15" xfId="138" applyFont="1" applyBorder="1" applyAlignment="1">
      <alignment horizontal="center" vertical="center" wrapText="1"/>
    </xf>
    <xf numFmtId="37" fontId="23" fillId="0" borderId="0" xfId="138" applyFont="1" applyAlignment="1">
      <alignment horizontal="center" vertical="center"/>
    </xf>
    <xf numFmtId="37" fontId="23" fillId="0" borderId="15" xfId="138" applyFont="1" applyBorder="1" applyAlignment="1">
      <alignment horizontal="center" vertical="center"/>
    </xf>
    <xf numFmtId="37" fontId="23" fillId="0" borderId="8" xfId="138" applyFont="1" applyBorder="1" applyAlignment="1">
      <alignment horizontal="center" vertical="center"/>
    </xf>
    <xf numFmtId="37" fontId="23" fillId="0" borderId="13" xfId="138" applyFont="1" applyBorder="1" applyAlignment="1">
      <alignment horizontal="center" vertical="center"/>
    </xf>
    <xf numFmtId="0" fontId="23" fillId="0" borderId="12" xfId="34" applyFont="1" applyBorder="1" applyAlignment="1">
      <alignment horizontal="center" vertical="center" wrapText="1"/>
    </xf>
    <xf numFmtId="0" fontId="23" fillId="0" borderId="8" xfId="34" applyFont="1" applyBorder="1" applyAlignment="1">
      <alignment horizontal="center" vertical="center" wrapText="1"/>
    </xf>
    <xf numFmtId="0" fontId="23" fillId="0" borderId="133" xfId="34" applyFont="1" applyBorder="1" applyAlignment="1">
      <alignment horizontal="center" vertical="center" wrapText="1"/>
    </xf>
    <xf numFmtId="0" fontId="23" fillId="0" borderId="5" xfId="34" applyFont="1" applyBorder="1" applyAlignment="1">
      <alignment horizontal="center" vertical="center" wrapText="1"/>
    </xf>
    <xf numFmtId="0" fontId="23" fillId="0" borderId="6" xfId="34" applyFont="1" applyBorder="1" applyAlignment="1">
      <alignment horizontal="center" vertical="center" wrapText="1"/>
    </xf>
    <xf numFmtId="0" fontId="23" fillId="0" borderId="1" xfId="34" applyFont="1" applyBorder="1" applyAlignment="1">
      <alignment horizontal="center" vertical="center" wrapText="1"/>
    </xf>
    <xf numFmtId="0" fontId="23" fillId="0" borderId="7" xfId="34" applyFont="1" applyBorder="1" applyAlignment="1">
      <alignment horizontal="center" vertical="center" wrapText="1"/>
    </xf>
    <xf numFmtId="37" fontId="23" fillId="0" borderId="134" xfId="138" applyFont="1" applyBorder="1" applyAlignment="1">
      <alignment horizontal="center" vertical="center" wrapText="1"/>
    </xf>
    <xf numFmtId="37" fontId="23" fillId="0" borderId="128" xfId="138" applyFont="1" applyBorder="1" applyAlignment="1">
      <alignment horizontal="center" vertical="center" wrapText="1"/>
    </xf>
    <xf numFmtId="37" fontId="23" fillId="0" borderId="96" xfId="138" applyFont="1" applyBorder="1" applyAlignment="1">
      <alignment horizontal="center" vertical="center" wrapText="1"/>
    </xf>
    <xf numFmtId="37" fontId="64" fillId="0" borderId="0" xfId="138" applyFont="1" applyAlignment="1">
      <alignment horizontal="center"/>
    </xf>
    <xf numFmtId="37" fontId="127" fillId="0" borderId="0" xfId="138" applyFont="1" applyAlignment="1">
      <alignment horizontal="center"/>
    </xf>
    <xf numFmtId="37" fontId="23" fillId="0" borderId="8" xfId="138" applyFont="1" applyBorder="1" applyAlignment="1">
      <alignment horizontal="right" vertical="center"/>
    </xf>
    <xf numFmtId="0" fontId="23" fillId="0" borderId="72" xfId="34" applyFont="1" applyBorder="1" applyAlignment="1">
      <alignment horizontal="center" vertical="center" wrapText="1"/>
    </xf>
    <xf numFmtId="0" fontId="23" fillId="0" borderId="42" xfId="34" applyFont="1" applyBorder="1" applyAlignment="1">
      <alignment horizontal="center" vertical="center" wrapText="1"/>
    </xf>
    <xf numFmtId="0" fontId="23" fillId="0" borderId="43" xfId="34" applyFont="1" applyBorder="1" applyAlignment="1">
      <alignment horizontal="center" vertical="center" wrapText="1"/>
    </xf>
    <xf numFmtId="0" fontId="23" fillId="0" borderId="130" xfId="34" applyFont="1" applyBorder="1" applyAlignment="1">
      <alignment horizontal="center" vertical="center" wrapText="1"/>
    </xf>
    <xf numFmtId="0" fontId="23" fillId="0" borderId="74" xfId="34" applyFont="1" applyBorder="1" applyAlignment="1">
      <alignment horizontal="center" vertical="center" wrapText="1"/>
    </xf>
    <xf numFmtId="0" fontId="23" fillId="0" borderId="50" xfId="34" applyFont="1" applyBorder="1" applyAlignment="1">
      <alignment horizontal="center" vertical="center" wrapText="1"/>
    </xf>
    <xf numFmtId="49" fontId="24" fillId="0" borderId="50" xfId="34" applyNumberFormat="1" applyFont="1" applyBorder="1" applyAlignment="1">
      <alignment horizontal="center" vertical="center" wrapText="1"/>
    </xf>
    <xf numFmtId="49" fontId="24" fillId="0" borderId="49" xfId="34" applyNumberFormat="1" applyFont="1" applyBorder="1" applyAlignment="1">
      <alignment horizontal="center" vertical="center" wrapText="1"/>
    </xf>
    <xf numFmtId="49" fontId="24" fillId="0" borderId="132" xfId="34" applyNumberFormat="1" applyFont="1" applyBorder="1" applyAlignment="1">
      <alignment horizontal="center" vertical="center" wrapText="1"/>
    </xf>
    <xf numFmtId="0" fontId="13" fillId="0" borderId="4" xfId="34" applyFont="1" applyBorder="1" applyAlignment="1">
      <alignment horizontal="center" vertical="center" wrapText="1"/>
    </xf>
    <xf numFmtId="0" fontId="13" fillId="0" borderId="12" xfId="34" applyFont="1" applyBorder="1" applyAlignment="1">
      <alignment horizontal="center" vertical="center" wrapText="1"/>
    </xf>
    <xf numFmtId="0" fontId="13" fillId="0" borderId="13" xfId="34" applyFont="1" applyBorder="1" applyAlignment="1">
      <alignment horizontal="center" vertical="center" wrapText="1"/>
    </xf>
    <xf numFmtId="37" fontId="13" fillId="0" borderId="13" xfId="138" applyFont="1" applyBorder="1" applyAlignment="1">
      <alignment horizontal="center" vertical="center" wrapText="1"/>
    </xf>
    <xf numFmtId="37" fontId="13" fillId="0" borderId="11" xfId="138" applyFont="1" applyBorder="1" applyAlignment="1">
      <alignment horizontal="center" vertical="center" wrapText="1"/>
    </xf>
    <xf numFmtId="37" fontId="13" fillId="0" borderId="4" xfId="138" applyFont="1" applyBorder="1" applyAlignment="1">
      <alignment horizontal="center" vertical="center" wrapText="1"/>
    </xf>
    <xf numFmtId="37" fontId="13" fillId="0" borderId="29" xfId="138" applyFont="1" applyBorder="1" applyAlignment="1">
      <alignment horizontal="center" vertical="center" wrapText="1"/>
    </xf>
    <xf numFmtId="37" fontId="13" fillId="0" borderId="4" xfId="138" applyFont="1" applyBorder="1" applyAlignment="1">
      <alignment horizontal="center" vertical="center"/>
    </xf>
    <xf numFmtId="0" fontId="29" fillId="0" borderId="8" xfId="34" applyFont="1" applyBorder="1" applyAlignment="1">
      <alignment horizontal="center" vertical="center" wrapText="1"/>
    </xf>
    <xf numFmtId="0" fontId="29" fillId="0" borderId="13" xfId="34" applyFont="1" applyBorder="1" applyAlignment="1">
      <alignment horizontal="center" vertical="center" wrapText="1"/>
    </xf>
    <xf numFmtId="37" fontId="13" fillId="0" borderId="8" xfId="138" applyFont="1" applyBorder="1" applyAlignment="1">
      <alignment horizontal="center" vertical="center"/>
    </xf>
    <xf numFmtId="0" fontId="13" fillId="0" borderId="72" xfId="34" applyFont="1" applyBorder="1" applyAlignment="1">
      <alignment horizontal="center" vertical="center" wrapText="1"/>
    </xf>
    <xf numFmtId="0" fontId="13" fillId="0" borderId="42" xfId="34" applyFont="1" applyBorder="1" applyAlignment="1">
      <alignment horizontal="center" vertical="center" wrapText="1"/>
    </xf>
    <xf numFmtId="0" fontId="13" fillId="0" borderId="130" xfId="34" applyFont="1" applyBorder="1" applyAlignment="1">
      <alignment horizontal="center" vertical="center" wrapText="1"/>
    </xf>
    <xf numFmtId="0" fontId="13" fillId="0" borderId="74" xfId="34" applyFont="1" applyBorder="1" applyAlignment="1">
      <alignment horizontal="center" vertical="center" wrapText="1"/>
    </xf>
    <xf numFmtId="0" fontId="13" fillId="0" borderId="50" xfId="34" applyFont="1" applyBorder="1" applyAlignment="1">
      <alignment horizontal="center" vertical="center" wrapText="1"/>
    </xf>
    <xf numFmtId="49" fontId="129" fillId="0" borderId="50" xfId="34" applyNumberFormat="1" applyFont="1" applyBorder="1" applyAlignment="1">
      <alignment horizontal="center" vertical="center" wrapText="1"/>
    </xf>
    <xf numFmtId="49" fontId="129" fillId="0" borderId="132" xfId="34" applyNumberFormat="1" applyFont="1" applyBorder="1" applyAlignment="1">
      <alignment horizontal="center" vertical="center" wrapText="1"/>
    </xf>
    <xf numFmtId="37" fontId="131" fillId="0" borderId="0" xfId="138" applyFont="1" applyAlignment="1">
      <alignment horizontal="center"/>
    </xf>
    <xf numFmtId="37" fontId="132" fillId="0" borderId="0" xfId="138" applyFont="1" applyAlignment="1">
      <alignment horizontal="center"/>
    </xf>
    <xf numFmtId="37" fontId="23" fillId="0" borderId="0" xfId="138" applyFont="1" applyAlignment="1">
      <alignment vertical="top" wrapText="1"/>
    </xf>
    <xf numFmtId="37" fontId="23" fillId="0" borderId="0" xfId="138" applyFont="1" applyAlignment="1">
      <alignment vertical="top"/>
    </xf>
    <xf numFmtId="37" fontId="23" fillId="0" borderId="10" xfId="138" applyFont="1" applyBorder="1" applyAlignment="1">
      <alignment horizontal="center" vertical="center" wrapText="1"/>
    </xf>
    <xf numFmtId="37" fontId="23" fillId="0" borderId="51" xfId="138" applyFont="1" applyBorder="1" applyAlignment="1">
      <alignment horizontal="center" vertical="center" wrapText="1"/>
    </xf>
    <xf numFmtId="37" fontId="23" fillId="0" borderId="29" xfId="138" applyFont="1" applyBorder="1" applyAlignment="1">
      <alignment horizontal="center" vertical="center" wrapText="1"/>
    </xf>
    <xf numFmtId="37" fontId="23" fillId="0" borderId="92" xfId="138" applyFont="1" applyBorder="1" applyAlignment="1">
      <alignment horizontal="center" vertical="center" wrapText="1"/>
    </xf>
    <xf numFmtId="37" fontId="23" fillId="0" borderId="60" xfId="138" applyFont="1" applyBorder="1" applyAlignment="1">
      <alignment horizontal="center" vertical="center" wrapText="1"/>
    </xf>
    <xf numFmtId="37" fontId="23" fillId="0" borderId="63" xfId="138" applyFont="1" applyBorder="1" applyAlignment="1">
      <alignment horizontal="center" vertical="center" wrapText="1"/>
    </xf>
    <xf numFmtId="0" fontId="23" fillId="0" borderId="61" xfId="34" applyFont="1" applyBorder="1" applyAlignment="1">
      <alignment horizontal="center" vertical="center" wrapText="1"/>
    </xf>
    <xf numFmtId="0" fontId="23" fillId="0" borderId="94" xfId="34" applyFont="1" applyBorder="1" applyAlignment="1">
      <alignment horizontal="center" vertical="center" wrapText="1"/>
    </xf>
    <xf numFmtId="0" fontId="23" fillId="0" borderId="78" xfId="34" applyFont="1" applyBorder="1" applyAlignment="1">
      <alignment horizontal="center" vertical="center" wrapText="1"/>
    </xf>
    <xf numFmtId="37" fontId="64" fillId="0" borderId="0" xfId="138" applyFont="1" applyAlignment="1">
      <alignment horizontal="center" vertical="center"/>
    </xf>
    <xf numFmtId="37" fontId="23" fillId="0" borderId="0" xfId="138" applyFont="1" applyAlignment="1">
      <alignment horizontal="right" vertical="center"/>
    </xf>
    <xf numFmtId="37" fontId="23" fillId="0" borderId="97" xfId="138" applyFont="1" applyBorder="1" applyAlignment="1">
      <alignment horizontal="center" vertical="center" wrapText="1"/>
    </xf>
    <xf numFmtId="37" fontId="23" fillId="0" borderId="98" xfId="138" applyFont="1" applyBorder="1" applyAlignment="1">
      <alignment horizontal="center" vertical="center" wrapText="1"/>
    </xf>
    <xf numFmtId="0" fontId="23" fillId="0" borderId="95" xfId="34" applyFont="1" applyBorder="1" applyAlignment="1">
      <alignment horizontal="center" vertical="center" wrapText="1"/>
    </xf>
    <xf numFmtId="0" fontId="23" fillId="0" borderId="40" xfId="34" applyFont="1" applyBorder="1" applyAlignment="1">
      <alignment horizontal="center" vertical="center" wrapText="1"/>
    </xf>
    <xf numFmtId="0" fontId="23" fillId="0" borderId="96" xfId="34" applyFont="1" applyBorder="1" applyAlignment="1">
      <alignment horizontal="center" vertical="center" wrapText="1"/>
    </xf>
    <xf numFmtId="0" fontId="23" fillId="0" borderId="209" xfId="35" applyFont="1" applyBorder="1" applyAlignment="1">
      <alignment horizontal="right" wrapText="1"/>
    </xf>
    <xf numFmtId="41" fontId="68" fillId="0" borderId="5" xfId="35" applyNumberFormat="1" applyFont="1" applyBorder="1" applyAlignment="1">
      <alignment horizontal="center" vertical="center" wrapText="1"/>
    </xf>
    <xf numFmtId="41" fontId="68" fillId="0" borderId="6" xfId="35" applyNumberFormat="1" applyFont="1" applyBorder="1" applyAlignment="1">
      <alignment horizontal="center" vertical="center" wrapText="1"/>
    </xf>
    <xf numFmtId="41" fontId="73" fillId="0" borderId="49" xfId="35" applyNumberFormat="1" applyFont="1" applyBorder="1" applyAlignment="1">
      <alignment horizontal="center" vertical="center" wrapText="1"/>
    </xf>
    <xf numFmtId="41" fontId="73" fillId="0" borderId="57" xfId="35" applyNumberFormat="1" applyFont="1" applyBorder="1" applyAlignment="1">
      <alignment horizontal="center" vertical="center" wrapText="1"/>
    </xf>
    <xf numFmtId="0" fontId="23" fillId="0" borderId="0" xfId="35" applyFont="1" applyAlignment="1">
      <alignment horizontal="center" vertical="center" wrapText="1"/>
    </xf>
    <xf numFmtId="0" fontId="68" fillId="0" borderId="9" xfId="35" applyFont="1" applyBorder="1" applyAlignment="1">
      <alignment horizontal="center" wrapText="1"/>
    </xf>
    <xf numFmtId="0" fontId="23" fillId="0" borderId="176" xfId="35" applyFont="1" applyBorder="1" applyAlignment="1">
      <alignment horizontal="center" vertical="center" wrapText="1"/>
    </xf>
    <xf numFmtId="0" fontId="34" fillId="0" borderId="37" xfId="35" applyBorder="1" applyAlignment="1">
      <alignment horizontal="center" vertical="center"/>
    </xf>
    <xf numFmtId="41" fontId="23" fillId="0" borderId="43" xfId="35" applyNumberFormat="1" applyFont="1" applyBorder="1" applyAlignment="1">
      <alignment horizontal="center" vertical="center" wrapText="1"/>
    </xf>
    <xf numFmtId="41" fontId="23" fillId="0" borderId="61" xfId="35" applyNumberFormat="1" applyFont="1" applyBorder="1" applyAlignment="1">
      <alignment horizontal="center" vertical="center" wrapText="1"/>
    </xf>
    <xf numFmtId="0" fontId="23" fillId="0" borderId="107" xfId="158" applyFont="1" applyBorder="1" applyAlignment="1">
      <alignment horizontal="distributed" vertical="center" wrapText="1"/>
    </xf>
    <xf numFmtId="0" fontId="23" fillId="0" borderId="109" xfId="158" applyFont="1" applyBorder="1" applyAlignment="1">
      <alignment horizontal="distributed" vertical="center" wrapText="1"/>
    </xf>
    <xf numFmtId="37" fontId="23" fillId="0" borderId="195" xfId="145" applyFont="1" applyBorder="1" applyAlignment="1">
      <alignment horizontal="center" vertical="center"/>
    </xf>
    <xf numFmtId="0" fontId="23" fillId="0" borderId="0" xfId="158" applyFont="1" applyAlignment="1">
      <alignment horizontal="justify" wrapText="1"/>
    </xf>
    <xf numFmtId="0" fontId="69" fillId="0" borderId="0" xfId="158" applyFont="1" applyAlignment="1">
      <alignment horizontal="justify" wrapText="1"/>
    </xf>
    <xf numFmtId="0" fontId="3" fillId="0" borderId="107" xfId="158" applyFont="1" applyBorder="1" applyAlignment="1">
      <alignment horizontal="distributed" vertical="center" wrapText="1"/>
    </xf>
    <xf numFmtId="0" fontId="3" fillId="0" borderId="109" xfId="158" applyFont="1" applyBorder="1" applyAlignment="1">
      <alignment horizontal="distributed" vertical="center" wrapText="1"/>
    </xf>
    <xf numFmtId="0" fontId="69" fillId="0" borderId="107" xfId="158" applyFont="1" applyBorder="1" applyAlignment="1">
      <alignment horizontal="distributed" vertical="center" wrapText="1"/>
    </xf>
    <xf numFmtId="0" fontId="69" fillId="0" borderId="109" xfId="158" applyFont="1" applyBorder="1" applyAlignment="1">
      <alignment horizontal="distributed" vertical="center" wrapText="1"/>
    </xf>
    <xf numFmtId="0" fontId="69" fillId="0" borderId="189" xfId="158" applyFont="1" applyBorder="1" applyAlignment="1">
      <alignment horizontal="center" vertical="center" wrapText="1"/>
    </xf>
    <xf numFmtId="0" fontId="23" fillId="0" borderId="107" xfId="158" applyFont="1" applyBorder="1" applyAlignment="1">
      <alignment horizontal="center" vertical="center" wrapText="1"/>
    </xf>
    <xf numFmtId="0" fontId="23" fillId="0" borderId="212" xfId="158" applyFont="1" applyBorder="1" applyAlignment="1">
      <alignment horizontal="center" vertical="center" wrapText="1"/>
    </xf>
    <xf numFmtId="0" fontId="23" fillId="0" borderId="184" xfId="158" applyFont="1" applyBorder="1" applyAlignment="1">
      <alignment horizontal="center" vertical="center" wrapText="1"/>
    </xf>
    <xf numFmtId="0" fontId="23" fillId="0" borderId="215" xfId="158" applyFont="1" applyBorder="1" applyAlignment="1">
      <alignment horizontal="center" vertical="center" wrapText="1"/>
    </xf>
    <xf numFmtId="0" fontId="23" fillId="0" borderId="121" xfId="158" applyFont="1" applyBorder="1" applyAlignment="1">
      <alignment horizontal="center" vertical="center" wrapText="1"/>
    </xf>
    <xf numFmtId="0" fontId="23" fillId="0" borderId="194" xfId="158" applyFont="1" applyBorder="1" applyAlignment="1">
      <alignment horizontal="center" vertical="center" wrapText="1"/>
    </xf>
    <xf numFmtId="0" fontId="23" fillId="0" borderId="211" xfId="158" applyFont="1" applyBorder="1" applyAlignment="1">
      <alignment horizontal="distributed" vertical="center" wrapText="1"/>
    </xf>
    <xf numFmtId="0" fontId="23" fillId="0" borderId="213" xfId="158" applyFont="1" applyBorder="1" applyAlignment="1">
      <alignment horizontal="distributed" vertical="center" wrapText="1"/>
    </xf>
    <xf numFmtId="0" fontId="23" fillId="0" borderId="189" xfId="158" applyFont="1" applyBorder="1" applyAlignment="1">
      <alignment horizontal="center" vertical="center" wrapText="1"/>
    </xf>
    <xf numFmtId="0" fontId="3" fillId="0" borderId="189" xfId="158" applyFont="1" applyBorder="1" applyAlignment="1">
      <alignment horizontal="center" vertical="center" wrapText="1"/>
    </xf>
    <xf numFmtId="0" fontId="68" fillId="0" borderId="117" xfId="158" applyFont="1" applyBorder="1" applyAlignment="1">
      <alignment horizontal="center" wrapText="1"/>
    </xf>
    <xf numFmtId="0" fontId="23" fillId="0" borderId="0" xfId="158" applyFont="1" applyAlignment="1">
      <alignment horizontal="center" wrapText="1"/>
    </xf>
    <xf numFmtId="0" fontId="23" fillId="0" borderId="211" xfId="158" applyFont="1" applyBorder="1" applyAlignment="1">
      <alignment horizontal="center" vertical="center" wrapText="1"/>
    </xf>
    <xf numFmtId="0" fontId="23" fillId="0" borderId="185" xfId="158" applyFont="1" applyBorder="1" applyAlignment="1">
      <alignment horizontal="center" vertical="center" wrapText="1"/>
    </xf>
    <xf numFmtId="0" fontId="23" fillId="0" borderId="188" xfId="158" applyFont="1" applyBorder="1" applyAlignment="1">
      <alignment horizontal="center" vertical="center" wrapText="1"/>
    </xf>
    <xf numFmtId="0" fontId="23" fillId="0" borderId="106" xfId="158" applyFont="1" applyBorder="1" applyAlignment="1">
      <alignment horizontal="center" vertical="center" wrapText="1"/>
    </xf>
    <xf numFmtId="0" fontId="3" fillId="0" borderId="106" xfId="158" applyFont="1" applyBorder="1" applyAlignment="1">
      <alignment horizontal="center" vertical="center" wrapText="1"/>
    </xf>
    <xf numFmtId="0" fontId="23" fillId="0" borderId="106" xfId="145" applyNumberFormat="1" applyFont="1" applyBorder="1" applyAlignment="1">
      <alignment horizontal="distributed"/>
    </xf>
    <xf numFmtId="0" fontId="23" fillId="0" borderId="1" xfId="158" applyFont="1" applyBorder="1" applyAlignment="1">
      <alignment horizontal="center" vertical="center"/>
    </xf>
    <xf numFmtId="0" fontId="23" fillId="0" borderId="5" xfId="158" applyFont="1" applyBorder="1" applyAlignment="1">
      <alignment horizontal="center" vertical="center"/>
    </xf>
    <xf numFmtId="0" fontId="23" fillId="0" borderId="7" xfId="158" applyFont="1" applyBorder="1" applyAlignment="1">
      <alignment horizontal="center" vertical="center"/>
    </xf>
    <xf numFmtId="0" fontId="23" fillId="0" borderId="113" xfId="145" applyNumberFormat="1" applyFont="1" applyBorder="1" applyAlignment="1">
      <alignment horizontal="distributed"/>
    </xf>
    <xf numFmtId="14" fontId="23" fillId="0" borderId="5" xfId="158" applyNumberFormat="1" applyFont="1" applyBorder="1" applyAlignment="1">
      <alignment horizontal="center" vertical="center"/>
    </xf>
    <xf numFmtId="14" fontId="23" fillId="0" borderId="7" xfId="158" applyNumberFormat="1" applyFont="1" applyBorder="1" applyAlignment="1">
      <alignment horizontal="center" vertical="center"/>
    </xf>
    <xf numFmtId="0" fontId="23" fillId="0" borderId="0" xfId="35" applyFont="1" applyAlignment="1">
      <alignment horizontal="justify" wrapText="1"/>
    </xf>
    <xf numFmtId="0" fontId="23" fillId="0" borderId="43" xfId="35" applyFont="1" applyBorder="1" applyAlignment="1">
      <alignment horizontal="center" vertical="center" wrapText="1"/>
    </xf>
    <xf numFmtId="0" fontId="23" fillId="0" borderId="61" xfId="35" applyFont="1" applyBorder="1" applyAlignment="1">
      <alignment horizontal="center" vertical="center" wrapText="1"/>
    </xf>
    <xf numFmtId="0" fontId="23" fillId="0" borderId="41" xfId="35" applyFont="1" applyBorder="1" applyAlignment="1">
      <alignment horizontal="center" vertical="center" wrapText="1"/>
    </xf>
    <xf numFmtId="0" fontId="69" fillId="0" borderId="43" xfId="35" applyFont="1" applyBorder="1" applyAlignment="1">
      <alignment horizontal="center" vertical="center" wrapText="1"/>
    </xf>
    <xf numFmtId="0" fontId="69" fillId="0" borderId="61" xfId="35" applyFont="1" applyBorder="1" applyAlignment="1">
      <alignment horizontal="center" vertical="center" wrapText="1"/>
    </xf>
    <xf numFmtId="0" fontId="69" fillId="0" borderId="41" xfId="35" applyFont="1" applyBorder="1" applyAlignment="1">
      <alignment horizontal="center" vertical="center" wrapText="1"/>
    </xf>
    <xf numFmtId="37" fontId="76" fillId="0" borderId="210" xfId="138" quotePrefix="1" applyFont="1" applyBorder="1" applyAlignment="1">
      <alignment horizontal="center" vertical="center"/>
    </xf>
    <xf numFmtId="0" fontId="68" fillId="0" borderId="0" xfId="35" applyFont="1" applyAlignment="1">
      <alignment horizontal="center" wrapText="1"/>
    </xf>
    <xf numFmtId="0" fontId="23" fillId="0" borderId="0" xfId="35" applyFont="1" applyAlignment="1">
      <alignment horizontal="right" wrapText="1"/>
    </xf>
    <xf numFmtId="0" fontId="23" fillId="0" borderId="210" xfId="35" applyFont="1" applyBorder="1" applyAlignment="1">
      <alignment horizontal="center" vertical="center" wrapText="1"/>
    </xf>
    <xf numFmtId="0" fontId="23" fillId="0" borderId="209" xfId="35" applyFont="1" applyBorder="1" applyAlignment="1">
      <alignment horizontal="center" vertical="center" wrapText="1"/>
    </xf>
    <xf numFmtId="0" fontId="34" fillId="0" borderId="61" xfId="35" applyBorder="1" applyAlignment="1">
      <alignment horizontal="center" vertical="center" wrapText="1"/>
    </xf>
    <xf numFmtId="0" fontId="34" fillId="0" borderId="41" xfId="35" applyBorder="1" applyAlignment="1">
      <alignment horizontal="center" vertical="center" wrapText="1"/>
    </xf>
    <xf numFmtId="0" fontId="23" fillId="0" borderId="217" xfId="35" applyFont="1" applyBorder="1" applyAlignment="1">
      <alignment horizontal="center" vertical="center" wrapText="1"/>
    </xf>
    <xf numFmtId="0" fontId="23" fillId="0" borderId="219" xfId="35" applyFont="1" applyBorder="1" applyAlignment="1">
      <alignment horizontal="center" vertical="center" wrapText="1"/>
    </xf>
    <xf numFmtId="0" fontId="68" fillId="0" borderId="9" xfId="35" applyFont="1" applyBorder="1" applyAlignment="1">
      <alignment wrapText="1"/>
    </xf>
    <xf numFmtId="0" fontId="170" fillId="0" borderId="0" xfId="168" applyFont="1" applyAlignment="1">
      <alignment horizontal="justify" wrapText="1"/>
    </xf>
    <xf numFmtId="0" fontId="18" fillId="0" borderId="106" xfId="168" applyFont="1" applyBorder="1" applyAlignment="1">
      <alignment horizontal="distributed" vertical="center" wrapText="1"/>
    </xf>
    <xf numFmtId="37" fontId="23" fillId="0" borderId="215" xfId="145" applyFont="1" applyBorder="1" applyAlignment="1">
      <alignment horizontal="center" vertical="center"/>
    </xf>
    <xf numFmtId="0" fontId="18" fillId="0" borderId="0" xfId="168" applyFont="1" applyAlignment="1">
      <alignment horizontal="justify" wrapText="1"/>
    </xf>
    <xf numFmtId="0" fontId="173" fillId="0" borderId="106" xfId="168" applyFont="1" applyBorder="1" applyAlignment="1">
      <alignment horizontal="distributed" vertical="center" wrapText="1"/>
    </xf>
    <xf numFmtId="0" fontId="172" fillId="0" borderId="106" xfId="168" applyFont="1" applyBorder="1" applyAlignment="1">
      <alignment horizontal="left" vertical="center" wrapText="1"/>
    </xf>
    <xf numFmtId="0" fontId="18" fillId="0" borderId="106" xfId="168" applyFont="1" applyBorder="1" applyAlignment="1">
      <alignment horizontal="center" vertical="center" wrapText="1"/>
    </xf>
    <xf numFmtId="0" fontId="18" fillId="0" borderId="106" xfId="168" applyFont="1" applyBorder="1" applyAlignment="1">
      <alignment vertical="center" wrapText="1"/>
    </xf>
    <xf numFmtId="0" fontId="63" fillId="0" borderId="106" xfId="168" applyFont="1" applyBorder="1" applyAlignment="1">
      <alignment horizontal="distributed" vertical="center" wrapText="1"/>
    </xf>
    <xf numFmtId="0" fontId="23" fillId="0" borderId="184" xfId="168" applyFont="1" applyBorder="1" applyAlignment="1">
      <alignment horizontal="center" vertical="center" wrapText="1"/>
    </xf>
    <xf numFmtId="0" fontId="23" fillId="0" borderId="213" xfId="168" applyFont="1" applyBorder="1" applyAlignment="1">
      <alignment horizontal="center" vertical="center" wrapText="1"/>
    </xf>
    <xf numFmtId="0" fontId="18" fillId="0" borderId="185" xfId="168" applyFont="1" applyBorder="1" applyAlignment="1">
      <alignment vertical="center" wrapText="1"/>
    </xf>
    <xf numFmtId="0" fontId="18" fillId="0" borderId="214" xfId="168" applyFont="1" applyBorder="1" applyAlignment="1">
      <alignment vertical="center" wrapText="1"/>
    </xf>
    <xf numFmtId="0" fontId="18" fillId="0" borderId="185" xfId="168" applyFont="1" applyBorder="1" applyAlignment="1">
      <alignment horizontal="distributed" vertical="center" wrapText="1"/>
    </xf>
    <xf numFmtId="0" fontId="170" fillId="0" borderId="106" xfId="168" applyFont="1" applyBorder="1" applyAlignment="1">
      <alignment horizontal="distributed" vertical="center" wrapText="1"/>
    </xf>
    <xf numFmtId="0" fontId="68" fillId="0" borderId="117" xfId="168" applyFont="1" applyBorder="1" applyAlignment="1">
      <alignment horizontal="center" wrapText="1"/>
    </xf>
    <xf numFmtId="0" fontId="23" fillId="0" borderId="0" xfId="168" applyFont="1" applyAlignment="1">
      <alignment horizontal="center" wrapText="1"/>
    </xf>
    <xf numFmtId="0" fontId="18" fillId="0" borderId="184" xfId="168" applyFont="1" applyBorder="1" applyAlignment="1">
      <alignment horizontal="center" vertical="center" wrapText="1"/>
    </xf>
    <xf numFmtId="0" fontId="18" fillId="0" borderId="185" xfId="168" applyFont="1" applyBorder="1" applyAlignment="1">
      <alignment horizontal="center" vertical="center" wrapText="1"/>
    </xf>
    <xf numFmtId="0" fontId="18" fillId="0" borderId="211" xfId="168" applyFont="1" applyBorder="1" applyAlignment="1">
      <alignment horizontal="center" vertical="center" wrapText="1"/>
    </xf>
    <xf numFmtId="37" fontId="23" fillId="0" borderId="107" xfId="145" applyFont="1" applyBorder="1" applyAlignment="1">
      <alignment horizontal="center" vertical="center"/>
    </xf>
    <xf numFmtId="37" fontId="23" fillId="0" borderId="109" xfId="145" applyFont="1" applyBorder="1" applyAlignment="1">
      <alignment horizontal="center" vertical="center"/>
    </xf>
    <xf numFmtId="0" fontId="63" fillId="0" borderId="5" xfId="168" applyFont="1" applyBorder="1" applyAlignment="1">
      <alignment horizontal="center" vertical="center"/>
    </xf>
    <xf numFmtId="0" fontId="63" fillId="0" borderId="6" xfId="168" applyFont="1" applyBorder="1" applyAlignment="1">
      <alignment horizontal="center" vertical="center"/>
    </xf>
    <xf numFmtId="14" fontId="23" fillId="0" borderId="5" xfId="168" applyNumberFormat="1" applyFont="1" applyBorder="1" applyAlignment="1">
      <alignment horizontal="center" vertical="center"/>
    </xf>
    <xf numFmtId="14" fontId="23" fillId="0" borderId="6" xfId="168" applyNumberFormat="1" applyFont="1" applyBorder="1" applyAlignment="1">
      <alignment horizontal="center" vertical="center"/>
    </xf>
    <xf numFmtId="0" fontId="126" fillId="0" borderId="0" xfId="35" applyFont="1" applyAlignment="1">
      <alignment horizontal="center" wrapText="1"/>
    </xf>
    <xf numFmtId="0" fontId="123" fillId="0" borderId="0" xfId="35" applyFont="1" applyAlignment="1">
      <alignment horizontal="center" wrapText="1"/>
    </xf>
    <xf numFmtId="37" fontId="23" fillId="0" borderId="1" xfId="138" applyFont="1" applyBorder="1" applyAlignment="1">
      <alignment horizontal="center" vertical="center"/>
    </xf>
    <xf numFmtId="37" fontId="23" fillId="0" borderId="1" xfId="138" quotePrefix="1" applyFont="1" applyBorder="1" applyAlignment="1">
      <alignment horizontal="center" vertical="center"/>
    </xf>
    <xf numFmtId="37" fontId="119" fillId="0" borderId="1" xfId="138" applyFont="1" applyBorder="1" applyAlignment="1">
      <alignment horizontal="center" vertical="center"/>
    </xf>
    <xf numFmtId="37" fontId="24" fillId="0" borderId="1" xfId="138" applyFont="1" applyBorder="1" applyAlignment="1">
      <alignment horizontal="center" vertical="center"/>
    </xf>
    <xf numFmtId="0" fontId="70" fillId="0" borderId="9" xfId="35" applyFont="1" applyBorder="1" applyAlignment="1">
      <alignment horizontal="center" wrapText="1"/>
    </xf>
    <xf numFmtId="0" fontId="20" fillId="0" borderId="0" xfId="35" applyFont="1" applyAlignment="1">
      <alignment horizontal="center" wrapText="1"/>
    </xf>
    <xf numFmtId="0" fontId="23" fillId="0" borderId="172" xfId="35" applyFont="1" applyBorder="1" applyAlignment="1">
      <alignment horizontal="center" vertical="center" wrapText="1"/>
    </xf>
    <xf numFmtId="0" fontId="23" fillId="0" borderId="15" xfId="35" applyFont="1" applyBorder="1" applyAlignment="1">
      <alignment horizontal="center" vertical="center" wrapText="1"/>
    </xf>
    <xf numFmtId="0" fontId="23" fillId="0" borderId="63" xfId="35" applyFont="1" applyBorder="1" applyAlignment="1">
      <alignment horizontal="center" vertical="center" wrapText="1"/>
    </xf>
    <xf numFmtId="0" fontId="23" fillId="0" borderId="173" xfId="35" applyFont="1" applyBorder="1" applyAlignment="1">
      <alignment horizontal="center" vertical="center" wrapText="1"/>
    </xf>
    <xf numFmtId="0" fontId="23" fillId="0" borderId="3" xfId="35" applyFont="1" applyBorder="1" applyAlignment="1">
      <alignment horizontal="center" vertical="center" wrapText="1"/>
    </xf>
    <xf numFmtId="0" fontId="23" fillId="0" borderId="92" xfId="35" applyFont="1" applyBorder="1" applyAlignment="1">
      <alignment horizontal="center" vertical="center" wrapText="1"/>
    </xf>
    <xf numFmtId="0" fontId="23" fillId="0" borderId="42" xfId="35" applyFont="1" applyBorder="1" applyAlignment="1">
      <alignment horizontal="center" vertical="center" wrapText="1"/>
    </xf>
    <xf numFmtId="0" fontId="23" fillId="0" borderId="5" xfId="35" applyFont="1" applyBorder="1" applyAlignment="1">
      <alignment horizontal="center" vertical="center" wrapText="1"/>
    </xf>
    <xf numFmtId="0" fontId="23" fillId="0" borderId="6" xfId="35" applyFont="1" applyBorder="1" applyAlignment="1">
      <alignment horizontal="center" vertical="center" wrapText="1"/>
    </xf>
    <xf numFmtId="0" fontId="23" fillId="0" borderId="29" xfId="35" applyFont="1" applyBorder="1" applyAlignment="1">
      <alignment horizontal="center" vertical="center" wrapText="1"/>
    </xf>
    <xf numFmtId="0" fontId="23" fillId="0" borderId="7" xfId="35" applyFont="1" applyBorder="1" applyAlignment="1">
      <alignment horizontal="center" vertical="center" wrapText="1"/>
    </xf>
    <xf numFmtId="0" fontId="23" fillId="0" borderId="13" xfId="35" applyFont="1" applyBorder="1" applyAlignment="1">
      <alignment horizontal="center" vertical="center" wrapText="1"/>
    </xf>
    <xf numFmtId="0" fontId="18" fillId="0" borderId="29" xfId="35" applyFont="1" applyBorder="1" applyAlignment="1">
      <alignment horizontal="center" vertical="center" wrapText="1"/>
    </xf>
    <xf numFmtId="0" fontId="18" fillId="0" borderId="92" xfId="35" applyFont="1" applyBorder="1" applyAlignment="1">
      <alignment horizontal="center" vertical="center" wrapText="1"/>
    </xf>
    <xf numFmtId="0" fontId="23" fillId="0" borderId="10" xfId="35" applyFont="1" applyBorder="1" applyAlignment="1">
      <alignment horizontal="center" vertical="center" wrapText="1"/>
    </xf>
    <xf numFmtId="0" fontId="23" fillId="0" borderId="0" xfId="35" applyFont="1" applyAlignment="1">
      <alignment horizontal="center" vertical="center"/>
    </xf>
    <xf numFmtId="0" fontId="156" fillId="0" borderId="5" xfId="35" applyFont="1" applyBorder="1" applyAlignment="1">
      <alignment horizontal="center" vertical="center" wrapText="1"/>
    </xf>
    <xf numFmtId="0" fontId="156" fillId="0" borderId="7" xfId="35" applyFont="1" applyBorder="1" applyAlignment="1">
      <alignment horizontal="center" vertical="center" wrapText="1"/>
    </xf>
    <xf numFmtId="0" fontId="23" fillId="0" borderId="1" xfId="35" applyFont="1" applyBorder="1" applyAlignment="1">
      <alignment horizontal="center" vertical="center" wrapText="1"/>
    </xf>
    <xf numFmtId="0" fontId="158" fillId="0" borderId="9" xfId="35" applyFont="1" applyBorder="1" applyAlignment="1">
      <alignment horizontal="center" wrapText="1"/>
    </xf>
    <xf numFmtId="0" fontId="159" fillId="0" borderId="0" xfId="35" applyFont="1" applyAlignment="1">
      <alignment horizontal="center" wrapText="1"/>
    </xf>
    <xf numFmtId="0" fontId="34" fillId="0" borderId="63" xfId="35" applyBorder="1" applyAlignment="1">
      <alignment horizontal="center" vertical="center" wrapText="1"/>
    </xf>
    <xf numFmtId="0" fontId="23" fillId="0" borderId="174" xfId="35" applyFont="1" applyBorder="1" applyAlignment="1">
      <alignment horizontal="center" vertical="center" wrapText="1"/>
    </xf>
    <xf numFmtId="0" fontId="34" fillId="0" borderId="151" xfId="35" applyBorder="1" applyAlignment="1">
      <alignment horizontal="center" vertical="center" wrapText="1"/>
    </xf>
    <xf numFmtId="0" fontId="34" fillId="0" borderId="172" xfId="35" applyBorder="1" applyAlignment="1">
      <alignment horizontal="center" vertical="center" wrapText="1"/>
    </xf>
    <xf numFmtId="0" fontId="23" fillId="0" borderId="12" xfId="35" applyFont="1" applyBorder="1" applyAlignment="1">
      <alignment horizontal="center" vertical="center" wrapText="1"/>
    </xf>
    <xf numFmtId="0" fontId="23" fillId="0" borderId="151" xfId="35" applyFont="1" applyBorder="1" applyAlignment="1">
      <alignment horizontal="center" vertical="center" wrapText="1"/>
    </xf>
    <xf numFmtId="0" fontId="23" fillId="0" borderId="8" xfId="35" applyFont="1" applyBorder="1" applyAlignment="1">
      <alignment horizontal="center" vertical="center" wrapText="1"/>
    </xf>
    <xf numFmtId="0" fontId="34" fillId="0" borderId="7" xfId="35" applyBorder="1" applyAlignment="1">
      <alignment horizontal="center" vertical="center" wrapText="1"/>
    </xf>
    <xf numFmtId="0" fontId="23" fillId="0" borderId="14" xfId="35" applyFont="1" applyBorder="1" applyAlignment="1">
      <alignment horizontal="center" vertical="center" wrapText="1"/>
    </xf>
    <xf numFmtId="0" fontId="34" fillId="0" borderId="51" xfId="35" applyBorder="1" applyAlignment="1">
      <alignment horizontal="center" vertical="center" wrapText="1"/>
    </xf>
    <xf numFmtId="0" fontId="34" fillId="0" borderId="6" xfId="35" applyBorder="1" applyAlignment="1">
      <alignment horizontal="center" vertical="center" wrapText="1"/>
    </xf>
    <xf numFmtId="0" fontId="34" fillId="0" borderId="92" xfId="35" applyBorder="1" applyAlignment="1">
      <alignment horizontal="center" vertical="center" wrapText="1"/>
    </xf>
    <xf numFmtId="0" fontId="34" fillId="0" borderId="13" xfId="35" applyBorder="1" applyAlignment="1">
      <alignment horizontal="center" vertical="center" wrapText="1"/>
    </xf>
    <xf numFmtId="0" fontId="158" fillId="0" borderId="0" xfId="35" applyFont="1" applyAlignment="1">
      <alignment horizontal="center" wrapText="1"/>
    </xf>
    <xf numFmtId="0" fontId="23" fillId="0" borderId="141" xfId="35" applyFont="1" applyBorder="1" applyAlignment="1">
      <alignment horizontal="center" wrapText="1"/>
    </xf>
    <xf numFmtId="0" fontId="23" fillId="0" borderId="175" xfId="35" applyFont="1" applyBorder="1" applyAlignment="1">
      <alignment horizontal="center" vertical="center" wrapText="1"/>
    </xf>
    <xf numFmtId="41" fontId="23" fillId="0" borderId="12" xfId="35" applyNumberFormat="1" applyFont="1" applyBorder="1" applyAlignment="1">
      <alignment horizontal="right" vertical="center"/>
    </xf>
    <xf numFmtId="41" fontId="23" fillId="0" borderId="13" xfId="35" applyNumberFormat="1" applyFont="1" applyBorder="1" applyAlignment="1">
      <alignment horizontal="right" vertical="center"/>
    </xf>
    <xf numFmtId="41" fontId="23" fillId="0" borderId="5" xfId="35" applyNumberFormat="1" applyFont="1" applyBorder="1" applyAlignment="1">
      <alignment horizontal="right" vertical="center"/>
    </xf>
    <xf numFmtId="41" fontId="23" fillId="0" borderId="7" xfId="35" applyNumberFormat="1" applyFont="1" applyBorder="1" applyAlignment="1">
      <alignment horizontal="right" vertical="center"/>
    </xf>
    <xf numFmtId="0" fontId="136" fillId="0" borderId="177" xfId="161" applyFont="1" applyBorder="1" applyAlignment="1">
      <alignment horizontal="center" vertical="center" wrapText="1"/>
    </xf>
    <xf numFmtId="0" fontId="59" fillId="0" borderId="177" xfId="161" applyFont="1" applyBorder="1" applyAlignment="1">
      <alignment horizontal="center" vertical="top" wrapText="1"/>
    </xf>
    <xf numFmtId="0" fontId="59" fillId="0" borderId="198" xfId="161" applyFont="1" applyBorder="1" applyAlignment="1">
      <alignment horizontal="center" vertical="top" wrapText="1"/>
    </xf>
    <xf numFmtId="0" fontId="59" fillId="0" borderId="197" xfId="162" applyFont="1" applyBorder="1" applyAlignment="1">
      <alignment horizontal="center" vertical="center"/>
    </xf>
    <xf numFmtId="198" fontId="75" fillId="0" borderId="177" xfId="160" applyFont="1" applyBorder="1" applyAlignment="1">
      <alignment horizontal="center" vertical="center"/>
    </xf>
    <xf numFmtId="198" fontId="161" fillId="0" borderId="177" xfId="160" applyFont="1" applyBorder="1" applyAlignment="1">
      <alignment horizontal="center" vertical="center"/>
    </xf>
    <xf numFmtId="0" fontId="162" fillId="0" borderId="0" xfId="161" applyFont="1" applyAlignment="1">
      <alignment horizontal="center" wrapText="1"/>
    </xf>
    <xf numFmtId="0" fontId="136" fillId="0" borderId="180" xfId="161" applyFont="1" applyBorder="1" applyAlignment="1">
      <alignment horizontal="center" wrapText="1"/>
    </xf>
    <xf numFmtId="0" fontId="59" fillId="0" borderId="197" xfId="161" applyFont="1" applyBorder="1" applyAlignment="1">
      <alignment horizontal="center" vertical="center" wrapText="1"/>
    </xf>
    <xf numFmtId="0" fontId="136" fillId="0" borderId="177" xfId="163" applyFont="1" applyBorder="1" applyAlignment="1">
      <alignment horizontal="center" vertical="center" wrapText="1"/>
    </xf>
    <xf numFmtId="37" fontId="23" fillId="0" borderId="184" xfId="145" applyFont="1" applyBorder="1" applyAlignment="1" applyProtection="1">
      <alignment horizontal="center" vertical="center" wrapText="1"/>
      <protection locked="0"/>
    </xf>
    <xf numFmtId="37" fontId="23" fillId="0" borderId="185" xfId="145" applyFont="1" applyBorder="1" applyAlignment="1" applyProtection="1">
      <alignment horizontal="center" vertical="center" wrapText="1"/>
      <protection locked="0"/>
    </xf>
    <xf numFmtId="0" fontId="23" fillId="0" borderId="185" xfId="166" applyFont="1" applyBorder="1" applyAlignment="1" applyProtection="1">
      <alignment horizontal="center" vertical="center" wrapText="1"/>
      <protection locked="0"/>
    </xf>
    <xf numFmtId="0" fontId="23" fillId="0" borderId="183" xfId="166" applyFont="1" applyBorder="1" applyAlignment="1">
      <alignment horizontal="center" vertical="center" shrinkToFit="1"/>
    </xf>
    <xf numFmtId="0" fontId="23" fillId="0" borderId="183" xfId="166" applyFont="1" applyBorder="1" applyAlignment="1">
      <alignment horizontal="center" vertical="center" wrapText="1"/>
    </xf>
    <xf numFmtId="49" fontId="23" fillId="0" borderId="183" xfId="166" applyNumberFormat="1" applyFont="1" applyBorder="1" applyAlignment="1">
      <alignment horizontal="center" vertical="center" wrapText="1"/>
    </xf>
    <xf numFmtId="37" fontId="137" fillId="0" borderId="0" xfId="145" applyFont="1" applyProtection="1">
      <protection locked="0"/>
    </xf>
    <xf numFmtId="37" fontId="64" fillId="0" borderId="0" xfId="145" applyFont="1" applyAlignment="1">
      <alignment horizontal="center"/>
    </xf>
    <xf numFmtId="37" fontId="23" fillId="0" borderId="0" xfId="145" applyFont="1" applyAlignment="1" applyProtection="1">
      <alignment horizontal="center" vertical="center"/>
      <protection locked="0"/>
    </xf>
    <xf numFmtId="0" fontId="165" fillId="0" borderId="187" xfId="166" applyFont="1" applyBorder="1" applyAlignment="1" applyProtection="1">
      <alignment horizontal="center" vertical="center" wrapText="1"/>
      <protection locked="0"/>
    </xf>
    <xf numFmtId="0" fontId="18" fillId="0" borderId="187" xfId="166" applyFont="1" applyBorder="1" applyAlignment="1" applyProtection="1">
      <alignment horizontal="center" vertical="center" wrapText="1"/>
      <protection locked="0"/>
    </xf>
    <xf numFmtId="0" fontId="18" fillId="0" borderId="188" xfId="166" applyFont="1" applyBorder="1" applyAlignment="1" applyProtection="1">
      <alignment horizontal="center" vertical="center" wrapText="1"/>
      <protection locked="0"/>
    </xf>
    <xf numFmtId="37" fontId="23" fillId="0" borderId="189" xfId="145" applyFont="1" applyBorder="1" applyAlignment="1" applyProtection="1">
      <alignment horizontal="center" vertical="center"/>
      <protection locked="0"/>
    </xf>
    <xf numFmtId="37" fontId="23" fillId="0" borderId="189" xfId="145" applyFont="1" applyBorder="1" applyAlignment="1" applyProtection="1">
      <alignment horizontal="center" vertical="center" wrapText="1"/>
      <protection locked="0"/>
    </xf>
    <xf numFmtId="37" fontId="138" fillId="0" borderId="0" xfId="148" applyFont="1" applyAlignment="1">
      <alignment horizontal="center" vertical="center"/>
    </xf>
    <xf numFmtId="37" fontId="136" fillId="0" borderId="0" xfId="148" applyFont="1" applyAlignment="1">
      <alignment horizontal="right"/>
    </xf>
    <xf numFmtId="0" fontId="23" fillId="0" borderId="0" xfId="132" applyFont="1" applyAlignment="1" applyProtection="1">
      <alignment horizontal="center"/>
      <protection locked="0"/>
    </xf>
    <xf numFmtId="0" fontId="23" fillId="0" borderId="64" xfId="132" applyFont="1" applyBorder="1" applyAlignment="1" applyProtection="1">
      <alignment horizontal="center" vertical="center"/>
      <protection locked="0"/>
    </xf>
    <xf numFmtId="0" fontId="23" fillId="0" borderId="64" xfId="132" applyFont="1" applyBorder="1" applyAlignment="1">
      <alignment horizontal="center" vertical="center" shrinkToFit="1"/>
    </xf>
    <xf numFmtId="0" fontId="23" fillId="0" borderId="64" xfId="132" applyFont="1" applyBorder="1" applyAlignment="1">
      <alignment horizontal="center" vertical="center"/>
    </xf>
    <xf numFmtId="0" fontId="64" fillId="0" borderId="0" xfId="132" applyFont="1" applyAlignment="1">
      <alignment horizontal="center"/>
    </xf>
    <xf numFmtId="0" fontId="23" fillId="0" borderId="104" xfId="132" applyFont="1" applyBorder="1" applyAlignment="1" applyProtection="1">
      <alignment horizontal="center" vertical="center"/>
      <protection locked="0"/>
    </xf>
    <xf numFmtId="0" fontId="23" fillId="0" borderId="105" xfId="132" applyFont="1" applyBorder="1" applyAlignment="1" applyProtection="1">
      <alignment horizontal="center" vertical="center"/>
      <protection locked="0"/>
    </xf>
    <xf numFmtId="0" fontId="23" fillId="0" borderId="106" xfId="132" applyFont="1" applyBorder="1" applyAlignment="1" applyProtection="1">
      <alignment horizontal="center" vertical="center"/>
      <protection locked="0"/>
    </xf>
    <xf numFmtId="0" fontId="23" fillId="0" borderId="107" xfId="132" applyFont="1" applyBorder="1" applyAlignment="1" applyProtection="1">
      <alignment horizontal="center" vertical="center"/>
      <protection locked="0"/>
    </xf>
    <xf numFmtId="0" fontId="23" fillId="0" borderId="108" xfId="132" applyFont="1" applyBorder="1" applyAlignment="1" applyProtection="1">
      <alignment horizontal="center" vertical="center"/>
      <protection locked="0"/>
    </xf>
    <xf numFmtId="0" fontId="23" fillId="0" borderId="109" xfId="132" applyFont="1" applyBorder="1" applyAlignment="1" applyProtection="1">
      <alignment horizontal="center" vertical="center"/>
      <protection locked="0"/>
    </xf>
    <xf numFmtId="182" fontId="77" fillId="0" borderId="1" xfId="126" applyNumberFormat="1" applyFont="1" applyBorder="1" applyAlignment="1" applyProtection="1">
      <alignment horizontal="center" vertical="center"/>
      <protection locked="0"/>
    </xf>
    <xf numFmtId="0" fontId="23" fillId="0" borderId="106" xfId="132" applyFont="1" applyBorder="1" applyAlignment="1" applyProtection="1">
      <alignment horizontal="center" vertical="top"/>
      <protection locked="0"/>
    </xf>
    <xf numFmtId="0" fontId="23" fillId="0" borderId="113" xfId="132" applyFont="1" applyBorder="1" applyAlignment="1" applyProtection="1">
      <alignment horizontal="center" vertical="top" wrapText="1"/>
      <protection locked="0"/>
    </xf>
    <xf numFmtId="0" fontId="23" fillId="0" borderId="114" xfId="132" applyFont="1" applyBorder="1" applyAlignment="1" applyProtection="1">
      <alignment horizontal="center"/>
      <protection locked="0"/>
    </xf>
    <xf numFmtId="0" fontId="18" fillId="0" borderId="64" xfId="142" applyFont="1" applyBorder="1" applyAlignment="1">
      <alignment horizontal="center" vertical="center" wrapText="1"/>
    </xf>
    <xf numFmtId="0" fontId="64" fillId="0" borderId="0" xfId="142" applyFont="1" applyAlignment="1">
      <alignment horizontal="center" vertical="center"/>
    </xf>
    <xf numFmtId="0" fontId="18" fillId="0" borderId="0" xfId="142" applyFont="1" applyAlignment="1" applyProtection="1">
      <alignment horizontal="center" vertical="center"/>
      <protection locked="0"/>
    </xf>
    <xf numFmtId="0" fontId="18" fillId="0" borderId="104" xfId="142" applyFont="1" applyBorder="1" applyAlignment="1" applyProtection="1">
      <alignment horizontal="center" vertical="center" wrapText="1"/>
      <protection locked="0"/>
    </xf>
    <xf numFmtId="43" fontId="23" fillId="0" borderId="0" xfId="126" applyFont="1" applyBorder="1" applyAlignment="1" applyProtection="1">
      <alignment horizontal="right" vertical="center"/>
      <protection locked="0"/>
    </xf>
    <xf numFmtId="0" fontId="23" fillId="0" borderId="64" xfId="144" applyFont="1" applyBorder="1" applyAlignment="1">
      <alignment horizontal="center" vertical="center"/>
    </xf>
    <xf numFmtId="0" fontId="64" fillId="0" borderId="0" xfId="144" applyFont="1" applyAlignment="1">
      <alignment horizontal="center" vertical="center"/>
    </xf>
    <xf numFmtId="0" fontId="18" fillId="0" borderId="0" xfId="144" applyFont="1" applyAlignment="1" applyProtection="1">
      <alignment horizontal="center" vertical="center"/>
      <protection locked="0"/>
    </xf>
    <xf numFmtId="0" fontId="23" fillId="0" borderId="104" xfId="144" applyFont="1" applyBorder="1" applyAlignment="1" applyProtection="1">
      <alignment horizontal="distributed" vertical="center" wrapText="1"/>
      <protection locked="0"/>
    </xf>
    <xf numFmtId="43" fontId="63" fillId="0" borderId="0" xfId="126" applyFont="1" applyBorder="1" applyAlignment="1" applyProtection="1">
      <alignment horizontal="right" vertical="center"/>
      <protection locked="0"/>
    </xf>
    <xf numFmtId="43" fontId="63" fillId="0" borderId="39" xfId="126" applyFont="1" applyBorder="1" applyAlignment="1" applyProtection="1">
      <alignment horizontal="right" vertical="center"/>
      <protection locked="0"/>
    </xf>
    <xf numFmtId="0" fontId="23" fillId="0" borderId="0" xfId="144" applyFont="1" applyAlignment="1" applyProtection="1">
      <alignment horizontal="left" vertical="center"/>
      <protection locked="0"/>
    </xf>
    <xf numFmtId="0" fontId="23" fillId="0" borderId="0" xfId="144" applyFont="1" applyAlignment="1" applyProtection="1">
      <alignment horizontal="right" vertical="center"/>
      <protection locked="0"/>
    </xf>
    <xf numFmtId="0" fontId="18" fillId="0" borderId="64" xfId="142" applyFont="1" applyBorder="1" applyAlignment="1">
      <alignment horizontal="center" vertical="center" shrinkToFit="1"/>
    </xf>
    <xf numFmtId="0" fontId="18" fillId="0" borderId="64" xfId="142" applyFont="1" applyBorder="1" applyAlignment="1">
      <alignment horizontal="center" vertical="center"/>
    </xf>
    <xf numFmtId="0" fontId="23" fillId="0" borderId="64" xfId="142" applyFont="1" applyBorder="1" applyAlignment="1">
      <alignment horizontal="center" vertical="center"/>
    </xf>
    <xf numFmtId="0" fontId="124" fillId="0" borderId="0" xfId="132" applyFont="1" applyAlignment="1">
      <alignment horizontal="center"/>
    </xf>
    <xf numFmtId="0" fontId="8" fillId="0" borderId="0" xfId="132" applyFont="1" applyAlignment="1" applyProtection="1">
      <alignment horizontal="center"/>
      <protection locked="0"/>
    </xf>
    <xf numFmtId="0" fontId="8" fillId="0" borderId="116" xfId="132" applyFont="1" applyBorder="1" applyAlignment="1" applyProtection="1">
      <alignment horizontal="center" vertical="center"/>
      <protection locked="0"/>
    </xf>
    <xf numFmtId="0" fontId="8" fillId="0" borderId="122" xfId="132" applyFont="1" applyBorder="1" applyAlignment="1" applyProtection="1">
      <alignment horizontal="center" vertical="center"/>
      <protection locked="0"/>
    </xf>
    <xf numFmtId="0" fontId="8" fillId="0" borderId="102" xfId="132" applyFont="1" applyBorder="1" applyAlignment="1" applyProtection="1">
      <alignment horizontal="center" vertical="center"/>
      <protection locked="0"/>
    </xf>
    <xf numFmtId="0" fontId="8" fillId="0" borderId="104" xfId="132" applyFont="1" applyBorder="1" applyAlignment="1" applyProtection="1">
      <alignment horizontal="center" vertical="center" wrapText="1"/>
      <protection locked="0"/>
    </xf>
    <xf numFmtId="0" fontId="18" fillId="0" borderId="118" xfId="132" applyFont="1" applyBorder="1" applyAlignment="1" applyProtection="1">
      <alignment horizontal="center" vertical="center" wrapText="1"/>
      <protection locked="0"/>
    </xf>
    <xf numFmtId="0" fontId="18" fillId="0" borderId="119" xfId="132" applyFont="1" applyBorder="1" applyAlignment="1" applyProtection="1">
      <alignment horizontal="center" vertical="center" wrapText="1"/>
      <protection locked="0"/>
    </xf>
    <xf numFmtId="0" fontId="18" fillId="0" borderId="102" xfId="132" applyFont="1" applyBorder="1" applyAlignment="1" applyProtection="1">
      <alignment horizontal="center" vertical="center" wrapText="1"/>
      <protection locked="0"/>
    </xf>
    <xf numFmtId="0" fontId="18" fillId="0" borderId="123" xfId="132" applyFont="1" applyBorder="1" applyAlignment="1" applyProtection="1">
      <alignment horizontal="center" vertical="center" wrapText="1"/>
      <protection locked="0"/>
    </xf>
    <xf numFmtId="0" fontId="8" fillId="0" borderId="106" xfId="132" applyFont="1" applyBorder="1" applyAlignment="1" applyProtection="1">
      <alignment horizontal="center" vertical="center"/>
      <protection locked="0"/>
    </xf>
    <xf numFmtId="0" fontId="8" fillId="0" borderId="107" xfId="132" applyFont="1" applyBorder="1" applyAlignment="1" applyProtection="1">
      <alignment horizontal="center" vertical="center"/>
      <protection locked="0"/>
    </xf>
    <xf numFmtId="0" fontId="8" fillId="0" borderId="106" xfId="132" applyFont="1" applyBorder="1" applyAlignment="1" applyProtection="1">
      <alignment horizontal="center" vertical="center" wrapText="1"/>
      <protection locked="0"/>
    </xf>
    <xf numFmtId="0" fontId="70" fillId="0" borderId="0" xfId="169" applyFont="1" applyAlignment="1">
      <alignment horizontal="center"/>
    </xf>
    <xf numFmtId="0" fontId="23" fillId="0" borderId="0" xfId="169" applyFont="1" applyAlignment="1" applyProtection="1">
      <alignment horizontal="left"/>
      <protection locked="0"/>
    </xf>
    <xf numFmtId="0" fontId="18" fillId="0" borderId="173" xfId="169" applyFont="1" applyBorder="1" applyAlignment="1" applyProtection="1">
      <alignment horizontal="center" vertical="center"/>
      <protection locked="0"/>
    </xf>
    <xf numFmtId="0" fontId="18" fillId="0" borderId="3" xfId="169" applyFont="1" applyBorder="1" applyAlignment="1" applyProtection="1">
      <alignment horizontal="center" vertical="center"/>
      <protection locked="0"/>
    </xf>
    <xf numFmtId="0" fontId="18" fillId="0" borderId="4" xfId="169" applyFont="1" applyBorder="1" applyAlignment="1" applyProtection="1">
      <alignment horizontal="center" vertical="center"/>
      <protection locked="0"/>
    </xf>
    <xf numFmtId="0" fontId="18" fillId="0" borderId="43" xfId="169" applyFont="1" applyBorder="1" applyAlignment="1">
      <alignment horizontal="center" vertical="center"/>
    </xf>
    <xf numFmtId="0" fontId="18" fillId="0" borderId="61" xfId="169" applyFont="1" applyBorder="1" applyAlignment="1">
      <alignment horizontal="center" vertical="center"/>
    </xf>
    <xf numFmtId="0" fontId="18" fillId="0" borderId="41" xfId="169" applyFont="1" applyBorder="1" applyAlignment="1">
      <alignment horizontal="center" vertical="center"/>
    </xf>
    <xf numFmtId="0" fontId="18" fillId="0" borderId="5" xfId="169" applyFont="1" applyBorder="1" applyAlignment="1" applyProtection="1">
      <alignment horizontal="center" vertical="center"/>
      <protection locked="0"/>
    </xf>
    <xf numFmtId="0" fontId="18" fillId="0" borderId="6" xfId="169" applyFont="1" applyBorder="1" applyAlignment="1" applyProtection="1">
      <alignment horizontal="center" vertical="center"/>
      <protection locked="0"/>
    </xf>
    <xf numFmtId="0" fontId="18" fillId="0" borderId="7" xfId="169" applyFont="1" applyBorder="1" applyAlignment="1" applyProtection="1">
      <alignment horizontal="center" vertical="center"/>
      <protection locked="0"/>
    </xf>
    <xf numFmtId="0" fontId="63" fillId="0" borderId="209" xfId="169" applyFont="1" applyBorder="1" applyAlignment="1">
      <alignment horizontal="center"/>
    </xf>
    <xf numFmtId="0" fontId="63" fillId="0" borderId="217" xfId="169" applyFont="1" applyBorder="1" applyAlignment="1">
      <alignment horizontal="center" vertical="center"/>
    </xf>
    <xf numFmtId="0" fontId="63" fillId="0" borderId="15" xfId="169" applyFont="1" applyBorder="1" applyAlignment="1">
      <alignment horizontal="center" vertical="center"/>
    </xf>
    <xf numFmtId="0" fontId="63" fillId="0" borderId="13" xfId="169" applyFont="1" applyBorder="1" applyAlignment="1">
      <alignment horizontal="center" vertical="center"/>
    </xf>
    <xf numFmtId="0" fontId="18" fillId="0" borderId="29" xfId="169" applyFont="1" applyBorder="1" applyAlignment="1" applyProtection="1">
      <alignment horizontal="center" vertical="center"/>
      <protection locked="0"/>
    </xf>
    <xf numFmtId="203" fontId="23" fillId="0" borderId="231" xfId="32" applyNumberFormat="1" applyFont="1" applyBorder="1" applyAlignment="1">
      <alignment horizontal="center" vertical="center"/>
    </xf>
    <xf numFmtId="203" fontId="23" fillId="0" borderId="218" xfId="32" applyNumberFormat="1" applyFont="1" applyBorder="1" applyAlignment="1">
      <alignment horizontal="center" vertical="center"/>
    </xf>
    <xf numFmtId="203" fontId="23" fillId="0" borderId="219" xfId="32" applyNumberFormat="1" applyFont="1" applyBorder="1" applyAlignment="1">
      <alignment horizontal="center" vertical="center"/>
    </xf>
    <xf numFmtId="0" fontId="63" fillId="0" borderId="151" xfId="32" applyFont="1" applyBorder="1" applyAlignment="1">
      <alignment horizontal="right"/>
    </xf>
    <xf numFmtId="0" fontId="23" fillId="0" borderId="0" xfId="32" applyFont="1" applyAlignment="1">
      <alignment horizontal="center"/>
    </xf>
    <xf numFmtId="203" fontId="23" fillId="0" borderId="3" xfId="32" applyNumberFormat="1" applyFont="1" applyBorder="1" applyAlignment="1">
      <alignment horizontal="center" vertical="center"/>
    </xf>
    <xf numFmtId="203" fontId="23" fillId="0" borderId="14" xfId="32" applyNumberFormat="1" applyFont="1" applyBorder="1" applyAlignment="1">
      <alignment horizontal="center" vertical="center"/>
    </xf>
    <xf numFmtId="203" fontId="23" fillId="0" borderId="15" xfId="32" applyNumberFormat="1" applyFont="1" applyBorder="1" applyAlignment="1">
      <alignment horizontal="center" vertical="center"/>
    </xf>
    <xf numFmtId="203" fontId="63" fillId="0" borderId="43" xfId="32" applyNumberFormat="1" applyFont="1" applyBorder="1" applyAlignment="1">
      <alignment horizontal="center" vertical="center" wrapText="1"/>
    </xf>
    <xf numFmtId="203" fontId="63" fillId="0" borderId="41" xfId="32" applyNumberFormat="1" applyFont="1" applyBorder="1" applyAlignment="1">
      <alignment horizontal="center" vertical="center" wrapText="1"/>
    </xf>
    <xf numFmtId="203" fontId="23" fillId="0" borderId="10" xfId="32" applyNumberFormat="1" applyFont="1" applyBorder="1" applyAlignment="1">
      <alignment horizontal="center" vertical="center"/>
    </xf>
    <xf numFmtId="203" fontId="23" fillId="0" borderId="11" xfId="32" applyNumberFormat="1" applyFont="1" applyBorder="1" applyAlignment="1">
      <alignment horizontal="center" vertical="center"/>
    </xf>
    <xf numFmtId="203" fontId="23" fillId="0" borderId="209" xfId="32" applyNumberFormat="1" applyFont="1" applyBorder="1" applyAlignment="1">
      <alignment horizontal="center" vertical="center"/>
    </xf>
    <xf numFmtId="203" fontId="23" fillId="0" borderId="34" xfId="32" applyNumberFormat="1" applyFont="1" applyBorder="1" applyAlignment="1">
      <alignment horizontal="center" vertical="center"/>
    </xf>
    <xf numFmtId="203" fontId="23" fillId="0" borderId="35" xfId="32" applyNumberFormat="1" applyFont="1" applyBorder="1" applyAlignment="1">
      <alignment horizontal="center" vertical="center"/>
    </xf>
    <xf numFmtId="203" fontId="148" fillId="0" borderId="34" xfId="32" applyNumberFormat="1" applyFont="1" applyBorder="1" applyAlignment="1">
      <alignment horizontal="left" vertical="center"/>
    </xf>
    <xf numFmtId="203" fontId="148" fillId="0" borderId="35" xfId="32" applyNumberFormat="1" applyFont="1" applyBorder="1" applyAlignment="1">
      <alignment horizontal="left" vertical="center"/>
    </xf>
    <xf numFmtId="49" fontId="24" fillId="0" borderId="34" xfId="32" applyNumberFormat="1" applyFont="1" applyBorder="1" applyAlignment="1">
      <alignment horizontal="left" vertical="center"/>
    </xf>
    <xf numFmtId="49" fontId="24" fillId="0" borderId="35" xfId="32" applyNumberFormat="1" applyFont="1" applyBorder="1" applyAlignment="1">
      <alignment horizontal="left" vertical="center"/>
    </xf>
    <xf numFmtId="203" fontId="186" fillId="0" borderId="0" xfId="32" applyNumberFormat="1" applyFont="1" applyAlignment="1">
      <alignment horizontal="left" vertical="center"/>
    </xf>
    <xf numFmtId="203" fontId="104" fillId="0" borderId="0" xfId="32" applyNumberFormat="1" applyFont="1" applyAlignment="1">
      <alignment horizontal="left" vertical="center"/>
    </xf>
    <xf numFmtId="41" fontId="136" fillId="0" borderId="141" xfId="155" applyNumberFormat="1" applyFont="1" applyBorder="1" applyAlignment="1">
      <alignment vertical="top"/>
    </xf>
    <xf numFmtId="41" fontId="136" fillId="0" borderId="141" xfId="155" applyNumberFormat="1" applyFont="1" applyBorder="1" applyAlignment="1">
      <alignment vertical="center"/>
    </xf>
    <xf numFmtId="41" fontId="136" fillId="0" borderId="0" xfId="155" applyNumberFormat="1" applyFont="1" applyAlignment="1">
      <alignment vertical="top"/>
    </xf>
    <xf numFmtId="41" fontId="136" fillId="0" borderId="0" xfId="155" applyNumberFormat="1" applyFont="1" applyAlignment="1">
      <alignment vertical="center"/>
    </xf>
    <xf numFmtId="41" fontId="136" fillId="0" borderId="0" xfId="155" applyNumberFormat="1" applyFont="1" applyAlignment="1">
      <alignment horizontal="center" vertical="top"/>
    </xf>
    <xf numFmtId="37" fontId="136" fillId="0" borderId="139" xfId="153" applyFont="1" applyBorder="1" applyAlignment="1">
      <alignment horizontal="center"/>
    </xf>
    <xf numFmtId="37" fontId="59" fillId="0" borderId="139" xfId="153" applyFont="1" applyBorder="1" applyAlignment="1">
      <alignment horizontal="center"/>
    </xf>
    <xf numFmtId="193" fontId="136" fillId="0" borderId="141" xfId="155" applyFont="1" applyBorder="1" applyAlignment="1">
      <alignment horizontal="center"/>
    </xf>
    <xf numFmtId="37" fontId="136" fillId="0" borderId="155" xfId="154" applyFont="1" applyBorder="1" applyAlignment="1">
      <alignment horizontal="center"/>
    </xf>
    <xf numFmtId="41" fontId="136" fillId="0" borderId="151" xfId="155" applyNumberFormat="1" applyFont="1" applyBorder="1" applyAlignment="1">
      <alignment vertical="center"/>
    </xf>
    <xf numFmtId="37" fontId="136" fillId="0" borderId="167" xfId="154" applyFont="1" applyBorder="1" applyAlignment="1">
      <alignment horizontal="left" vertical="center" wrapText="1"/>
    </xf>
    <xf numFmtId="37" fontId="136" fillId="0" borderId="144" xfId="154" applyFont="1" applyBorder="1" applyAlignment="1">
      <alignment horizontal="center"/>
    </xf>
    <xf numFmtId="193" fontId="136" fillId="0" borderId="157" xfId="155" applyFont="1" applyBorder="1" applyAlignment="1">
      <alignment horizontal="center" vertical="center" wrapText="1"/>
    </xf>
    <xf numFmtId="37" fontId="136" fillId="0" borderId="157" xfId="154" applyFont="1" applyBorder="1" applyAlignment="1">
      <alignment horizontal="center" vertical="center" wrapText="1"/>
    </xf>
    <xf numFmtId="37" fontId="136" fillId="0" borderId="168" xfId="154" applyFont="1" applyBorder="1" applyAlignment="1">
      <alignment horizontal="center"/>
    </xf>
    <xf numFmtId="0" fontId="77" fillId="0" borderId="7" xfId="158" applyFont="1" applyBorder="1" applyAlignment="1">
      <alignment horizontal="center" vertical="center"/>
    </xf>
    <xf numFmtId="0" fontId="77" fillId="0" borderId="1" xfId="158" applyFont="1" applyBorder="1" applyAlignment="1">
      <alignment horizontal="center" vertical="center"/>
    </xf>
    <xf numFmtId="0" fontId="77" fillId="0" borderId="5" xfId="158" applyFont="1" applyBorder="1" applyAlignment="1">
      <alignment horizontal="center" vertical="center"/>
    </xf>
    <xf numFmtId="0" fontId="77" fillId="0" borderId="1" xfId="158" applyFont="1" applyBorder="1" applyAlignment="1">
      <alignment horizontal="center" vertical="center" wrapText="1"/>
    </xf>
    <xf numFmtId="0" fontId="77" fillId="0" borderId="5" xfId="158" applyFont="1" applyBorder="1" applyAlignment="1">
      <alignment horizontal="center" vertical="center" wrapText="1"/>
    </xf>
    <xf numFmtId="0" fontId="77" fillId="0" borderId="14" xfId="158" applyFont="1" applyBorder="1" applyAlignment="1">
      <alignment horizontal="left" vertical="center"/>
    </xf>
    <xf numFmtId="0" fontId="77" fillId="0" borderId="0" xfId="158" applyFont="1" applyAlignment="1">
      <alignment horizontal="center" vertical="center"/>
    </xf>
    <xf numFmtId="0" fontId="145" fillId="0" borderId="1" xfId="158" applyFont="1" applyBorder="1" applyAlignment="1">
      <alignment horizontal="center" vertical="center"/>
    </xf>
    <xf numFmtId="197" fontId="77" fillId="0" borderId="7" xfId="158" applyNumberFormat="1" applyFont="1" applyBorder="1" applyAlignment="1">
      <alignment horizontal="center" vertical="center"/>
    </xf>
    <xf numFmtId="0" fontId="26" fillId="0" borderId="9" xfId="158" applyFont="1" applyBorder="1" applyAlignment="1">
      <alignment horizontal="center" vertical="center"/>
    </xf>
    <xf numFmtId="197" fontId="77" fillId="0" borderId="1" xfId="158" applyNumberFormat="1" applyFont="1" applyBorder="1" applyAlignment="1">
      <alignment horizontal="center" vertical="center"/>
    </xf>
    <xf numFmtId="0" fontId="63" fillId="0" borderId="1" xfId="158" applyFont="1" applyBorder="1" applyAlignment="1">
      <alignment horizontal="center"/>
    </xf>
    <xf numFmtId="0" fontId="77" fillId="0" borderId="0" xfId="158" applyFont="1" applyAlignment="1">
      <alignment horizontal="right" vertical="center"/>
    </xf>
    <xf numFmtId="0" fontId="140" fillId="0" borderId="1" xfId="158" applyFont="1" applyBorder="1" applyAlignment="1">
      <alignment horizontal="center"/>
    </xf>
    <xf numFmtId="0" fontId="140" fillId="0" borderId="5" xfId="158" applyFont="1" applyBorder="1" applyAlignment="1">
      <alignment horizontal="center" vertical="center"/>
    </xf>
    <xf numFmtId="182" fontId="23" fillId="0" borderId="12" xfId="126" applyNumberFormat="1" applyFont="1" applyFill="1" applyBorder="1" applyAlignment="1">
      <alignment horizontal="right"/>
    </xf>
  </cellXfs>
  <cellStyles count="170">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Excel Built-in Explanatory Text" xfId="167" xr:uid="{3BB1ADDB-622F-4273-BB3B-78655D2516EA}"/>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49" xr:uid="{7A2D1BFB-552E-49FB-8755-8AD50CF50204}"/>
    <cellStyle name="一般 14 2" xfId="158" xr:uid="{33310C03-8892-4DA6-BAB9-1A66B3ABE3A6}"/>
    <cellStyle name="一般 15" xfId="157" xr:uid="{A2041FD7-C11F-4C75-9766-767C8BFD9E4D}"/>
    <cellStyle name="一般 15 2" xfId="168" xr:uid="{1AF8027E-2C37-45F4-9F3B-52028D8630DC}"/>
    <cellStyle name="一般 16" xfId="162" xr:uid="{9EA8D749-00BF-4075-80EE-E9CAF9BB804F}"/>
    <cellStyle name="一般 17" xfId="143" xr:uid="{612FB8CF-1AED-46A4-8D89-F0D7807180A1}"/>
    <cellStyle name="一般 18" xfId="169" xr:uid="{F7E15C75-C484-474A-979D-4C094F02D17C}"/>
    <cellStyle name="一般 2" xfId="3" xr:uid="{00000000-0005-0000-0000-000018000000}"/>
    <cellStyle name="一般 2 2" xfId="34" xr:uid="{00000000-0005-0000-0000-000019000000}"/>
    <cellStyle name="一般 2 2 2" xfId="132" xr:uid="{D003AEC5-1D47-4FDF-8F74-39CD2FC851B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3 3" xfId="142" xr:uid="{F2BED6A5-B053-48E0-B374-BE12362EA987}"/>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B7C849C9-647D-4882-9950-143048F11892}"/>
    <cellStyle name="一般 4 6" xfId="144" xr:uid="{9EBD6573-CEB5-4B38-85E9-6F425388FCC2}"/>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51E8AC75-A7A2-46D5-B100-B0BF173A7D01}"/>
    <cellStyle name="一般_1252214050" xfId="134" xr:uid="{48F02C93-69B0-4188-B938-82A9F16D53D3}"/>
    <cellStyle name="一般_1836-01-21身心障礙者居家照顧服務成果(96增)" xfId="136" xr:uid="{79B7F45B-318F-438E-A7F6-9CC6C6D38DE2}"/>
    <cellStyle name="一般_2522-14-05(104)" xfId="133" xr:uid="{5FDC2F22-73AF-4013-80C4-9BCCB025B6EC}"/>
    <cellStyle name="一般_3311-02-01-3鄉(鎮、市)公共造產成果概況" xfId="166" xr:uid="{0590C18C-EEE9-4278-84B0-88B06BBA53FB}"/>
    <cellStyle name="一般_8508_1" xfId="130" xr:uid="{C5A8082E-3A99-4285-BF20-08217BDA2ABB}"/>
    <cellStyle name="一般_86_縣市戶政報表程式0516" xfId="138" xr:uid="{B89BC36C-9AA4-4970-89B8-CEB7EA125E48}"/>
    <cellStyle name="一般_86_縣市戶政報表程式0516 2" xfId="145" xr:uid="{1EFA3863-4E60-4DBB-8909-6CBB79ED40FB}"/>
    <cellStyle name="一般_86_縣市戶政報表程式0516 3" xfId="160" xr:uid="{4123A561-BA55-4396-B662-CCCC2B0CFA7E}"/>
    <cellStyle name="一般_f100-14" xfId="163" xr:uid="{D9950A43-F6C7-415A-BB9F-0A698E5C680F}"/>
    <cellStyle name="一般_Sheet1" xfId="1" xr:uid="{00000000-0005-0000-0000-00002E000000}"/>
    <cellStyle name="一般_Sheet1 2" xfId="161" xr:uid="{4D58D232-C90A-432E-B058-1D04C70F0D20}"/>
    <cellStyle name="一般_Sheet1_1112-06-01-3__鄉(鎮、市)各級租佃委員會調解調處案件" xfId="141" xr:uid="{F074D01A-32A0-417C-ADB2-BD85DE99B9A3}"/>
    <cellStyle name="一般_天然災害水土保持年報修" xfId="154" xr:uid="{3CB8845C-FD40-4BAE-A306-B903A7622077}"/>
    <cellStyle name="一般_戶口數_縣市戶政報表程式0516" xfId="140" xr:uid="{D6A1E10C-A3FC-461A-A119-65BF827ED11A}"/>
    <cellStyle name="一般_戶口數_縣市戶政報表程式0516 2" xfId="165" xr:uid="{29D4D46D-5EF9-429C-B1E4-15D8F7D0F869}"/>
    <cellStyle name="一般_身心障礙停車位" xfId="135" xr:uid="{3830B161-D805-4BD7-9E65-2E933DFCD5DD}"/>
    <cellStyle name="一般_垃圾水肥修正案" xfId="127" xr:uid="{07AB6FE0-BF1A-4BC0-BDF0-B68B0016A152}"/>
    <cellStyle name="一般_治山防 洪整體治理工程 修" xfId="148" xr:uid="{3722289C-C3F3-4C6C-ABA3-1A77AE3B9216}"/>
    <cellStyle name="一般_治山防 洪整體治理工程 修 2" xfId="153" xr:uid="{47689835-92F3-4962-831F-B692B48464E3}"/>
    <cellStyle name="一般_婚姻_縣市戶政報表程式0516" xfId="139" xr:uid="{B686191D-FDDC-45E3-B546-1B533D3E38ED}"/>
    <cellStyle name="一般_婚姻_縣市戶政報表程式0516 2" xfId="164" xr:uid="{9CE49984-8AF4-41A3-88CB-BE88601615FA}"/>
    <cellStyle name="一般_魚類平均價格" xfId="159" xr:uid="{5C456298-9E2A-4671-9FA2-3EF09654393A}"/>
    <cellStyle name="一般_經費統計修" xfId="151" xr:uid="{35160FB2-27D2-4C77-B683-A5CF2ADE5C6E}"/>
    <cellStyle name="一般_經費統計修 2" xfId="156" xr:uid="{962315C1-01DA-41C1-BD4F-DD6E3FD776F9}"/>
    <cellStyle name="一般_農路修" xfId="152" xr:uid="{63EAAC27-A46A-48AA-B909-7B5A566EF4C2}"/>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50" xr:uid="{52AE5BC0-C629-4AC7-98A2-39CC9FD5A7EC}"/>
    <cellStyle name="千分位 8" xfId="155" xr:uid="{6CE5B0BD-F088-4CFA-BB9D-E9291BA55AE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xfId="147" builtinId="5"/>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xfId="137" builtinId="4"/>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8" xr:uid="{C91C9CD3-04F0-4E6B-B9BC-9175EE86BB3A}"/>
    <cellStyle name="說明文字 2" xfId="75" xr:uid="{00000000-0005-0000-0000-00005A000000}"/>
    <cellStyle name="說明文字 3" xfId="146" xr:uid="{879A5B00-400F-437C-A4E0-D06C4450004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0066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4</xdr:col>
      <xdr:colOff>4595</xdr:colOff>
      <xdr:row>8</xdr:row>
      <xdr:rowOff>0</xdr:rowOff>
    </xdr:from>
    <xdr:to>
      <xdr:col>4</xdr:col>
      <xdr:colOff>4595</xdr:colOff>
      <xdr:row>8</xdr:row>
      <xdr:rowOff>0</xdr:rowOff>
    </xdr:to>
    <xdr:sp macro="" textlink="" fLocksText="0">
      <xdr:nvSpPr>
        <xdr:cNvPr id="2" name="Text Box 1" hidden="1">
          <a:extLst>
            <a:ext uri="{FF2B5EF4-FFF2-40B4-BE49-F238E27FC236}">
              <a16:creationId xmlns:a16="http://schemas.microsoft.com/office/drawing/2014/main" id="{1D1082DE-121A-45D6-AA6A-C8E930CE2358}"/>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3" name="Text Box 2" hidden="1">
          <a:extLst>
            <a:ext uri="{FF2B5EF4-FFF2-40B4-BE49-F238E27FC236}">
              <a16:creationId xmlns:a16="http://schemas.microsoft.com/office/drawing/2014/main" id="{D36ED5E0-B6F1-485C-84FB-2D1AB34E023B}"/>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4" name="Text Box 50" hidden="1">
          <a:extLst>
            <a:ext uri="{FF2B5EF4-FFF2-40B4-BE49-F238E27FC236}">
              <a16:creationId xmlns:a16="http://schemas.microsoft.com/office/drawing/2014/main" id="{83E3BEBD-BAA2-4ACF-AAFF-64A1657DAE8A}"/>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5" name="Text Box 51" hidden="1">
          <a:extLst>
            <a:ext uri="{FF2B5EF4-FFF2-40B4-BE49-F238E27FC236}">
              <a16:creationId xmlns:a16="http://schemas.microsoft.com/office/drawing/2014/main" id="{85775D14-9D01-4679-A851-2AA90A4B2EA1}"/>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6" name="Text Box 70" hidden="1">
          <a:extLst>
            <a:ext uri="{FF2B5EF4-FFF2-40B4-BE49-F238E27FC236}">
              <a16:creationId xmlns:a16="http://schemas.microsoft.com/office/drawing/2014/main" id="{C70AB290-0AA8-4983-B8AE-121A7A04F668}"/>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7" name="Text Box 71" hidden="1">
          <a:extLst>
            <a:ext uri="{FF2B5EF4-FFF2-40B4-BE49-F238E27FC236}">
              <a16:creationId xmlns:a16="http://schemas.microsoft.com/office/drawing/2014/main" id="{2785979C-F5B2-45E4-AE79-6DA3AE769A94}"/>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8" name="Text Box 72" hidden="1">
          <a:extLst>
            <a:ext uri="{FF2B5EF4-FFF2-40B4-BE49-F238E27FC236}">
              <a16:creationId xmlns:a16="http://schemas.microsoft.com/office/drawing/2014/main" id="{321EE0FD-8A0A-4794-97F8-EE67BB92AB00}"/>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4</xdr:col>
      <xdr:colOff>4595</xdr:colOff>
      <xdr:row>8</xdr:row>
      <xdr:rowOff>0</xdr:rowOff>
    </xdr:from>
    <xdr:to>
      <xdr:col>4</xdr:col>
      <xdr:colOff>4595</xdr:colOff>
      <xdr:row>8</xdr:row>
      <xdr:rowOff>0</xdr:rowOff>
    </xdr:to>
    <xdr:sp macro="" textlink="" fLocksText="0">
      <xdr:nvSpPr>
        <xdr:cNvPr id="9" name="Text Box 73" hidden="1">
          <a:extLst>
            <a:ext uri="{FF2B5EF4-FFF2-40B4-BE49-F238E27FC236}">
              <a16:creationId xmlns:a16="http://schemas.microsoft.com/office/drawing/2014/main" id="{E20AB04F-91FD-4E2B-BFA4-810C89C0CC94}"/>
            </a:ext>
          </a:extLst>
        </xdr:cNvPr>
        <xdr:cNvSpPr>
          <a:spLocks noChangeArrowheads="1"/>
        </xdr:cNvSpPr>
      </xdr:nvSpPr>
      <xdr:spPr bwMode="auto">
        <a:xfrm>
          <a:off x="323547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0" name="Text Box 1" hidden="1">
          <a:extLst>
            <a:ext uri="{FF2B5EF4-FFF2-40B4-BE49-F238E27FC236}">
              <a16:creationId xmlns:a16="http://schemas.microsoft.com/office/drawing/2014/main" id="{C4F8DB39-662A-462C-A4C4-A520E143FCB9}"/>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1" name="Text Box 2" hidden="1">
          <a:extLst>
            <a:ext uri="{FF2B5EF4-FFF2-40B4-BE49-F238E27FC236}">
              <a16:creationId xmlns:a16="http://schemas.microsoft.com/office/drawing/2014/main" id="{715C980A-43E5-451D-BD94-79FCA210ED32}"/>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2" name="Text Box 50" hidden="1">
          <a:extLst>
            <a:ext uri="{FF2B5EF4-FFF2-40B4-BE49-F238E27FC236}">
              <a16:creationId xmlns:a16="http://schemas.microsoft.com/office/drawing/2014/main" id="{85DDEBA4-A54F-4553-BD64-7D2C0C3F85D3}"/>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3" name="Text Box 51" hidden="1">
          <a:extLst>
            <a:ext uri="{FF2B5EF4-FFF2-40B4-BE49-F238E27FC236}">
              <a16:creationId xmlns:a16="http://schemas.microsoft.com/office/drawing/2014/main" id="{97D95F9D-C5B0-4304-AEA5-6CF4E4B960E9}"/>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4" name="Text Box 70" hidden="1">
          <a:extLst>
            <a:ext uri="{FF2B5EF4-FFF2-40B4-BE49-F238E27FC236}">
              <a16:creationId xmlns:a16="http://schemas.microsoft.com/office/drawing/2014/main" id="{7AB05CC5-E2C2-4B76-807C-864A218043E4}"/>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5" name="Text Box 71" hidden="1">
          <a:extLst>
            <a:ext uri="{FF2B5EF4-FFF2-40B4-BE49-F238E27FC236}">
              <a16:creationId xmlns:a16="http://schemas.microsoft.com/office/drawing/2014/main" id="{88804985-1881-4B4C-B9DD-8B8C3D973765}"/>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6" name="Text Box 72" hidden="1">
          <a:extLst>
            <a:ext uri="{FF2B5EF4-FFF2-40B4-BE49-F238E27FC236}">
              <a16:creationId xmlns:a16="http://schemas.microsoft.com/office/drawing/2014/main" id="{485AC2ED-5FD6-4632-8D69-E141AD485B4D}"/>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5</xdr:col>
      <xdr:colOff>4595</xdr:colOff>
      <xdr:row>8</xdr:row>
      <xdr:rowOff>0</xdr:rowOff>
    </xdr:from>
    <xdr:to>
      <xdr:col>5</xdr:col>
      <xdr:colOff>4595</xdr:colOff>
      <xdr:row>8</xdr:row>
      <xdr:rowOff>0</xdr:rowOff>
    </xdr:to>
    <xdr:sp macro="" textlink="" fLocksText="0">
      <xdr:nvSpPr>
        <xdr:cNvPr id="17" name="Text Box 73" hidden="1">
          <a:extLst>
            <a:ext uri="{FF2B5EF4-FFF2-40B4-BE49-F238E27FC236}">
              <a16:creationId xmlns:a16="http://schemas.microsoft.com/office/drawing/2014/main" id="{0175B1E5-BBA2-46E8-B76B-C66BBDD27203}"/>
            </a:ext>
          </a:extLst>
        </xdr:cNvPr>
        <xdr:cNvSpPr>
          <a:spLocks noChangeArrowheads="1"/>
        </xdr:cNvSpPr>
      </xdr:nvSpPr>
      <xdr:spPr bwMode="auto">
        <a:xfrm>
          <a:off x="40203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18" name="Text Box 1" hidden="1">
          <a:extLst>
            <a:ext uri="{FF2B5EF4-FFF2-40B4-BE49-F238E27FC236}">
              <a16:creationId xmlns:a16="http://schemas.microsoft.com/office/drawing/2014/main" id="{8CA6C14D-E256-4235-9FFB-CC1AFDBC5335}"/>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19" name="Text Box 2" hidden="1">
          <a:extLst>
            <a:ext uri="{FF2B5EF4-FFF2-40B4-BE49-F238E27FC236}">
              <a16:creationId xmlns:a16="http://schemas.microsoft.com/office/drawing/2014/main" id="{6287F693-2205-4099-9222-4F277D2466A7}"/>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0" name="Text Box 50" hidden="1">
          <a:extLst>
            <a:ext uri="{FF2B5EF4-FFF2-40B4-BE49-F238E27FC236}">
              <a16:creationId xmlns:a16="http://schemas.microsoft.com/office/drawing/2014/main" id="{82F867BF-0FF6-4C02-9443-79C274ED6F70}"/>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1" name="Text Box 51" hidden="1">
          <a:extLst>
            <a:ext uri="{FF2B5EF4-FFF2-40B4-BE49-F238E27FC236}">
              <a16:creationId xmlns:a16="http://schemas.microsoft.com/office/drawing/2014/main" id="{B6E82648-2226-4908-82C5-619F1ADDC79B}"/>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2" name="Text Box 70" hidden="1">
          <a:extLst>
            <a:ext uri="{FF2B5EF4-FFF2-40B4-BE49-F238E27FC236}">
              <a16:creationId xmlns:a16="http://schemas.microsoft.com/office/drawing/2014/main" id="{A57FD1EA-A9F6-415E-87B1-923701CC8BFD}"/>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3" name="Text Box 71" hidden="1">
          <a:extLst>
            <a:ext uri="{FF2B5EF4-FFF2-40B4-BE49-F238E27FC236}">
              <a16:creationId xmlns:a16="http://schemas.microsoft.com/office/drawing/2014/main" id="{D90A4CF7-A965-426B-B1DE-E42658E2D66D}"/>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4" name="Text Box 72" hidden="1">
          <a:extLst>
            <a:ext uri="{FF2B5EF4-FFF2-40B4-BE49-F238E27FC236}">
              <a16:creationId xmlns:a16="http://schemas.microsoft.com/office/drawing/2014/main" id="{D1F63BEF-78C6-4961-BA1D-0BAF0233BF8F}"/>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8</xdr:col>
      <xdr:colOff>4595</xdr:colOff>
      <xdr:row>8</xdr:row>
      <xdr:rowOff>0</xdr:rowOff>
    </xdr:from>
    <xdr:to>
      <xdr:col>8</xdr:col>
      <xdr:colOff>4595</xdr:colOff>
      <xdr:row>8</xdr:row>
      <xdr:rowOff>0</xdr:rowOff>
    </xdr:to>
    <xdr:sp macro="" textlink="" fLocksText="0">
      <xdr:nvSpPr>
        <xdr:cNvPr id="25" name="Text Box 73" hidden="1">
          <a:extLst>
            <a:ext uri="{FF2B5EF4-FFF2-40B4-BE49-F238E27FC236}">
              <a16:creationId xmlns:a16="http://schemas.microsoft.com/office/drawing/2014/main" id="{84C0273D-07EC-43F5-8C6E-0BA4AAFD20B2}"/>
            </a:ext>
          </a:extLst>
        </xdr:cNvPr>
        <xdr:cNvSpPr>
          <a:spLocks noChangeArrowheads="1"/>
        </xdr:cNvSpPr>
      </xdr:nvSpPr>
      <xdr:spPr bwMode="auto">
        <a:xfrm>
          <a:off x="637491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6" name="Text Box 1" hidden="1">
          <a:extLst>
            <a:ext uri="{FF2B5EF4-FFF2-40B4-BE49-F238E27FC236}">
              <a16:creationId xmlns:a16="http://schemas.microsoft.com/office/drawing/2014/main" id="{B43B644F-0F05-4395-A0F9-3E50B5738518}"/>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7" name="Text Box 2" hidden="1">
          <a:extLst>
            <a:ext uri="{FF2B5EF4-FFF2-40B4-BE49-F238E27FC236}">
              <a16:creationId xmlns:a16="http://schemas.microsoft.com/office/drawing/2014/main" id="{D442A9A6-DE6D-4DF1-986B-B52E010663D9}"/>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8" name="Text Box 50" hidden="1">
          <a:extLst>
            <a:ext uri="{FF2B5EF4-FFF2-40B4-BE49-F238E27FC236}">
              <a16:creationId xmlns:a16="http://schemas.microsoft.com/office/drawing/2014/main" id="{DEB8ED24-B62D-4054-8958-3D91473798F6}"/>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29" name="Text Box 51" hidden="1">
          <a:extLst>
            <a:ext uri="{FF2B5EF4-FFF2-40B4-BE49-F238E27FC236}">
              <a16:creationId xmlns:a16="http://schemas.microsoft.com/office/drawing/2014/main" id="{D637566D-595D-4FF7-9A0B-C92C223FA1B7}"/>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0" name="Text Box 70" hidden="1">
          <a:extLst>
            <a:ext uri="{FF2B5EF4-FFF2-40B4-BE49-F238E27FC236}">
              <a16:creationId xmlns:a16="http://schemas.microsoft.com/office/drawing/2014/main" id="{EAC9B241-C3FF-4184-B13D-D3C0B81D33FA}"/>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1" name="Text Box 71" hidden="1">
          <a:extLst>
            <a:ext uri="{FF2B5EF4-FFF2-40B4-BE49-F238E27FC236}">
              <a16:creationId xmlns:a16="http://schemas.microsoft.com/office/drawing/2014/main" id="{B28040AE-485E-426A-AEC3-37A803B95FCE}"/>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2" name="Text Box 72" hidden="1">
          <a:extLst>
            <a:ext uri="{FF2B5EF4-FFF2-40B4-BE49-F238E27FC236}">
              <a16:creationId xmlns:a16="http://schemas.microsoft.com/office/drawing/2014/main" id="{575859AD-BC2D-4BCA-B5A9-B46A6438DA8C}"/>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10</xdr:col>
      <xdr:colOff>4595</xdr:colOff>
      <xdr:row>8</xdr:row>
      <xdr:rowOff>0</xdr:rowOff>
    </xdr:from>
    <xdr:to>
      <xdr:col>10</xdr:col>
      <xdr:colOff>4595</xdr:colOff>
      <xdr:row>8</xdr:row>
      <xdr:rowOff>0</xdr:rowOff>
    </xdr:to>
    <xdr:sp macro="" textlink="" fLocksText="0">
      <xdr:nvSpPr>
        <xdr:cNvPr id="33" name="Text Box 73" hidden="1">
          <a:extLst>
            <a:ext uri="{FF2B5EF4-FFF2-40B4-BE49-F238E27FC236}">
              <a16:creationId xmlns:a16="http://schemas.microsoft.com/office/drawing/2014/main" id="{D5A891F3-5A61-49DC-88C8-F325A66599A7}"/>
            </a:ext>
          </a:extLst>
        </xdr:cNvPr>
        <xdr:cNvSpPr>
          <a:spLocks noChangeArrowheads="1"/>
        </xdr:cNvSpPr>
      </xdr:nvSpPr>
      <xdr:spPr bwMode="auto">
        <a:xfrm>
          <a:off x="794463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4" name="Text Box 1" hidden="1">
          <a:extLst>
            <a:ext uri="{FF2B5EF4-FFF2-40B4-BE49-F238E27FC236}">
              <a16:creationId xmlns:a16="http://schemas.microsoft.com/office/drawing/2014/main" id="{4B7694B9-E797-470B-93CF-698EDEC9503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5" name="Text Box 2" hidden="1">
          <a:extLst>
            <a:ext uri="{FF2B5EF4-FFF2-40B4-BE49-F238E27FC236}">
              <a16:creationId xmlns:a16="http://schemas.microsoft.com/office/drawing/2014/main" id="{E4DF2A31-3B76-4AF6-BD92-0429E893A35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6" name="Text Box 50" hidden="1">
          <a:extLst>
            <a:ext uri="{FF2B5EF4-FFF2-40B4-BE49-F238E27FC236}">
              <a16:creationId xmlns:a16="http://schemas.microsoft.com/office/drawing/2014/main" id="{0E607CDF-6B5D-493E-A12D-6D370010C28A}"/>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7" name="Text Box 51" hidden="1">
          <a:extLst>
            <a:ext uri="{FF2B5EF4-FFF2-40B4-BE49-F238E27FC236}">
              <a16:creationId xmlns:a16="http://schemas.microsoft.com/office/drawing/2014/main" id="{33CB656B-D83F-4A0C-9EBC-8F894B8F653E}"/>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8" name="Text Box 70" hidden="1">
          <a:extLst>
            <a:ext uri="{FF2B5EF4-FFF2-40B4-BE49-F238E27FC236}">
              <a16:creationId xmlns:a16="http://schemas.microsoft.com/office/drawing/2014/main" id="{E914E43A-0810-4A23-B66D-73E5F1E28DC8}"/>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39" name="Text Box 71" hidden="1">
          <a:extLst>
            <a:ext uri="{FF2B5EF4-FFF2-40B4-BE49-F238E27FC236}">
              <a16:creationId xmlns:a16="http://schemas.microsoft.com/office/drawing/2014/main" id="{CF1FD1B7-BB76-4FA0-A7FA-61C1CB672386}"/>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40" name="Text Box 72" hidden="1">
          <a:extLst>
            <a:ext uri="{FF2B5EF4-FFF2-40B4-BE49-F238E27FC236}">
              <a16:creationId xmlns:a16="http://schemas.microsoft.com/office/drawing/2014/main" id="{4EC3FABC-7432-473A-96E8-D2EB432D95FC}"/>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twoCellAnchor>
    <xdr:from>
      <xdr:col>11</xdr:col>
      <xdr:colOff>4595</xdr:colOff>
      <xdr:row>8</xdr:row>
      <xdr:rowOff>0</xdr:rowOff>
    </xdr:from>
    <xdr:to>
      <xdr:col>11</xdr:col>
      <xdr:colOff>4595</xdr:colOff>
      <xdr:row>8</xdr:row>
      <xdr:rowOff>0</xdr:rowOff>
    </xdr:to>
    <xdr:sp macro="" textlink="" fLocksText="0">
      <xdr:nvSpPr>
        <xdr:cNvPr id="41" name="Text Box 73" hidden="1">
          <a:extLst>
            <a:ext uri="{FF2B5EF4-FFF2-40B4-BE49-F238E27FC236}">
              <a16:creationId xmlns:a16="http://schemas.microsoft.com/office/drawing/2014/main" id="{E05BBC18-0CCB-44C5-B10D-7B7B45FAA1DB}"/>
            </a:ext>
          </a:extLst>
        </xdr:cNvPr>
        <xdr:cNvSpPr>
          <a:spLocks noChangeArrowheads="1"/>
        </xdr:cNvSpPr>
      </xdr:nvSpPr>
      <xdr:spPr bwMode="auto">
        <a:xfrm>
          <a:off x="9224795" y="3246120"/>
          <a:ext cx="0" cy="0"/>
        </a:xfrm>
        <a:prstGeom prst="rect">
          <a:avLst/>
        </a:prstGeom>
        <a:noFill/>
        <a:ln>
          <a:noFill/>
        </a:ln>
        <a:effectLst/>
      </xdr:spPr>
      <xdr:txBody>
        <a:bodyPr vertOverflow="clip" wrap="square" lIns="0" tIns="0" rIns="0" bIns="0" anchor="t"/>
        <a:lstStyle/>
        <a:p>
          <a:pPr algn="l" rtl="0">
            <a:defRPr sz="1000"/>
          </a:pPr>
          <a:r>
            <a:rPr lang="zh-TW" altLang="en-US" sz="1600" b="0" i="0" u="none" strike="noStrike" baseline="0">
              <a:solidFill>
                <a:srgbClr val="000000"/>
              </a:solidFill>
              <a:latin typeface="新細明體"/>
              <a:ea typeface="新細明體"/>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8A3545F3-B664-41DD-B49B-243E07EB7BC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3BEE55E-6EDD-4FD8-A490-BE7BE57EA41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E4193027-761E-4197-B874-525FD4CD938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51A8E28C-7A86-4029-BB27-4A716BCC723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B8CB7528-E08E-4F0D-94E6-1494852FFB33}"/>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8B476BC1-00E9-49C0-9841-4B068F100BD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B122E651-A98C-4BE5-A598-D496DE0C753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1804CBD1-2DD2-4C0B-A912-7D6AD7A82B6C}"/>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98C95284-A701-4210-B7C2-E25B80FBDB0A}"/>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7</xdr:col>
      <xdr:colOff>592344</xdr:colOff>
      <xdr:row>3</xdr:row>
      <xdr:rowOff>15323</xdr:rowOff>
    </xdr:from>
    <xdr:ext cx="634020" cy="218521"/>
    <xdr:sp macro="" textlink="">
      <xdr:nvSpPr>
        <xdr:cNvPr id="2" name="Text Box 1">
          <a:extLst>
            <a:ext uri="{FF2B5EF4-FFF2-40B4-BE49-F238E27FC236}">
              <a16:creationId xmlns:a16="http://schemas.microsoft.com/office/drawing/2014/main" id="{B0A293BD-94E6-40DA-A62A-BB5EBCDC4AE0}"/>
            </a:ext>
          </a:extLst>
        </xdr:cNvPr>
        <xdr:cNvSpPr txBox="1">
          <a:spLocks noChangeArrowheads="1"/>
        </xdr:cNvSpPr>
      </xdr:nvSpPr>
      <xdr:spPr bwMode="auto">
        <a:xfrm>
          <a:off x="9926844" y="1021163"/>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7</xdr:col>
      <xdr:colOff>320675</xdr:colOff>
      <xdr:row>3</xdr:row>
      <xdr:rowOff>38100</xdr:rowOff>
    </xdr:from>
    <xdr:ext cx="634020" cy="218521"/>
    <xdr:sp macro="" textlink="">
      <xdr:nvSpPr>
        <xdr:cNvPr id="2" name="Text Box 1">
          <a:extLst>
            <a:ext uri="{FF2B5EF4-FFF2-40B4-BE49-F238E27FC236}">
              <a16:creationId xmlns:a16="http://schemas.microsoft.com/office/drawing/2014/main" id="{78C79286-FBAA-4011-8783-FB83D8B94ABA}"/>
            </a:ext>
          </a:extLst>
        </xdr:cNvPr>
        <xdr:cNvSpPr txBox="1">
          <a:spLocks noChangeArrowheads="1"/>
        </xdr:cNvSpPr>
      </xdr:nvSpPr>
      <xdr:spPr bwMode="auto">
        <a:xfrm>
          <a:off x="9655175" y="1043940"/>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B2A0C0-E840-4336-9C26-C7321D8BC85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AD7D6C6A-07A4-40C1-B014-B87E066D46D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CB0C2F68-1936-440B-B3E0-1704D9AE053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2A4BA9F-B2A2-4E5D-9320-683CE1DE585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7BFC378-8CD9-40D4-A433-FE58F348F09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2FDD8656-8A2D-47ED-AB13-2E0A7BD0C57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22A57B76-623F-45A5-AAF5-25948E706CF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168C11E6-54E0-431C-A35A-4B344BB23ED8}"/>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1D7ED7-157D-4696-AAA2-3DD3F37F25BC}"/>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7</xdr:col>
      <xdr:colOff>720725</xdr:colOff>
      <xdr:row>3</xdr:row>
      <xdr:rowOff>28575</xdr:rowOff>
    </xdr:from>
    <xdr:ext cx="634020" cy="218521"/>
    <xdr:sp macro="" textlink="">
      <xdr:nvSpPr>
        <xdr:cNvPr id="2" name="Text Box 1">
          <a:extLst>
            <a:ext uri="{FF2B5EF4-FFF2-40B4-BE49-F238E27FC236}">
              <a16:creationId xmlns:a16="http://schemas.microsoft.com/office/drawing/2014/main" id="{C36EED5F-A0DC-44C0-9685-CB9ACB2171FB}"/>
            </a:ext>
          </a:extLst>
        </xdr:cNvPr>
        <xdr:cNvSpPr txBox="1">
          <a:spLocks noChangeArrowheads="1"/>
        </xdr:cNvSpPr>
      </xdr:nvSpPr>
      <xdr:spPr bwMode="auto">
        <a:xfrm>
          <a:off x="10055225" y="1034415"/>
          <a:ext cx="634020"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6EF0854-E9A7-4861-B481-772DA5F8A45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82080DAB-1060-4AA5-874E-2E3BCD99E53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33C122D9-678F-41A2-9DFF-5C908F60A5D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D5F0AF7-EB4C-462C-951D-7BFCFF71D32E}"/>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24FB108E-988E-407C-BF7D-AE340249B1D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E66D37F2-301A-430C-85B2-7A139C351373}"/>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82914AD-54FB-4706-AFF0-B665C3F1B7C8}"/>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2668446B-E08D-4945-9BDA-6FD7A695FD8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D23E48-0AE3-470C-B9D2-67A9112A98B1}"/>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7D65D3CD-174D-417D-9479-E0D0770A099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E6677704-18F1-4178-88A9-DA0C2B3788C4}"/>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733C482-C98D-4EEB-96BB-7E913F24079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C5AB34F-8C20-4F33-9BFC-270B762D711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691A1E7-F0BF-4E51-83F7-821652FF95C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B17B598-108D-4233-AEA2-1BD2BE062170}"/>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F216080-D349-4A97-A14C-62F2BECD42F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D31C31DE-62B7-4A22-95AB-63E35D983D5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2885CC96-E130-4FAB-88E4-9E2D2BF940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107175</xdr:colOff>
      <xdr:row>0</xdr:row>
      <xdr:rowOff>7348</xdr:rowOff>
    </xdr:from>
    <xdr:to>
      <xdr:col>40</xdr:col>
      <xdr:colOff>275825</xdr:colOff>
      <xdr:row>2</xdr:row>
      <xdr:rowOff>26398</xdr:rowOff>
    </xdr:to>
    <xdr:grpSp>
      <xdr:nvGrpSpPr>
        <xdr:cNvPr id="2" name="Group 1">
          <a:extLst>
            <a:ext uri="{FF2B5EF4-FFF2-40B4-BE49-F238E27FC236}">
              <a16:creationId xmlns:a16="http://schemas.microsoft.com/office/drawing/2014/main" id="{C86AD174-8620-486D-B5C1-AF73D7743A42}"/>
            </a:ext>
          </a:extLst>
        </xdr:cNvPr>
        <xdr:cNvGrpSpPr>
          <a:grpSpLocks/>
        </xdr:cNvGrpSpPr>
      </xdr:nvGrpSpPr>
      <xdr:grpSpPr bwMode="auto">
        <a:xfrm>
          <a:off x="14846432" y="7348"/>
          <a:ext cx="3575879" cy="454479"/>
          <a:chOff x="48" y="86"/>
          <a:chExt cx="384" cy="48"/>
        </a:xfrm>
      </xdr:grpSpPr>
      <xdr:sp macro="" textlink="">
        <xdr:nvSpPr>
          <xdr:cNvPr id="3" name="Rectangle 2">
            <a:extLst>
              <a:ext uri="{FF2B5EF4-FFF2-40B4-BE49-F238E27FC236}">
                <a16:creationId xmlns:a16="http://schemas.microsoft.com/office/drawing/2014/main" id="{EE5610A6-8410-7AFE-96C5-A09A4006610D}"/>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臺東縣東河鄉公所社財課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43C78ADD-C890-7A06-AB21-9F84A00F28CA}"/>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15DF9715-7127-5885-5958-5D2FB9F6D270}"/>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A6AE6000-351A-23E7-813E-3ABCEB8469F1}"/>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CABBB97C-8A62-FE00-064F-792054FC0A5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625D7416-FD82-F227-8FAB-8462F24FCEB1}"/>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107175</xdr:colOff>
      <xdr:row>0</xdr:row>
      <xdr:rowOff>7348</xdr:rowOff>
    </xdr:from>
    <xdr:to>
      <xdr:col>40</xdr:col>
      <xdr:colOff>234261</xdr:colOff>
      <xdr:row>2</xdr:row>
      <xdr:rowOff>26398</xdr:rowOff>
    </xdr:to>
    <xdr:grpSp>
      <xdr:nvGrpSpPr>
        <xdr:cNvPr id="2" name="Group 1">
          <a:extLst>
            <a:ext uri="{FF2B5EF4-FFF2-40B4-BE49-F238E27FC236}">
              <a16:creationId xmlns:a16="http://schemas.microsoft.com/office/drawing/2014/main" id="{40831E87-77EB-4FB5-BD70-71BCAEB42EEF}"/>
            </a:ext>
          </a:extLst>
        </xdr:cNvPr>
        <xdr:cNvGrpSpPr>
          <a:grpSpLocks/>
        </xdr:cNvGrpSpPr>
      </xdr:nvGrpSpPr>
      <xdr:grpSpPr bwMode="auto">
        <a:xfrm>
          <a:off x="13968648" y="7348"/>
          <a:ext cx="3556086" cy="448541"/>
          <a:chOff x="48" y="86"/>
          <a:chExt cx="384" cy="48"/>
        </a:xfrm>
      </xdr:grpSpPr>
      <xdr:sp macro="" textlink="">
        <xdr:nvSpPr>
          <xdr:cNvPr id="3" name="Rectangle 2">
            <a:extLst>
              <a:ext uri="{FF2B5EF4-FFF2-40B4-BE49-F238E27FC236}">
                <a16:creationId xmlns:a16="http://schemas.microsoft.com/office/drawing/2014/main" id="{D4A0C2EA-C59A-3925-2C13-E808AF1D3F52}"/>
              </a:ext>
            </a:extLst>
          </xdr:cNvPr>
          <xdr:cNvSpPr>
            <a:spLocks noChangeArrowheads="1"/>
          </xdr:cNvSpPr>
        </xdr:nvSpPr>
        <xdr:spPr bwMode="auto">
          <a:xfrm>
            <a:off x="48" y="86"/>
            <a:ext cx="378" cy="48"/>
          </a:xfrm>
          <a:prstGeom prst="rect">
            <a:avLst/>
          </a:prstGeom>
          <a:noFill/>
          <a:ln w="9525">
            <a:noFill/>
            <a:miter lim="800000"/>
            <a:headEnd/>
            <a:tailEnd/>
          </a:ln>
        </xdr:spPr>
        <xdr:txBody>
          <a:bodyPr vertOverflow="clip" wrap="square" lIns="27432" tIns="27432" rIns="0" bIns="0" anchor="t" upright="1"/>
          <a:lstStyle/>
          <a:p>
            <a:pPr algn="l" rtl="1">
              <a:defRPr sz="1000"/>
            </a:pPr>
            <a:r>
              <a:rPr lang="zh-TW" altLang="en-US" sz="1200" b="0" i="0" strike="noStrike">
                <a:solidFill>
                  <a:srgbClr val="000000"/>
                </a:solidFill>
                <a:latin typeface="標楷體"/>
                <a:ea typeface="標楷體"/>
              </a:rPr>
              <a:t>  編製機關     </a:t>
            </a:r>
            <a:r>
              <a:rPr lang="zh-TW" altLang="en-US" sz="1200" b="0" i="0" strike="noStrike">
                <a:solidFill>
                  <a:srgbClr val="FF0000"/>
                </a:solidFill>
                <a:latin typeface="標楷體"/>
                <a:ea typeface="標楷體"/>
              </a:rPr>
              <a:t>臺東縣東河鄉公所社財課</a:t>
            </a:r>
            <a:endParaRPr lang="en-US" altLang="zh-TW" sz="1200" b="0" i="0" strike="noStrike">
              <a:solidFill>
                <a:srgbClr val="FF0000"/>
              </a:solidFill>
              <a:latin typeface="標楷體"/>
              <a:ea typeface="標楷體"/>
            </a:endParaRPr>
          </a:p>
          <a:p>
            <a:pPr algn="l" rtl="1">
              <a:defRPr sz="1000"/>
            </a:pPr>
            <a:r>
              <a:rPr lang="en-US" altLang="zh-TW" sz="1200" b="0" i="0" strike="noStrike">
                <a:solidFill>
                  <a:srgbClr val="000000"/>
                </a:solidFill>
                <a:latin typeface="標楷體"/>
                <a:ea typeface="標楷體"/>
              </a:rPr>
              <a:t>  </a:t>
            </a:r>
            <a:r>
              <a:rPr lang="zh-TW" altLang="en-US" sz="1200" b="0" i="0" strike="noStrike">
                <a:solidFill>
                  <a:srgbClr val="000000"/>
                </a:solidFill>
                <a:latin typeface="標楷體"/>
                <a:ea typeface="標楷體"/>
              </a:rPr>
              <a:t>表    號            </a:t>
            </a:r>
            <a:r>
              <a:rPr lang="en-US" altLang="zh-TW" sz="1200" b="0" i="0" strike="noStrike">
                <a:solidFill>
                  <a:srgbClr val="000000"/>
                </a:solidFill>
                <a:latin typeface="標楷體"/>
                <a:ea typeface="標楷體"/>
              </a:rPr>
              <a:t>10730-04-07-3</a:t>
            </a:r>
          </a:p>
        </xdr:txBody>
      </xdr:sp>
      <xdr:sp macro="" textlink="">
        <xdr:nvSpPr>
          <xdr:cNvPr id="4" name="Line 3">
            <a:extLst>
              <a:ext uri="{FF2B5EF4-FFF2-40B4-BE49-F238E27FC236}">
                <a16:creationId xmlns:a16="http://schemas.microsoft.com/office/drawing/2014/main" id="{465E1C86-19D7-D215-6F11-A246D6DCE1DA}"/>
              </a:ext>
            </a:extLst>
          </xdr:cNvPr>
          <xdr:cNvSpPr>
            <a:spLocks noChangeShapeType="1"/>
          </xdr:cNvSpPr>
        </xdr:nvSpPr>
        <xdr:spPr bwMode="auto">
          <a:xfrm>
            <a:off x="55" y="110"/>
            <a:ext cx="376"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8728038-BC77-0218-0C1C-A4AC8C82B1D1}"/>
              </a:ext>
            </a:extLst>
          </xdr:cNvPr>
          <xdr:cNvSpPr>
            <a:spLocks noChangeShapeType="1"/>
          </xdr:cNvSpPr>
        </xdr:nvSpPr>
        <xdr:spPr bwMode="auto">
          <a:xfrm>
            <a:off x="432" y="88"/>
            <a:ext cx="0" cy="44"/>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3BA3BA68-C965-C01B-5B70-46311C4C76DF}"/>
              </a:ext>
            </a:extLst>
          </xdr:cNvPr>
          <xdr:cNvSpPr>
            <a:spLocks noChangeShapeType="1"/>
          </xdr:cNvSpPr>
        </xdr:nvSpPr>
        <xdr:spPr bwMode="auto">
          <a:xfrm flipV="1">
            <a:off x="55" y="87"/>
            <a:ext cx="37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1847C9E2-AB53-2079-4D25-77CFC7105BCD}"/>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E53673B9-2AED-5C09-5338-2120A0B60269}"/>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144780</xdr:colOff>
      <xdr:row>6</xdr:row>
      <xdr:rowOff>0</xdr:rowOff>
    </xdr:from>
    <xdr:to>
      <xdr:col>0</xdr:col>
      <xdr:colOff>483386</xdr:colOff>
      <xdr:row>6</xdr:row>
      <xdr:rowOff>0</xdr:rowOff>
    </xdr:to>
    <xdr:sp macro="" textlink="">
      <xdr:nvSpPr>
        <xdr:cNvPr id="2" name="Text Box 4">
          <a:extLst>
            <a:ext uri="{FF2B5EF4-FFF2-40B4-BE49-F238E27FC236}">
              <a16:creationId xmlns:a16="http://schemas.microsoft.com/office/drawing/2014/main" id="{E5DC6E24-E32E-4ED6-85BC-50D190109C70}"/>
            </a:ext>
          </a:extLst>
        </xdr:cNvPr>
        <xdr:cNvSpPr txBox="1">
          <a:spLocks noChangeArrowheads="1"/>
        </xdr:cNvSpPr>
      </xdr:nvSpPr>
      <xdr:spPr bwMode="auto">
        <a:xfrm>
          <a:off x="144780" y="2087880"/>
          <a:ext cx="338606"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297180</xdr:colOff>
      <xdr:row>8</xdr:row>
      <xdr:rowOff>68580</xdr:rowOff>
    </xdr:from>
    <xdr:to>
      <xdr:col>1</xdr:col>
      <xdr:colOff>381000</xdr:colOff>
      <xdr:row>8</xdr:row>
      <xdr:rowOff>304800</xdr:rowOff>
    </xdr:to>
    <xdr:sp macro="" textlink="">
      <xdr:nvSpPr>
        <xdr:cNvPr id="3" name="Text Box 10">
          <a:extLst>
            <a:ext uri="{FF2B5EF4-FFF2-40B4-BE49-F238E27FC236}">
              <a16:creationId xmlns:a16="http://schemas.microsoft.com/office/drawing/2014/main" id="{67EC36BF-CF05-4DE7-A4BB-4E3F904C1D6E}"/>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409762</xdr:colOff>
      <xdr:row>3</xdr:row>
      <xdr:rowOff>62865</xdr:rowOff>
    </xdr:from>
    <xdr:ext cx="743917" cy="218521"/>
    <xdr:sp macro="" textlink="">
      <xdr:nvSpPr>
        <xdr:cNvPr id="2" name="Text Box 1">
          <a:extLst>
            <a:ext uri="{FF2B5EF4-FFF2-40B4-BE49-F238E27FC236}">
              <a16:creationId xmlns:a16="http://schemas.microsoft.com/office/drawing/2014/main" id="{62892F79-EF5B-40FB-9A80-86B33CEADFBE}"/>
            </a:ext>
          </a:extLst>
        </xdr:cNvPr>
        <xdr:cNvSpPr txBox="1">
          <a:spLocks noChangeArrowheads="1"/>
        </xdr:cNvSpPr>
      </xdr:nvSpPr>
      <xdr:spPr bwMode="auto">
        <a:xfrm>
          <a:off x="9165142" y="1358265"/>
          <a:ext cx="743917"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endParaRPr lang="en-US" altLang="zh-TW" sz="1200" b="0" i="0" strike="noStrike">
            <a:solidFill>
              <a:srgbClr val="000000"/>
            </a:solidFill>
            <a:latin typeface="標楷體"/>
            <a:ea typeface="標楷體"/>
          </a:endParaRP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DA86A0F4-AD85-4B40-9F82-F9EA0325A5B9}"/>
            </a:ext>
          </a:extLst>
        </xdr:cNvPr>
        <xdr:cNvSpPr/>
      </xdr:nvSpPr>
      <xdr:spPr>
        <a:xfrm>
          <a:off x="8415000" y="592290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0DB92CF7-6111-4CC2-A107-2B47D7D1A44C}"/>
            </a:ext>
          </a:extLst>
        </xdr:cNvPr>
        <xdr:cNvSpPr/>
      </xdr:nvSpPr>
      <xdr:spPr>
        <a:xfrm>
          <a:off x="8415000" y="1237032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DD67A77C-1B5A-4E22-B3F4-8BECA3F2128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57E21578-41BF-48B7-BE4D-5CD83BEE4B69}"/>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C4A3BF83-9C86-4852-8AEA-45FDA1BD8156}"/>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90B5557-6B85-487F-966E-FF1C8EEA6D98}"/>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6</xdr:row>
      <xdr:rowOff>0</xdr:rowOff>
    </xdr:from>
    <xdr:to>
      <xdr:col>13</xdr:col>
      <xdr:colOff>0</xdr:colOff>
      <xdr:row>6</xdr:row>
      <xdr:rowOff>0</xdr:rowOff>
    </xdr:to>
    <xdr:sp macro="" textlink="">
      <xdr:nvSpPr>
        <xdr:cNvPr id="2" name="Text Box 1">
          <a:extLst>
            <a:ext uri="{FF2B5EF4-FFF2-40B4-BE49-F238E27FC236}">
              <a16:creationId xmlns:a16="http://schemas.microsoft.com/office/drawing/2014/main" id="{09D14AF5-D667-4F5D-8059-DEBECE6D18BE}"/>
            </a:ext>
          </a:extLst>
        </xdr:cNvPr>
        <xdr:cNvSpPr txBox="1">
          <a:spLocks noChangeArrowheads="1"/>
        </xdr:cNvSpPr>
      </xdr:nvSpPr>
      <xdr:spPr bwMode="auto">
        <a:xfrm>
          <a:off x="989076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899160</xdr:colOff>
      <xdr:row>0</xdr:row>
      <xdr:rowOff>0</xdr:rowOff>
    </xdr:from>
    <xdr:to>
      <xdr:col>12</xdr:col>
      <xdr:colOff>457200</xdr:colOff>
      <xdr:row>2</xdr:row>
      <xdr:rowOff>22860</xdr:rowOff>
    </xdr:to>
    <xdr:grpSp>
      <xdr:nvGrpSpPr>
        <xdr:cNvPr id="3" name="Group 1">
          <a:extLst>
            <a:ext uri="{FF2B5EF4-FFF2-40B4-BE49-F238E27FC236}">
              <a16:creationId xmlns:a16="http://schemas.microsoft.com/office/drawing/2014/main" id="{683C3064-2775-48BF-B7E4-D34DDC2D101D}"/>
            </a:ext>
          </a:extLst>
        </xdr:cNvPr>
        <xdr:cNvGrpSpPr>
          <a:grpSpLocks/>
        </xdr:cNvGrpSpPr>
      </xdr:nvGrpSpPr>
      <xdr:grpSpPr bwMode="auto">
        <a:xfrm>
          <a:off x="7257627" y="0"/>
          <a:ext cx="2606040" cy="480060"/>
          <a:chOff x="48" y="86"/>
          <a:chExt cx="384" cy="48"/>
        </a:xfrm>
      </xdr:grpSpPr>
      <xdr:grpSp>
        <xdr:nvGrpSpPr>
          <xdr:cNvPr id="4" name="Group 2">
            <a:extLst>
              <a:ext uri="{FF2B5EF4-FFF2-40B4-BE49-F238E27FC236}">
                <a16:creationId xmlns:a16="http://schemas.microsoft.com/office/drawing/2014/main" id="{83CF5BD9-A7E6-A602-7B4B-AE30BE2A4236}"/>
              </a:ext>
            </a:extLst>
          </xdr:cNvPr>
          <xdr:cNvGrpSpPr>
            <a:grpSpLocks/>
          </xdr:cNvGrpSpPr>
        </xdr:nvGrpSpPr>
        <xdr:grpSpPr bwMode="auto">
          <a:xfrm>
            <a:off x="48" y="86"/>
            <a:ext cx="384" cy="48"/>
            <a:chOff x="214" y="23"/>
            <a:chExt cx="263" cy="46"/>
          </a:xfrm>
        </xdr:grpSpPr>
        <xdr:sp macro="" textlink="">
          <xdr:nvSpPr>
            <xdr:cNvPr id="7" name="Rectangle 3">
              <a:extLst>
                <a:ext uri="{FF2B5EF4-FFF2-40B4-BE49-F238E27FC236}">
                  <a16:creationId xmlns:a16="http://schemas.microsoft.com/office/drawing/2014/main" id="{1AD1AD94-DE95-566B-1462-D564926CDFD6}"/>
                </a:ext>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a:extLst>
                <a:ext uri="{FF2B5EF4-FFF2-40B4-BE49-F238E27FC236}">
                  <a16:creationId xmlns:a16="http://schemas.microsoft.com/office/drawing/2014/main" id="{DDF15148-5FB6-1F56-B98E-6BC4AD475076}"/>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a:extLst>
                <a:ext uri="{FF2B5EF4-FFF2-40B4-BE49-F238E27FC236}">
                  <a16:creationId xmlns:a16="http://schemas.microsoft.com/office/drawing/2014/main" id="{2D6F29DB-99BF-9700-8334-CBCA1A2D3F1D}"/>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a:extLst>
                <a:ext uri="{FF2B5EF4-FFF2-40B4-BE49-F238E27FC236}">
                  <a16:creationId xmlns:a16="http://schemas.microsoft.com/office/drawing/2014/main" id="{19B46322-D1E9-DDE4-325E-97EF3F5505A2}"/>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a:extLst>
              <a:ext uri="{FF2B5EF4-FFF2-40B4-BE49-F238E27FC236}">
                <a16:creationId xmlns:a16="http://schemas.microsoft.com/office/drawing/2014/main" id="{FD5D16A6-DA40-FC0F-A720-AFE699D46296}"/>
              </a:ext>
            </a:extLst>
          </xdr:cNvPr>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568AA226-1F7E-C176-D608-1DC431F4194C}"/>
              </a:ext>
            </a:extLst>
          </xdr:cNvPr>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937260</xdr:colOff>
      <xdr:row>21</xdr:row>
      <xdr:rowOff>15240</xdr:rowOff>
    </xdr:from>
    <xdr:to>
      <xdr:col>12</xdr:col>
      <xdr:colOff>457200</xdr:colOff>
      <xdr:row>23</xdr:row>
      <xdr:rowOff>45720</xdr:rowOff>
    </xdr:to>
    <xdr:grpSp>
      <xdr:nvGrpSpPr>
        <xdr:cNvPr id="11" name="Group 1">
          <a:extLst>
            <a:ext uri="{FF2B5EF4-FFF2-40B4-BE49-F238E27FC236}">
              <a16:creationId xmlns:a16="http://schemas.microsoft.com/office/drawing/2014/main" id="{BC283F07-F878-4963-AAC1-0C9D131D3C33}"/>
            </a:ext>
          </a:extLst>
        </xdr:cNvPr>
        <xdr:cNvGrpSpPr>
          <a:grpSpLocks/>
        </xdr:cNvGrpSpPr>
      </xdr:nvGrpSpPr>
      <xdr:grpSpPr bwMode="auto">
        <a:xfrm>
          <a:off x="7295727" y="6111240"/>
          <a:ext cx="2567940" cy="487680"/>
          <a:chOff x="54" y="85"/>
          <a:chExt cx="378" cy="49"/>
        </a:xfrm>
      </xdr:grpSpPr>
      <xdr:grpSp>
        <xdr:nvGrpSpPr>
          <xdr:cNvPr id="12" name="Group 2">
            <a:extLst>
              <a:ext uri="{FF2B5EF4-FFF2-40B4-BE49-F238E27FC236}">
                <a16:creationId xmlns:a16="http://schemas.microsoft.com/office/drawing/2014/main" id="{6E4BA4C8-DE96-064C-685D-3EB05DB941DE}"/>
              </a:ext>
            </a:extLst>
          </xdr:cNvPr>
          <xdr:cNvGrpSpPr>
            <a:grpSpLocks/>
          </xdr:cNvGrpSpPr>
        </xdr:nvGrpSpPr>
        <xdr:grpSpPr bwMode="auto">
          <a:xfrm>
            <a:off x="54" y="86"/>
            <a:ext cx="378" cy="48"/>
            <a:chOff x="218" y="23"/>
            <a:chExt cx="259" cy="46"/>
          </a:xfrm>
        </xdr:grpSpPr>
        <xdr:sp macro="" textlink="">
          <xdr:nvSpPr>
            <xdr:cNvPr id="15" name="Rectangle 3">
              <a:extLst>
                <a:ext uri="{FF2B5EF4-FFF2-40B4-BE49-F238E27FC236}">
                  <a16:creationId xmlns:a16="http://schemas.microsoft.com/office/drawing/2014/main" id="{1285046D-6548-C843-CFC4-B66A2830B542}"/>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a:extLst>
                <a:ext uri="{FF2B5EF4-FFF2-40B4-BE49-F238E27FC236}">
                  <a16:creationId xmlns:a16="http://schemas.microsoft.com/office/drawing/2014/main" id="{254FCE47-1FE4-56AE-E1C6-9523E2146FF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a:extLst>
                <a:ext uri="{FF2B5EF4-FFF2-40B4-BE49-F238E27FC236}">
                  <a16:creationId xmlns:a16="http://schemas.microsoft.com/office/drawing/2014/main" id="{BA487E13-E337-57A0-5BCD-C694539599AC}"/>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a:extLst>
                <a:ext uri="{FF2B5EF4-FFF2-40B4-BE49-F238E27FC236}">
                  <a16:creationId xmlns:a16="http://schemas.microsoft.com/office/drawing/2014/main" id="{5D2CC78D-9980-191A-22AA-9F77CB106598}"/>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a:extLst>
              <a:ext uri="{FF2B5EF4-FFF2-40B4-BE49-F238E27FC236}">
                <a16:creationId xmlns:a16="http://schemas.microsoft.com/office/drawing/2014/main" id="{11A5AF4E-5587-4574-6BD2-6E0151E9C976}"/>
              </a:ext>
            </a:extLst>
          </xdr:cNvPr>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a:extLst>
              <a:ext uri="{FF2B5EF4-FFF2-40B4-BE49-F238E27FC236}">
                <a16:creationId xmlns:a16="http://schemas.microsoft.com/office/drawing/2014/main" id="{392E1927-E945-C144-B070-A1366D0CFB04}"/>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495300</xdr:colOff>
      <xdr:row>21</xdr:row>
      <xdr:rowOff>45720</xdr:rowOff>
    </xdr:from>
    <xdr:to>
      <xdr:col>11</xdr:col>
      <xdr:colOff>579120</xdr:colOff>
      <xdr:row>21</xdr:row>
      <xdr:rowOff>45720</xdr:rowOff>
    </xdr:to>
    <xdr:sp macro="" textlink="">
      <xdr:nvSpPr>
        <xdr:cNvPr id="19" name="Line 4">
          <a:extLst>
            <a:ext uri="{FF2B5EF4-FFF2-40B4-BE49-F238E27FC236}">
              <a16:creationId xmlns:a16="http://schemas.microsoft.com/office/drawing/2014/main" id="{D4F97339-6D10-4397-BA65-77711758ECA7}"/>
            </a:ext>
          </a:extLst>
        </xdr:cNvPr>
        <xdr:cNvSpPr>
          <a:spLocks noChangeShapeType="1"/>
        </xdr:cNvSpPr>
      </xdr:nvSpPr>
      <xdr:spPr bwMode="auto">
        <a:xfrm>
          <a:off x="6858000" y="6164580"/>
          <a:ext cx="255270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7620</xdr:colOff>
      <xdr:row>0</xdr:row>
      <xdr:rowOff>0</xdr:rowOff>
    </xdr:from>
    <xdr:to>
      <xdr:col>18</xdr:col>
      <xdr:colOff>510540</xdr:colOff>
      <xdr:row>2</xdr:row>
      <xdr:rowOff>22860</xdr:rowOff>
    </xdr:to>
    <xdr:grpSp>
      <xdr:nvGrpSpPr>
        <xdr:cNvPr id="2" name="Group 1">
          <a:extLst>
            <a:ext uri="{FF2B5EF4-FFF2-40B4-BE49-F238E27FC236}">
              <a16:creationId xmlns:a16="http://schemas.microsoft.com/office/drawing/2014/main" id="{F3D61941-6FFE-4FAA-8CFA-8148932575EB}"/>
            </a:ext>
          </a:extLst>
        </xdr:cNvPr>
        <xdr:cNvGrpSpPr>
          <a:grpSpLocks/>
        </xdr:cNvGrpSpPr>
      </xdr:nvGrpSpPr>
      <xdr:grpSpPr bwMode="auto">
        <a:xfrm>
          <a:off x="7618655" y="0"/>
          <a:ext cx="2618591" cy="462131"/>
          <a:chOff x="54" y="86"/>
          <a:chExt cx="378" cy="48"/>
        </a:xfrm>
      </xdr:grpSpPr>
      <xdr:grpSp>
        <xdr:nvGrpSpPr>
          <xdr:cNvPr id="3" name="Group 2">
            <a:extLst>
              <a:ext uri="{FF2B5EF4-FFF2-40B4-BE49-F238E27FC236}">
                <a16:creationId xmlns:a16="http://schemas.microsoft.com/office/drawing/2014/main" id="{70546A76-FA70-38F0-117B-62185BE6059E}"/>
              </a:ext>
            </a:extLst>
          </xdr:cNvPr>
          <xdr:cNvGrpSpPr>
            <a:grpSpLocks/>
          </xdr:cNvGrpSpPr>
        </xdr:nvGrpSpPr>
        <xdr:grpSpPr bwMode="auto">
          <a:xfrm>
            <a:off x="54" y="86"/>
            <a:ext cx="378" cy="48"/>
            <a:chOff x="218" y="23"/>
            <a:chExt cx="259" cy="46"/>
          </a:xfrm>
        </xdr:grpSpPr>
        <xdr:sp macro="" textlink="">
          <xdr:nvSpPr>
            <xdr:cNvPr id="6" name="Rectangle 3">
              <a:extLst>
                <a:ext uri="{FF2B5EF4-FFF2-40B4-BE49-F238E27FC236}">
                  <a16:creationId xmlns:a16="http://schemas.microsoft.com/office/drawing/2014/main" id="{EF4DF8E2-CBA6-1454-359D-524D8C80506D}"/>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a:extLst>
                <a:ext uri="{FF2B5EF4-FFF2-40B4-BE49-F238E27FC236}">
                  <a16:creationId xmlns:a16="http://schemas.microsoft.com/office/drawing/2014/main" id="{DCFF38C4-3E2E-3784-E8E2-789A41402C21}"/>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31DC2EDB-00FC-F122-B54B-58B56671B699}"/>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10B3C1C-1A13-0C9B-9DC7-F1628A34AE5F}"/>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D15EF5A6-66E7-6D57-501E-3A61C9FF19A9}"/>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B89F13B1-730D-F4FF-0210-10CB03AAC85A}"/>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30480</xdr:colOff>
      <xdr:row>0</xdr:row>
      <xdr:rowOff>0</xdr:rowOff>
    </xdr:from>
    <xdr:to>
      <xdr:col>41</xdr:col>
      <xdr:colOff>0</xdr:colOff>
      <xdr:row>2</xdr:row>
      <xdr:rowOff>22860</xdr:rowOff>
    </xdr:to>
    <xdr:grpSp>
      <xdr:nvGrpSpPr>
        <xdr:cNvPr id="10" name="Group 1">
          <a:extLst>
            <a:ext uri="{FF2B5EF4-FFF2-40B4-BE49-F238E27FC236}">
              <a16:creationId xmlns:a16="http://schemas.microsoft.com/office/drawing/2014/main" id="{F725D02A-C7B9-45D8-B26D-8DC768D61867}"/>
            </a:ext>
          </a:extLst>
        </xdr:cNvPr>
        <xdr:cNvGrpSpPr>
          <a:grpSpLocks/>
        </xdr:cNvGrpSpPr>
      </xdr:nvGrpSpPr>
      <xdr:grpSpPr bwMode="auto">
        <a:xfrm>
          <a:off x="19331492" y="0"/>
          <a:ext cx="2569284" cy="462131"/>
          <a:chOff x="54" y="86"/>
          <a:chExt cx="378" cy="48"/>
        </a:xfrm>
      </xdr:grpSpPr>
      <xdr:grpSp>
        <xdr:nvGrpSpPr>
          <xdr:cNvPr id="11" name="Group 2">
            <a:extLst>
              <a:ext uri="{FF2B5EF4-FFF2-40B4-BE49-F238E27FC236}">
                <a16:creationId xmlns:a16="http://schemas.microsoft.com/office/drawing/2014/main" id="{99E97EF4-BE1F-3513-2B5A-71BDC3D6AC6B}"/>
              </a:ext>
            </a:extLst>
          </xdr:cNvPr>
          <xdr:cNvGrpSpPr>
            <a:grpSpLocks/>
          </xdr:cNvGrpSpPr>
        </xdr:nvGrpSpPr>
        <xdr:grpSpPr bwMode="auto">
          <a:xfrm>
            <a:off x="54" y="86"/>
            <a:ext cx="378" cy="48"/>
            <a:chOff x="218" y="23"/>
            <a:chExt cx="259" cy="46"/>
          </a:xfrm>
        </xdr:grpSpPr>
        <xdr:sp macro="" textlink="">
          <xdr:nvSpPr>
            <xdr:cNvPr id="14" name="Rectangle 3">
              <a:extLst>
                <a:ext uri="{FF2B5EF4-FFF2-40B4-BE49-F238E27FC236}">
                  <a16:creationId xmlns:a16="http://schemas.microsoft.com/office/drawing/2014/main" id="{5B68B106-9D4A-F5C2-9081-31A63FE74E97}"/>
                </a:ext>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臺東縣東河鄉公所民政課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a:extLst>
                <a:ext uri="{FF2B5EF4-FFF2-40B4-BE49-F238E27FC236}">
                  <a16:creationId xmlns:a16="http://schemas.microsoft.com/office/drawing/2014/main" id="{2A5D4E30-A25C-CAEA-4AB7-D22816F8BEAD}"/>
                </a:ext>
              </a:extLst>
            </xdr:cNvPr>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E4346FEB-ACB0-3E91-6113-400D02A77B53}"/>
                </a:ext>
              </a:extLst>
            </xdr:cNvPr>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0E79F344-D171-0E72-FA67-25AB378DECED}"/>
                </a:ext>
              </a:extLst>
            </xdr:cNvPr>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99856701-BE94-B78B-154D-3FF67F5F7D7F}"/>
              </a:ext>
            </a:extLst>
          </xdr:cNvPr>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ABFBC3FF-BBE8-3038-9EF4-6DD02DE11F96}"/>
              </a:ext>
            </a:extLst>
          </xdr:cNvPr>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-12237720</xdr:colOff>
      <xdr:row>0</xdr:row>
      <xdr:rowOff>-11788140</xdr:rowOff>
    </xdr:from>
    <xdr:to>
      <xdr:col>0</xdr:col>
      <xdr:colOff>-12230100</xdr:colOff>
      <xdr:row>0</xdr:row>
      <xdr:rowOff>-11490960</xdr:rowOff>
    </xdr:to>
    <xdr:grpSp>
      <xdr:nvGrpSpPr>
        <xdr:cNvPr id="2" name="Group 1">
          <a:extLst>
            <a:ext uri="{FF2B5EF4-FFF2-40B4-BE49-F238E27FC236}">
              <a16:creationId xmlns:a16="http://schemas.microsoft.com/office/drawing/2014/main" id="{64BA541F-0A21-4A3B-8837-FDE7737D2FCA}"/>
            </a:ext>
          </a:extLst>
        </xdr:cNvPr>
        <xdr:cNvGrpSpPr>
          <a:grpSpLocks/>
        </xdr:cNvGrpSpPr>
      </xdr:nvGrpSpPr>
      <xdr:grpSpPr bwMode="auto">
        <a:xfrm>
          <a:off x="-12237720" y="-11788140"/>
          <a:ext cx="7620" cy="297180"/>
          <a:chOff x="-18618" y="-18565"/>
          <a:chExt cx="10" cy="457"/>
        </a:xfrm>
      </xdr:grpSpPr>
      <xdr:grpSp>
        <xdr:nvGrpSpPr>
          <xdr:cNvPr id="3" name="Group 2">
            <a:extLst>
              <a:ext uri="{FF2B5EF4-FFF2-40B4-BE49-F238E27FC236}">
                <a16:creationId xmlns:a16="http://schemas.microsoft.com/office/drawing/2014/main" id="{6DCF132D-4432-7E0D-262C-ACAD9805C1D0}"/>
              </a:ext>
            </a:extLst>
          </xdr:cNvPr>
          <xdr:cNvGrpSpPr>
            <a:grpSpLocks/>
          </xdr:cNvGrpSpPr>
        </xdr:nvGrpSpPr>
        <xdr:grpSpPr bwMode="auto">
          <a:xfrm>
            <a:off x="-18618" y="-18564"/>
            <a:ext cx="10" cy="456"/>
            <a:chOff x="-18618" y="-18564"/>
            <a:chExt cx="10" cy="456"/>
          </a:xfrm>
        </xdr:grpSpPr>
        <xdr:sp macro="" textlink="" fLocksText="0">
          <xdr:nvSpPr>
            <xdr:cNvPr id="6" name="Rectangle 3">
              <a:extLst>
                <a:ext uri="{FF2B5EF4-FFF2-40B4-BE49-F238E27FC236}">
                  <a16:creationId xmlns:a16="http://schemas.microsoft.com/office/drawing/2014/main" id="{2439C513-6A9E-635D-E613-D5AE89B0986A}"/>
                </a:ext>
              </a:extLst>
            </xdr:cNvPr>
            <xdr:cNvSpPr>
              <a:spLocks noChangeArrowheads="1"/>
            </xdr:cNvSpPr>
          </xdr:nvSpPr>
          <xdr:spPr bwMode="auto">
            <a:xfrm>
              <a:off x="-18618" y="-18108"/>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7" name="Line 4">
              <a:extLst>
                <a:ext uri="{FF2B5EF4-FFF2-40B4-BE49-F238E27FC236}">
                  <a16:creationId xmlns:a16="http://schemas.microsoft.com/office/drawing/2014/main" id="{A8C5303C-CCD3-19E9-C5BE-1412C617335F}"/>
                </a:ext>
              </a:extLst>
            </xdr:cNvPr>
            <xdr:cNvSpPr>
              <a:spLocks noChangeShapeType="1"/>
            </xdr:cNvSpPr>
          </xdr:nvSpPr>
          <xdr:spPr bwMode="auto">
            <a:xfrm>
              <a:off x="-18618" y="-18342"/>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8" name="Line 5">
              <a:extLst>
                <a:ext uri="{FF2B5EF4-FFF2-40B4-BE49-F238E27FC236}">
                  <a16:creationId xmlns:a16="http://schemas.microsoft.com/office/drawing/2014/main" id="{C9FDBD12-DE01-5042-30CA-EB87A84E09AF}"/>
                </a:ext>
              </a:extLst>
            </xdr:cNvPr>
            <xdr:cNvSpPr>
              <a:spLocks noChangeShapeType="1"/>
            </xdr:cNvSpPr>
          </xdr:nvSpPr>
          <xdr:spPr bwMode="auto">
            <a:xfrm>
              <a:off x="-18607" y="-18553"/>
              <a:ext cx="0" cy="432"/>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9" name="Line 6">
              <a:extLst>
                <a:ext uri="{FF2B5EF4-FFF2-40B4-BE49-F238E27FC236}">
                  <a16:creationId xmlns:a16="http://schemas.microsoft.com/office/drawing/2014/main" id="{A0563276-6C3A-3460-F797-5699FBAAF89E}"/>
                </a:ext>
              </a:extLst>
            </xdr:cNvPr>
            <xdr:cNvSpPr>
              <a:spLocks noChangeShapeType="1"/>
            </xdr:cNvSpPr>
          </xdr:nvSpPr>
          <xdr:spPr bwMode="auto">
            <a:xfrm>
              <a:off x="-18618" y="-18564"/>
              <a:ext cx="1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4" name="Line 7">
            <a:extLst>
              <a:ext uri="{FF2B5EF4-FFF2-40B4-BE49-F238E27FC236}">
                <a16:creationId xmlns:a16="http://schemas.microsoft.com/office/drawing/2014/main" id="{47B77B71-6B14-889F-4AF9-A397A332EF4E}"/>
              </a:ext>
            </a:extLst>
          </xdr:cNvPr>
          <xdr:cNvSpPr>
            <a:spLocks noChangeShapeType="1"/>
          </xdr:cNvSpPr>
        </xdr:nvSpPr>
        <xdr:spPr bwMode="auto">
          <a:xfrm>
            <a:off x="-18615"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5" name="Line 8">
            <a:extLst>
              <a:ext uri="{FF2B5EF4-FFF2-40B4-BE49-F238E27FC236}">
                <a16:creationId xmlns:a16="http://schemas.microsoft.com/office/drawing/2014/main" id="{F4E2EA9E-29F3-4FAD-68A8-233BA7579A3C}"/>
              </a:ext>
            </a:extLst>
          </xdr:cNvPr>
          <xdr:cNvSpPr>
            <a:spLocks noChangeShapeType="1"/>
          </xdr:cNvSpPr>
        </xdr:nvSpPr>
        <xdr:spPr bwMode="auto">
          <a:xfrm>
            <a:off x="-18618" y="-18565"/>
            <a:ext cx="0" cy="443"/>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twoCellAnchor>
    <xdr:from>
      <xdr:col>0</xdr:col>
      <xdr:colOff>-12237720</xdr:colOff>
      <xdr:row>0</xdr:row>
      <xdr:rowOff>-11940540</xdr:rowOff>
    </xdr:from>
    <xdr:to>
      <xdr:col>0</xdr:col>
      <xdr:colOff>-12237720</xdr:colOff>
      <xdr:row>0</xdr:row>
      <xdr:rowOff>-11940540</xdr:rowOff>
    </xdr:to>
    <xdr:grpSp>
      <xdr:nvGrpSpPr>
        <xdr:cNvPr id="10" name="Group 1">
          <a:extLst>
            <a:ext uri="{FF2B5EF4-FFF2-40B4-BE49-F238E27FC236}">
              <a16:creationId xmlns:a16="http://schemas.microsoft.com/office/drawing/2014/main" id="{31102510-DD45-4D76-891F-3461028F1096}"/>
            </a:ext>
          </a:extLst>
        </xdr:cNvPr>
        <xdr:cNvGrpSpPr>
          <a:grpSpLocks/>
        </xdr:cNvGrpSpPr>
      </xdr:nvGrpSpPr>
      <xdr:grpSpPr bwMode="auto">
        <a:xfrm>
          <a:off x="-12237720" y="-11940540"/>
          <a:ext cx="0" cy="0"/>
          <a:chOff x="-12237720" y="-11940540"/>
          <a:chExt cx="0" cy="0"/>
        </a:xfrm>
      </xdr:grpSpPr>
      <xdr:grpSp>
        <xdr:nvGrpSpPr>
          <xdr:cNvPr id="11" name="Group 2">
            <a:extLst>
              <a:ext uri="{FF2B5EF4-FFF2-40B4-BE49-F238E27FC236}">
                <a16:creationId xmlns:a16="http://schemas.microsoft.com/office/drawing/2014/main" id="{E07AE107-D5FF-C140-C7A6-CF766D3917D7}"/>
              </a:ext>
            </a:extLst>
          </xdr:cNvPr>
          <xdr:cNvGrpSpPr>
            <a:grpSpLocks/>
          </xdr:cNvGrpSpPr>
        </xdr:nvGrpSpPr>
        <xdr:grpSpPr bwMode="auto">
          <a:xfrm>
            <a:off x="-18618" y="-18812"/>
            <a:ext cx="0" cy="0"/>
            <a:chOff x="-18618" y="-18812"/>
            <a:chExt cx="0" cy="0"/>
          </a:xfrm>
        </xdr:grpSpPr>
        <xdr:sp macro="" textlink="" fLocksText="0">
          <xdr:nvSpPr>
            <xdr:cNvPr id="14" name="Rectangle 3">
              <a:extLst>
                <a:ext uri="{FF2B5EF4-FFF2-40B4-BE49-F238E27FC236}">
                  <a16:creationId xmlns:a16="http://schemas.microsoft.com/office/drawing/2014/main" id="{5F274FC2-8C8E-65AF-CBBA-0799AC36F1AE}"/>
                </a:ext>
              </a:extLst>
            </xdr:cNvPr>
            <xdr:cNvSpPr>
              <a:spLocks noChangeArrowheads="1"/>
            </xdr:cNvSpPr>
          </xdr:nvSpPr>
          <xdr:spPr bwMode="auto">
            <a:xfrm>
              <a:off x="15062277170280" y="-12535229420220"/>
              <a:ext cx="0" cy="0"/>
            </a:xfrm>
            <a:prstGeom prst="rect">
              <a:avLst/>
            </a:prstGeom>
            <a:noFill/>
            <a:ln w="9525" cap="flat">
              <a:noFill/>
              <a:round/>
              <a:headEnd/>
              <a:tailEnd/>
            </a:ln>
            <a:effectLst/>
          </xdr:spPr>
          <xdr:txBody>
            <a:bodyPr vertOverflow="clip" wrap="square" lIns="27360" tIns="27360" rIns="0" bIns="0" anchor="t" upright="1"/>
            <a:lstStyle/>
            <a:p>
              <a:pPr algn="l" rtl="0">
                <a:defRPr sz="1000"/>
              </a:pPr>
              <a:r>
                <a:rPr lang="zh-TW" altLang="en-US" sz="1200" b="0" i="0" strike="noStrike">
                  <a:solidFill>
                    <a:srgbClr val="000000"/>
                  </a:solidFill>
                  <a:latin typeface="新細明體"/>
                  <a:ea typeface="新細明體"/>
                </a:rPr>
                <a:t>  </a:t>
              </a:r>
              <a:r>
                <a:rPr lang="zh-TW" altLang="en-US" sz="1200" b="0" i="0" strike="noStrike">
                  <a:solidFill>
                    <a:srgbClr val="000000"/>
                  </a:solidFill>
                  <a:latin typeface="標楷體"/>
                  <a:ea typeface="標楷體"/>
                </a:rPr>
                <a:t>編製機關    直轄市、縣</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市</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政府</a:t>
              </a:r>
            </a:p>
            <a:p>
              <a:pPr algn="l" rtl="0">
                <a:defRPr sz="1000"/>
              </a:pPr>
              <a:r>
                <a:rPr lang="zh-TW" altLang="en-US" sz="1200" b="0" i="0" strike="noStrike">
                  <a:solidFill>
                    <a:srgbClr val="000000"/>
                  </a:solidFill>
                  <a:latin typeface="標楷體"/>
                  <a:ea typeface="標楷體"/>
                </a:rPr>
                <a:t> 表    號        </a:t>
              </a:r>
              <a:r>
                <a:rPr lang="en-US" altLang="zh-TW" sz="1200" b="0" i="0" strike="noStrike">
                  <a:solidFill>
                    <a:srgbClr val="000000"/>
                  </a:solidFill>
                  <a:latin typeface="標楷體"/>
                  <a:ea typeface="標楷體"/>
                </a:rPr>
                <a:t>3314-04-01-2</a:t>
              </a:r>
            </a:p>
          </xdr:txBody>
        </xdr:sp>
        <xdr:sp macro="" textlink="">
          <xdr:nvSpPr>
            <xdr:cNvPr id="15" name="Line 4">
              <a:extLst>
                <a:ext uri="{FF2B5EF4-FFF2-40B4-BE49-F238E27FC236}">
                  <a16:creationId xmlns:a16="http://schemas.microsoft.com/office/drawing/2014/main" id="{0FB2E84D-5C5B-D60D-56CA-8757F534EFD4}"/>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6" name="Line 5">
              <a:extLst>
                <a:ext uri="{FF2B5EF4-FFF2-40B4-BE49-F238E27FC236}">
                  <a16:creationId xmlns:a16="http://schemas.microsoft.com/office/drawing/2014/main" id="{D5E3EC81-649F-5F04-42AD-909A42FC8A1F}"/>
                </a:ext>
              </a:extLst>
            </xdr:cNvPr>
            <xdr:cNvSpPr>
              <a:spLocks noChangeShapeType="1"/>
            </xdr:cNvSpPr>
          </xdr:nvSpPr>
          <xdr:spPr bwMode="auto">
            <a:xfrm>
              <a:off x="-18617"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7" name="Line 6">
              <a:extLst>
                <a:ext uri="{FF2B5EF4-FFF2-40B4-BE49-F238E27FC236}">
                  <a16:creationId xmlns:a16="http://schemas.microsoft.com/office/drawing/2014/main" id="{919CA730-460B-C4D7-FD77-A456514877CB}"/>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sp macro="" textlink="">
        <xdr:nvSpPr>
          <xdr:cNvPr id="12" name="Line 7">
            <a:extLst>
              <a:ext uri="{FF2B5EF4-FFF2-40B4-BE49-F238E27FC236}">
                <a16:creationId xmlns:a16="http://schemas.microsoft.com/office/drawing/2014/main" id="{F4936873-1A60-D5CC-A242-EB453317A83F}"/>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sp macro="" textlink="">
        <xdr:nvSpPr>
          <xdr:cNvPr id="13" name="Line 8">
            <a:extLst>
              <a:ext uri="{FF2B5EF4-FFF2-40B4-BE49-F238E27FC236}">
                <a16:creationId xmlns:a16="http://schemas.microsoft.com/office/drawing/2014/main" id="{7B2F5B13-FAC9-467C-9176-FC5D1EEC8EB6}"/>
              </a:ext>
            </a:extLst>
          </xdr:cNvPr>
          <xdr:cNvSpPr>
            <a:spLocks noChangeShapeType="1"/>
          </xdr:cNvSpPr>
        </xdr:nvSpPr>
        <xdr:spPr bwMode="auto">
          <a:xfrm>
            <a:off x="-18618" y="-18812"/>
            <a:ext cx="0" cy="0"/>
          </a:xfrm>
          <a:prstGeom prst="line">
            <a:avLst/>
          </a:prstGeom>
          <a:noFill/>
          <a:ln w="10080" cap="sq">
            <a:solidFill>
              <a:srgbClr val="000000"/>
            </a:solidFill>
            <a:miter lim="800000"/>
            <a:headEnd/>
            <a:tailEnd/>
          </a:ln>
          <a:extLst>
            <a:ext uri="{909E8E84-426E-40DD-AFC4-6F175D3DCCD1}">
              <a14:hiddenFill xmlns:a14="http://schemas.microsoft.com/office/drawing/2010/main">
                <a:noFill/>
              </a14:hiddenFill>
            </a:ext>
          </a:extLst>
        </xdr:spPr>
      </xdr:sp>
    </xdr:grp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365760</xdr:colOff>
      <xdr:row>9</xdr:row>
      <xdr:rowOff>0</xdr:rowOff>
    </xdr:from>
    <xdr:to>
      <xdr:col>20</xdr:col>
      <xdr:colOff>0</xdr:colOff>
      <xdr:row>9</xdr:row>
      <xdr:rowOff>0</xdr:rowOff>
    </xdr:to>
    <xdr:sp macro="" textlink="">
      <xdr:nvSpPr>
        <xdr:cNvPr id="2" name="Text Box 1">
          <a:extLst>
            <a:ext uri="{FF2B5EF4-FFF2-40B4-BE49-F238E27FC236}">
              <a16:creationId xmlns:a16="http://schemas.microsoft.com/office/drawing/2014/main" id="{E54729F2-1DDE-49AF-8839-69D9036F043C}"/>
            </a:ext>
          </a:extLst>
        </xdr:cNvPr>
        <xdr:cNvSpPr txBox="1">
          <a:spLocks noChangeArrowheads="1"/>
        </xdr:cNvSpPr>
      </xdr:nvSpPr>
      <xdr:spPr bwMode="auto">
        <a:xfrm>
          <a:off x="10165080" y="350520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3" name="Text Box 2">
          <a:extLst>
            <a:ext uri="{FF2B5EF4-FFF2-40B4-BE49-F238E27FC236}">
              <a16:creationId xmlns:a16="http://schemas.microsoft.com/office/drawing/2014/main" id="{3947D284-F13D-4456-8813-DECB05A42788}"/>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4" name="Text Box 3">
          <a:extLst>
            <a:ext uri="{FF2B5EF4-FFF2-40B4-BE49-F238E27FC236}">
              <a16:creationId xmlns:a16="http://schemas.microsoft.com/office/drawing/2014/main" id="{AF5A5F33-9919-47E3-B057-F194E54BF691}"/>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5" name="Text Box 4">
          <a:extLst>
            <a:ext uri="{FF2B5EF4-FFF2-40B4-BE49-F238E27FC236}">
              <a16:creationId xmlns:a16="http://schemas.microsoft.com/office/drawing/2014/main" id="{9CC47A79-68BA-4049-A33C-F38DDA83E31B}"/>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6" name="Text Box 5">
          <a:extLst>
            <a:ext uri="{FF2B5EF4-FFF2-40B4-BE49-F238E27FC236}">
              <a16:creationId xmlns:a16="http://schemas.microsoft.com/office/drawing/2014/main" id="{02C9D640-5704-4C5E-8A34-96965A5043B3}"/>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7" name="Text Box 6">
          <a:extLst>
            <a:ext uri="{FF2B5EF4-FFF2-40B4-BE49-F238E27FC236}">
              <a16:creationId xmlns:a16="http://schemas.microsoft.com/office/drawing/2014/main" id="{3D5DC904-1147-41F3-9EA9-1CEBC114397D}"/>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8" name="Text Box 7">
          <a:extLst>
            <a:ext uri="{FF2B5EF4-FFF2-40B4-BE49-F238E27FC236}">
              <a16:creationId xmlns:a16="http://schemas.microsoft.com/office/drawing/2014/main" id="{7036F343-6E64-429F-BD9A-7DBCA27C2712}"/>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9" name="Text Box 8">
          <a:extLst>
            <a:ext uri="{FF2B5EF4-FFF2-40B4-BE49-F238E27FC236}">
              <a16:creationId xmlns:a16="http://schemas.microsoft.com/office/drawing/2014/main" id="{B5C96857-6E52-4CA7-AD29-26B619BE7929}"/>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365760</xdr:colOff>
      <xdr:row>11</xdr:row>
      <xdr:rowOff>0</xdr:rowOff>
    </xdr:from>
    <xdr:to>
      <xdr:col>20</xdr:col>
      <xdr:colOff>0</xdr:colOff>
      <xdr:row>11</xdr:row>
      <xdr:rowOff>0</xdr:rowOff>
    </xdr:to>
    <xdr:sp macro="" textlink="">
      <xdr:nvSpPr>
        <xdr:cNvPr id="10" name="Text Box 9">
          <a:extLst>
            <a:ext uri="{FF2B5EF4-FFF2-40B4-BE49-F238E27FC236}">
              <a16:creationId xmlns:a16="http://schemas.microsoft.com/office/drawing/2014/main" id="{070AA739-D2E3-4A7C-872E-4E522B1D0B5C}"/>
            </a:ext>
          </a:extLst>
        </xdr:cNvPr>
        <xdr:cNvSpPr txBox="1">
          <a:spLocks noChangeArrowheads="1"/>
        </xdr:cNvSpPr>
      </xdr:nvSpPr>
      <xdr:spPr bwMode="auto">
        <a:xfrm>
          <a:off x="10165080" y="4770120"/>
          <a:ext cx="270510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a:extLst>
            <a:ext uri="{FF2B5EF4-FFF2-40B4-BE49-F238E27FC236}">
              <a16:creationId xmlns:a16="http://schemas.microsoft.com/office/drawing/2014/main" id="{3D94A597-3B5D-49FD-B8BB-135C882456F4}"/>
            </a:ext>
          </a:extLst>
        </xdr:cNvPr>
        <xdr:cNvSpPr txBox="1">
          <a:spLocks noChangeArrowheads="1"/>
        </xdr:cNvSpPr>
      </xdr:nvSpPr>
      <xdr:spPr bwMode="auto">
        <a:xfrm>
          <a:off x="13921740" y="35052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a:extLst>
            <a:ext uri="{FF2B5EF4-FFF2-40B4-BE49-F238E27FC236}">
              <a16:creationId xmlns:a16="http://schemas.microsoft.com/office/drawing/2014/main" id="{18DC5EAE-458E-4F53-9CDD-3449F022C9E1}"/>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a:extLst>
            <a:ext uri="{FF2B5EF4-FFF2-40B4-BE49-F238E27FC236}">
              <a16:creationId xmlns:a16="http://schemas.microsoft.com/office/drawing/2014/main" id="{D54CA7F4-88B7-490F-82C1-64CA25D3460C}"/>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a:extLst>
            <a:ext uri="{FF2B5EF4-FFF2-40B4-BE49-F238E27FC236}">
              <a16:creationId xmlns:a16="http://schemas.microsoft.com/office/drawing/2014/main" id="{FB954876-80E4-4C11-9070-1DC4E57E95E7}"/>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a:extLst>
            <a:ext uri="{FF2B5EF4-FFF2-40B4-BE49-F238E27FC236}">
              <a16:creationId xmlns:a16="http://schemas.microsoft.com/office/drawing/2014/main" id="{BA89998D-D190-4730-AA38-B4B6DAC37324}"/>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a:extLst>
            <a:ext uri="{FF2B5EF4-FFF2-40B4-BE49-F238E27FC236}">
              <a16:creationId xmlns:a16="http://schemas.microsoft.com/office/drawing/2014/main" id="{44DD8079-050F-4982-8AFF-E02505B7D2C1}"/>
            </a:ext>
          </a:extLst>
        </xdr:cNvPr>
        <xdr:cNvSpPr txBox="1">
          <a:spLocks noChangeArrowheads="1"/>
        </xdr:cNvSpPr>
      </xdr:nvSpPr>
      <xdr:spPr bwMode="auto">
        <a:xfrm>
          <a:off x="13921740" y="350520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a:extLst>
            <a:ext uri="{FF2B5EF4-FFF2-40B4-BE49-F238E27FC236}">
              <a16:creationId xmlns:a16="http://schemas.microsoft.com/office/drawing/2014/main" id="{72705D56-A873-4C67-A772-9282714E2EEF}"/>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a:extLst>
            <a:ext uri="{FF2B5EF4-FFF2-40B4-BE49-F238E27FC236}">
              <a16:creationId xmlns:a16="http://schemas.microsoft.com/office/drawing/2014/main" id="{3507BEE9-BA69-4259-AA12-7FC46AA2389E}"/>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a:extLst>
            <a:ext uri="{FF2B5EF4-FFF2-40B4-BE49-F238E27FC236}">
              <a16:creationId xmlns:a16="http://schemas.microsoft.com/office/drawing/2014/main" id="{14749778-B310-404B-A07E-783B7BC0AAC4}"/>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a:extLst>
            <a:ext uri="{FF2B5EF4-FFF2-40B4-BE49-F238E27FC236}">
              <a16:creationId xmlns:a16="http://schemas.microsoft.com/office/drawing/2014/main" id="{5A26C468-DDBB-467B-A00F-E7CBC538E96D}"/>
            </a:ext>
          </a:extLst>
        </xdr:cNvPr>
        <xdr:cNvSpPr txBox="1">
          <a:spLocks noChangeArrowheads="1"/>
        </xdr:cNvSpPr>
      </xdr:nvSpPr>
      <xdr:spPr bwMode="auto">
        <a:xfrm>
          <a:off x="13921740" y="477012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1">
          <a:extLst>
            <a:ext uri="{FF2B5EF4-FFF2-40B4-BE49-F238E27FC236}">
              <a16:creationId xmlns:a16="http://schemas.microsoft.com/office/drawing/2014/main" id="{91D1D8DB-4C6C-4446-A62D-389C73E65B53}"/>
            </a:ext>
          </a:extLst>
        </xdr:cNvPr>
        <xdr:cNvSpPr txBox="1">
          <a:spLocks noChangeArrowheads="1"/>
        </xdr:cNvSpPr>
      </xdr:nvSpPr>
      <xdr:spPr bwMode="auto">
        <a:xfrm>
          <a:off x="0" y="32232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3" name="Text Box 2">
          <a:extLst>
            <a:ext uri="{FF2B5EF4-FFF2-40B4-BE49-F238E27FC236}">
              <a16:creationId xmlns:a16="http://schemas.microsoft.com/office/drawing/2014/main" id="{D18F196C-90CF-46A6-8F00-2D1B4F5102D1}"/>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4" name="Text Box 3">
          <a:extLst>
            <a:ext uri="{FF2B5EF4-FFF2-40B4-BE49-F238E27FC236}">
              <a16:creationId xmlns:a16="http://schemas.microsoft.com/office/drawing/2014/main" id="{5F0C7664-6F90-429C-BFE9-B18B9C86DCBD}"/>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5" name="Text Box 4">
          <a:extLst>
            <a:ext uri="{FF2B5EF4-FFF2-40B4-BE49-F238E27FC236}">
              <a16:creationId xmlns:a16="http://schemas.microsoft.com/office/drawing/2014/main" id="{ECDF3ADF-9483-4AB8-8DC6-F4783FC64A4F}"/>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6" name="Text Box 5">
          <a:extLst>
            <a:ext uri="{FF2B5EF4-FFF2-40B4-BE49-F238E27FC236}">
              <a16:creationId xmlns:a16="http://schemas.microsoft.com/office/drawing/2014/main" id="{BE7D6D80-266A-4D3D-81CE-84616E2364AB}"/>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7" name="Text Box 6">
          <a:extLst>
            <a:ext uri="{FF2B5EF4-FFF2-40B4-BE49-F238E27FC236}">
              <a16:creationId xmlns:a16="http://schemas.microsoft.com/office/drawing/2014/main" id="{451A5789-5BAE-419F-A744-81F9AE170132}"/>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8" name="Text Box 7">
          <a:extLst>
            <a:ext uri="{FF2B5EF4-FFF2-40B4-BE49-F238E27FC236}">
              <a16:creationId xmlns:a16="http://schemas.microsoft.com/office/drawing/2014/main" id="{EFDD3147-6C7C-4B7A-9B13-E0134FC0B129}"/>
            </a:ext>
          </a:extLst>
        </xdr:cNvPr>
        <xdr:cNvSpPr txBox="1">
          <a:spLocks noChangeArrowheads="1"/>
        </xdr:cNvSpPr>
      </xdr:nvSpPr>
      <xdr:spPr bwMode="auto">
        <a:xfrm>
          <a:off x="0" y="448818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16</xdr:row>
      <xdr:rowOff>0</xdr:rowOff>
    </xdr:from>
    <xdr:to>
      <xdr:col>0</xdr:col>
      <xdr:colOff>0</xdr:colOff>
      <xdr:row>16</xdr:row>
      <xdr:rowOff>0</xdr:rowOff>
    </xdr:to>
    <xdr:sp macro="" textlink="">
      <xdr:nvSpPr>
        <xdr:cNvPr id="9" name="Text Box 8">
          <a:extLst>
            <a:ext uri="{FF2B5EF4-FFF2-40B4-BE49-F238E27FC236}">
              <a16:creationId xmlns:a16="http://schemas.microsoft.com/office/drawing/2014/main" id="{BC2EA6F8-BB99-4E51-A329-BC8B0DCC2A14}"/>
            </a:ext>
          </a:extLst>
        </xdr:cNvPr>
        <xdr:cNvSpPr txBox="1">
          <a:spLocks noChangeArrowheads="1"/>
        </xdr:cNvSpPr>
      </xdr:nvSpPr>
      <xdr:spPr bwMode="auto">
        <a:xfrm>
          <a:off x="0" y="61493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0" name="Text Box 9">
          <a:extLst>
            <a:ext uri="{FF2B5EF4-FFF2-40B4-BE49-F238E27FC236}">
              <a16:creationId xmlns:a16="http://schemas.microsoft.com/office/drawing/2014/main" id="{1385DAEB-EEA0-4146-AE4F-EAA65C691EA9}"/>
            </a:ext>
          </a:extLst>
        </xdr:cNvPr>
        <xdr:cNvSpPr txBox="1">
          <a:spLocks noChangeArrowheads="1"/>
        </xdr:cNvSpPr>
      </xdr:nvSpPr>
      <xdr:spPr bwMode="auto">
        <a:xfrm>
          <a:off x="0" y="57378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8</xdr:row>
      <xdr:rowOff>0</xdr:rowOff>
    </xdr:from>
    <xdr:to>
      <xdr:col>17</xdr:col>
      <xdr:colOff>0</xdr:colOff>
      <xdr:row>8</xdr:row>
      <xdr:rowOff>0</xdr:rowOff>
    </xdr:to>
    <xdr:sp macro="" textlink="">
      <xdr:nvSpPr>
        <xdr:cNvPr id="11" name="Text Box 10">
          <a:extLst>
            <a:ext uri="{FF2B5EF4-FFF2-40B4-BE49-F238E27FC236}">
              <a16:creationId xmlns:a16="http://schemas.microsoft.com/office/drawing/2014/main" id="{01631B01-52C3-4946-BD58-49FD0BC84FBC}"/>
            </a:ext>
          </a:extLst>
        </xdr:cNvPr>
        <xdr:cNvSpPr txBox="1">
          <a:spLocks noChangeArrowheads="1"/>
        </xdr:cNvSpPr>
      </xdr:nvSpPr>
      <xdr:spPr bwMode="auto">
        <a:xfrm>
          <a:off x="1011174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2" name="Text Box 11">
          <a:extLst>
            <a:ext uri="{FF2B5EF4-FFF2-40B4-BE49-F238E27FC236}">
              <a16:creationId xmlns:a16="http://schemas.microsoft.com/office/drawing/2014/main" id="{2EB5B720-2223-48F9-B04C-56F7D83B2C8D}"/>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3" name="Text Box 12">
          <a:extLst>
            <a:ext uri="{FF2B5EF4-FFF2-40B4-BE49-F238E27FC236}">
              <a16:creationId xmlns:a16="http://schemas.microsoft.com/office/drawing/2014/main" id="{B784762F-56BC-471E-A7EF-155496B4DF82}"/>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4" name="Text Box 13">
          <a:extLst>
            <a:ext uri="{FF2B5EF4-FFF2-40B4-BE49-F238E27FC236}">
              <a16:creationId xmlns:a16="http://schemas.microsoft.com/office/drawing/2014/main" id="{47FF177B-ABED-4B71-9E25-9A7488A4A58A}"/>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365760</xdr:colOff>
      <xdr:row>10</xdr:row>
      <xdr:rowOff>0</xdr:rowOff>
    </xdr:from>
    <xdr:to>
      <xdr:col>17</xdr:col>
      <xdr:colOff>0</xdr:colOff>
      <xdr:row>10</xdr:row>
      <xdr:rowOff>0</xdr:rowOff>
    </xdr:to>
    <xdr:sp macro="" textlink="">
      <xdr:nvSpPr>
        <xdr:cNvPr id="15" name="Text Box 14">
          <a:extLst>
            <a:ext uri="{FF2B5EF4-FFF2-40B4-BE49-F238E27FC236}">
              <a16:creationId xmlns:a16="http://schemas.microsoft.com/office/drawing/2014/main" id="{403FB0BE-2D78-4448-9490-517AE57DB982}"/>
            </a:ext>
          </a:extLst>
        </xdr:cNvPr>
        <xdr:cNvSpPr txBox="1">
          <a:spLocks noChangeArrowheads="1"/>
        </xdr:cNvSpPr>
      </xdr:nvSpPr>
      <xdr:spPr bwMode="auto">
        <a:xfrm>
          <a:off x="1011174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8</xdr:row>
      <xdr:rowOff>0</xdr:rowOff>
    </xdr:from>
    <xdr:to>
      <xdr:col>14</xdr:col>
      <xdr:colOff>0</xdr:colOff>
      <xdr:row>8</xdr:row>
      <xdr:rowOff>0</xdr:rowOff>
    </xdr:to>
    <xdr:sp macro="" textlink="">
      <xdr:nvSpPr>
        <xdr:cNvPr id="16" name="Text Box 15">
          <a:extLst>
            <a:ext uri="{FF2B5EF4-FFF2-40B4-BE49-F238E27FC236}">
              <a16:creationId xmlns:a16="http://schemas.microsoft.com/office/drawing/2014/main" id="{FA01AEF6-2B7E-4A54-84DA-BF7ABCB95DAC}"/>
            </a:ext>
          </a:extLst>
        </xdr:cNvPr>
        <xdr:cNvSpPr txBox="1">
          <a:spLocks noChangeArrowheads="1"/>
        </xdr:cNvSpPr>
      </xdr:nvSpPr>
      <xdr:spPr bwMode="auto">
        <a:xfrm>
          <a:off x="826008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7" name="Text Box 16">
          <a:extLst>
            <a:ext uri="{FF2B5EF4-FFF2-40B4-BE49-F238E27FC236}">
              <a16:creationId xmlns:a16="http://schemas.microsoft.com/office/drawing/2014/main" id="{24830701-757A-49DC-8D54-0773E8E67F6B}"/>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8" name="Text Box 17">
          <a:extLst>
            <a:ext uri="{FF2B5EF4-FFF2-40B4-BE49-F238E27FC236}">
              <a16:creationId xmlns:a16="http://schemas.microsoft.com/office/drawing/2014/main" id="{686BA057-3596-4199-8845-91E585551FDC}"/>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19" name="Text Box 18">
          <a:extLst>
            <a:ext uri="{FF2B5EF4-FFF2-40B4-BE49-F238E27FC236}">
              <a16:creationId xmlns:a16="http://schemas.microsoft.com/office/drawing/2014/main" id="{292AAEF2-88AC-4224-BDC3-8CA5753729C9}"/>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365760</xdr:colOff>
      <xdr:row>10</xdr:row>
      <xdr:rowOff>0</xdr:rowOff>
    </xdr:from>
    <xdr:to>
      <xdr:col>14</xdr:col>
      <xdr:colOff>0</xdr:colOff>
      <xdr:row>10</xdr:row>
      <xdr:rowOff>0</xdr:rowOff>
    </xdr:to>
    <xdr:sp macro="" textlink="">
      <xdr:nvSpPr>
        <xdr:cNvPr id="20" name="Text Box 19">
          <a:extLst>
            <a:ext uri="{FF2B5EF4-FFF2-40B4-BE49-F238E27FC236}">
              <a16:creationId xmlns:a16="http://schemas.microsoft.com/office/drawing/2014/main" id="{CFEDCA0B-EAFE-49EA-B75C-DF69F10A206D}"/>
            </a:ext>
          </a:extLst>
        </xdr:cNvPr>
        <xdr:cNvSpPr txBox="1">
          <a:spLocks noChangeArrowheads="1"/>
        </xdr:cNvSpPr>
      </xdr:nvSpPr>
      <xdr:spPr bwMode="auto">
        <a:xfrm>
          <a:off x="826008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8</xdr:row>
      <xdr:rowOff>0</xdr:rowOff>
    </xdr:from>
    <xdr:to>
      <xdr:col>20</xdr:col>
      <xdr:colOff>0</xdr:colOff>
      <xdr:row>8</xdr:row>
      <xdr:rowOff>0</xdr:rowOff>
    </xdr:to>
    <xdr:sp macro="" textlink="">
      <xdr:nvSpPr>
        <xdr:cNvPr id="21" name="Text Box 20">
          <a:extLst>
            <a:ext uri="{FF2B5EF4-FFF2-40B4-BE49-F238E27FC236}">
              <a16:creationId xmlns:a16="http://schemas.microsoft.com/office/drawing/2014/main" id="{9983FDDA-5DC2-4490-9DE4-F2DFC4596F2E}"/>
            </a:ext>
          </a:extLst>
        </xdr:cNvPr>
        <xdr:cNvSpPr txBox="1">
          <a:spLocks noChangeArrowheads="1"/>
        </xdr:cNvSpPr>
      </xdr:nvSpPr>
      <xdr:spPr bwMode="auto">
        <a:xfrm>
          <a:off x="11963400" y="322326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2" name="Text Box 21">
          <a:extLst>
            <a:ext uri="{FF2B5EF4-FFF2-40B4-BE49-F238E27FC236}">
              <a16:creationId xmlns:a16="http://schemas.microsoft.com/office/drawing/2014/main" id="{57F94567-B8BA-4B80-96AD-FA437ECC60D2}"/>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3" name="Text Box 22">
          <a:extLst>
            <a:ext uri="{FF2B5EF4-FFF2-40B4-BE49-F238E27FC236}">
              <a16:creationId xmlns:a16="http://schemas.microsoft.com/office/drawing/2014/main" id="{B8B5273A-572A-44FA-A7FE-029070F61E68}"/>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4" name="Text Box 23">
          <a:extLst>
            <a:ext uri="{FF2B5EF4-FFF2-40B4-BE49-F238E27FC236}">
              <a16:creationId xmlns:a16="http://schemas.microsoft.com/office/drawing/2014/main" id="{2FDB896D-8B5C-465B-9173-4840869A4D2E}"/>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365760</xdr:colOff>
      <xdr:row>10</xdr:row>
      <xdr:rowOff>0</xdr:rowOff>
    </xdr:from>
    <xdr:to>
      <xdr:col>20</xdr:col>
      <xdr:colOff>0</xdr:colOff>
      <xdr:row>10</xdr:row>
      <xdr:rowOff>0</xdr:rowOff>
    </xdr:to>
    <xdr:sp macro="" textlink="">
      <xdr:nvSpPr>
        <xdr:cNvPr id="25" name="Text Box 24">
          <a:extLst>
            <a:ext uri="{FF2B5EF4-FFF2-40B4-BE49-F238E27FC236}">
              <a16:creationId xmlns:a16="http://schemas.microsoft.com/office/drawing/2014/main" id="{5FE2679C-EBDA-46C7-B11C-4D6773DCFE3E}"/>
            </a:ext>
          </a:extLst>
        </xdr:cNvPr>
        <xdr:cNvSpPr txBox="1">
          <a:spLocks noChangeArrowheads="1"/>
        </xdr:cNvSpPr>
      </xdr:nvSpPr>
      <xdr:spPr bwMode="auto">
        <a:xfrm>
          <a:off x="11963400" y="4488180"/>
          <a:ext cx="25146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0</xdr:colOff>
      <xdr:row>11</xdr:row>
      <xdr:rowOff>9525</xdr:rowOff>
    </xdr:from>
    <xdr:to>
      <xdr:col>22</xdr:col>
      <xdr:colOff>0</xdr:colOff>
      <xdr:row>11</xdr:row>
      <xdr:rowOff>9525</xdr:rowOff>
    </xdr:to>
    <xdr:sp macro="" textlink="">
      <xdr:nvSpPr>
        <xdr:cNvPr id="2" name="Text Box 2">
          <a:extLst>
            <a:ext uri="{FF2B5EF4-FFF2-40B4-BE49-F238E27FC236}">
              <a16:creationId xmlns:a16="http://schemas.microsoft.com/office/drawing/2014/main" id="{687B439F-B69B-4AEB-B83A-065E34286504}"/>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3" name="Text Box 3">
          <a:extLst>
            <a:ext uri="{FF2B5EF4-FFF2-40B4-BE49-F238E27FC236}">
              <a16:creationId xmlns:a16="http://schemas.microsoft.com/office/drawing/2014/main" id="{F2C1114D-6F28-408F-8EFD-9A44E7EA032E}"/>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4" name="Text Box 4">
          <a:extLst>
            <a:ext uri="{FF2B5EF4-FFF2-40B4-BE49-F238E27FC236}">
              <a16:creationId xmlns:a16="http://schemas.microsoft.com/office/drawing/2014/main" id="{19895B89-A0BB-4CF2-9F78-B8DBCBD63264}"/>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5" name="Text Box 5">
          <a:extLst>
            <a:ext uri="{FF2B5EF4-FFF2-40B4-BE49-F238E27FC236}">
              <a16:creationId xmlns:a16="http://schemas.microsoft.com/office/drawing/2014/main" id="{B120EF71-94D6-4C89-8161-A0B7A91D065B}"/>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a:extLst>
            <a:ext uri="{FF2B5EF4-FFF2-40B4-BE49-F238E27FC236}">
              <a16:creationId xmlns:a16="http://schemas.microsoft.com/office/drawing/2014/main" id="{850CF6E9-8244-494F-B926-A410B93CF3B0}"/>
            </a:ext>
          </a:extLst>
        </xdr:cNvPr>
        <xdr:cNvSpPr txBox="1">
          <a:spLocks noChangeArrowheads="1"/>
        </xdr:cNvSpPr>
      </xdr:nvSpPr>
      <xdr:spPr bwMode="auto">
        <a:xfrm>
          <a:off x="10957560" y="3817620"/>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a:extLst>
            <a:ext uri="{FF2B5EF4-FFF2-40B4-BE49-F238E27FC236}">
              <a16:creationId xmlns:a16="http://schemas.microsoft.com/office/drawing/2014/main" id="{5AC85B39-6FAB-4174-A14F-E6293C8E6F90}"/>
            </a:ext>
          </a:extLst>
        </xdr:cNvPr>
        <xdr:cNvSpPr txBox="1">
          <a:spLocks noChangeArrowheads="1"/>
        </xdr:cNvSpPr>
      </xdr:nvSpPr>
      <xdr:spPr bwMode="auto">
        <a:xfrm>
          <a:off x="10957560" y="3817620"/>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8" name="Text Box 8">
          <a:extLst>
            <a:ext uri="{FF2B5EF4-FFF2-40B4-BE49-F238E27FC236}">
              <a16:creationId xmlns:a16="http://schemas.microsoft.com/office/drawing/2014/main" id="{D5E4EE81-160A-4D8B-826D-356A57C602B6}"/>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22</xdr:col>
      <xdr:colOff>0</xdr:colOff>
      <xdr:row>11</xdr:row>
      <xdr:rowOff>9525</xdr:rowOff>
    </xdr:to>
    <xdr:sp macro="" textlink="">
      <xdr:nvSpPr>
        <xdr:cNvPr id="9" name="Text Box 9">
          <a:extLst>
            <a:ext uri="{FF2B5EF4-FFF2-40B4-BE49-F238E27FC236}">
              <a16:creationId xmlns:a16="http://schemas.microsoft.com/office/drawing/2014/main" id="{E42D72D6-EBF6-4F87-9F25-C882F0B50097}"/>
            </a:ext>
          </a:extLst>
        </xdr:cNvPr>
        <xdr:cNvSpPr txBox="1">
          <a:spLocks noChangeArrowheads="1"/>
        </xdr:cNvSpPr>
      </xdr:nvSpPr>
      <xdr:spPr bwMode="auto">
        <a:xfrm>
          <a:off x="10957560" y="3827145"/>
          <a:ext cx="104394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0" name="Text Box 10">
          <a:extLst>
            <a:ext uri="{FF2B5EF4-FFF2-40B4-BE49-F238E27FC236}">
              <a16:creationId xmlns:a16="http://schemas.microsoft.com/office/drawing/2014/main" id="{71D9C784-B4A5-4C0E-92BC-6E89DD073BA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1" name="Text Box 11">
          <a:extLst>
            <a:ext uri="{FF2B5EF4-FFF2-40B4-BE49-F238E27FC236}">
              <a16:creationId xmlns:a16="http://schemas.microsoft.com/office/drawing/2014/main" id="{B92B736E-973F-4019-8A10-39FEF98403D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2" name="Text Box 12">
          <a:extLst>
            <a:ext uri="{FF2B5EF4-FFF2-40B4-BE49-F238E27FC236}">
              <a16:creationId xmlns:a16="http://schemas.microsoft.com/office/drawing/2014/main" id="{A86AE0A9-E71F-4030-B0D5-18E42E7EEB46}"/>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3" name="Text Box 13">
          <a:extLst>
            <a:ext uri="{FF2B5EF4-FFF2-40B4-BE49-F238E27FC236}">
              <a16:creationId xmlns:a16="http://schemas.microsoft.com/office/drawing/2014/main" id="{4E727BAB-1638-48E0-AADA-02A87DFF09F0}"/>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9525</xdr:rowOff>
    </xdr:from>
    <xdr:to>
      <xdr:col>21</xdr:col>
      <xdr:colOff>0</xdr:colOff>
      <xdr:row>11</xdr:row>
      <xdr:rowOff>9525</xdr:rowOff>
    </xdr:to>
    <xdr:sp macro="" textlink="">
      <xdr:nvSpPr>
        <xdr:cNvPr id="14" name="Text Box 14">
          <a:extLst>
            <a:ext uri="{FF2B5EF4-FFF2-40B4-BE49-F238E27FC236}">
              <a16:creationId xmlns:a16="http://schemas.microsoft.com/office/drawing/2014/main" id="{A64FC220-5CD7-459A-AFE6-8348D4EE4863}"/>
            </a:ext>
          </a:extLst>
        </xdr:cNvPr>
        <xdr:cNvSpPr txBox="1">
          <a:spLocks noChangeArrowheads="1"/>
        </xdr:cNvSpPr>
      </xdr:nvSpPr>
      <xdr:spPr bwMode="auto">
        <a:xfrm>
          <a:off x="10957560" y="3827145"/>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0</xdr:row>
      <xdr:rowOff>0</xdr:rowOff>
    </xdr:to>
    <xdr:sp macro="" textlink="">
      <xdr:nvSpPr>
        <xdr:cNvPr id="2" name="Text Box 1">
          <a:extLst>
            <a:ext uri="{FF2B5EF4-FFF2-40B4-BE49-F238E27FC236}">
              <a16:creationId xmlns:a16="http://schemas.microsoft.com/office/drawing/2014/main" id="{B0D3F631-5FFA-474F-8DDD-201C6E537CC3}"/>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3" name="Text Box 2">
          <a:extLst>
            <a:ext uri="{FF2B5EF4-FFF2-40B4-BE49-F238E27FC236}">
              <a16:creationId xmlns:a16="http://schemas.microsoft.com/office/drawing/2014/main" id="{70BD1C0E-9A01-42C3-A11C-5787899F7E90}"/>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4" name="Text Box 3">
          <a:extLst>
            <a:ext uri="{FF2B5EF4-FFF2-40B4-BE49-F238E27FC236}">
              <a16:creationId xmlns:a16="http://schemas.microsoft.com/office/drawing/2014/main" id="{BB22F146-D3C3-4590-94D9-1CA856737FA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5" name="Text Box 4">
          <a:extLst>
            <a:ext uri="{FF2B5EF4-FFF2-40B4-BE49-F238E27FC236}">
              <a16:creationId xmlns:a16="http://schemas.microsoft.com/office/drawing/2014/main" id="{80A75BA3-01B3-4CE6-B784-77ECF95C5DA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6" name="Text Box 5">
          <a:extLst>
            <a:ext uri="{FF2B5EF4-FFF2-40B4-BE49-F238E27FC236}">
              <a16:creationId xmlns:a16="http://schemas.microsoft.com/office/drawing/2014/main" id="{A63FA190-5525-4461-AC93-59491DCF8854}"/>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7" name="Text Box 6">
          <a:extLst>
            <a:ext uri="{FF2B5EF4-FFF2-40B4-BE49-F238E27FC236}">
              <a16:creationId xmlns:a16="http://schemas.microsoft.com/office/drawing/2014/main" id="{8C498735-015D-47ED-B681-7C7586E58C73}"/>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8" name="Text Box 7">
          <a:extLst>
            <a:ext uri="{FF2B5EF4-FFF2-40B4-BE49-F238E27FC236}">
              <a16:creationId xmlns:a16="http://schemas.microsoft.com/office/drawing/2014/main" id="{471A92C5-95EA-49C6-B5F8-70603378D1BC}"/>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9" name="Text Box 8">
          <a:extLst>
            <a:ext uri="{FF2B5EF4-FFF2-40B4-BE49-F238E27FC236}">
              <a16:creationId xmlns:a16="http://schemas.microsoft.com/office/drawing/2014/main" id="{CE7444D2-44CD-4364-BBB2-3C285ABF69E7}"/>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10</xdr:col>
      <xdr:colOff>0</xdr:colOff>
      <xdr:row>0</xdr:row>
      <xdr:rowOff>0</xdr:rowOff>
    </xdr:to>
    <xdr:sp macro="" textlink="">
      <xdr:nvSpPr>
        <xdr:cNvPr id="10" name="Text Box 9">
          <a:extLst>
            <a:ext uri="{FF2B5EF4-FFF2-40B4-BE49-F238E27FC236}">
              <a16:creationId xmlns:a16="http://schemas.microsoft.com/office/drawing/2014/main" id="{1F3086A4-F039-4310-83D7-466E1F139F11}"/>
            </a:ext>
          </a:extLst>
        </xdr:cNvPr>
        <xdr:cNvSpPr txBox="1">
          <a:spLocks noChangeArrowheads="1"/>
        </xdr:cNvSpPr>
      </xdr:nvSpPr>
      <xdr:spPr bwMode="auto">
        <a:xfrm>
          <a:off x="10226040" y="0"/>
          <a:ext cx="64008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8</xdr:row>
      <xdr:rowOff>0</xdr:rowOff>
    </xdr:from>
    <xdr:to>
      <xdr:col>9</xdr:col>
      <xdr:colOff>0</xdr:colOff>
      <xdr:row>8</xdr:row>
      <xdr:rowOff>0</xdr:rowOff>
    </xdr:to>
    <xdr:sp macro="" textlink="">
      <xdr:nvSpPr>
        <xdr:cNvPr id="11" name="Text Box 10">
          <a:extLst>
            <a:ext uri="{FF2B5EF4-FFF2-40B4-BE49-F238E27FC236}">
              <a16:creationId xmlns:a16="http://schemas.microsoft.com/office/drawing/2014/main" id="{1D0622CB-E540-4173-8F59-F079E1DA506F}"/>
            </a:ext>
          </a:extLst>
        </xdr:cNvPr>
        <xdr:cNvSpPr txBox="1">
          <a:spLocks noChangeArrowheads="1"/>
        </xdr:cNvSpPr>
      </xdr:nvSpPr>
      <xdr:spPr bwMode="auto">
        <a:xfrm>
          <a:off x="10226040" y="306324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2" name="Text Box 11">
          <a:extLst>
            <a:ext uri="{FF2B5EF4-FFF2-40B4-BE49-F238E27FC236}">
              <a16:creationId xmlns:a16="http://schemas.microsoft.com/office/drawing/2014/main" id="{47F4F9E1-DAA7-4456-8384-83FC76A04B35}"/>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3" name="Text Box 12">
          <a:extLst>
            <a:ext uri="{FF2B5EF4-FFF2-40B4-BE49-F238E27FC236}">
              <a16:creationId xmlns:a16="http://schemas.microsoft.com/office/drawing/2014/main" id="{B5D166B4-C3A0-4A71-8FC4-661CA76F3432}"/>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4" name="Text Box 13">
          <a:extLst>
            <a:ext uri="{FF2B5EF4-FFF2-40B4-BE49-F238E27FC236}">
              <a16:creationId xmlns:a16="http://schemas.microsoft.com/office/drawing/2014/main" id="{F0DB5061-E703-4D29-BD0B-76BF793BB177}"/>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10</xdr:row>
      <xdr:rowOff>0</xdr:rowOff>
    </xdr:from>
    <xdr:to>
      <xdr:col>9</xdr:col>
      <xdr:colOff>0</xdr:colOff>
      <xdr:row>10</xdr:row>
      <xdr:rowOff>0</xdr:rowOff>
    </xdr:to>
    <xdr:sp macro="" textlink="">
      <xdr:nvSpPr>
        <xdr:cNvPr id="15" name="Text Box 14">
          <a:extLst>
            <a:ext uri="{FF2B5EF4-FFF2-40B4-BE49-F238E27FC236}">
              <a16:creationId xmlns:a16="http://schemas.microsoft.com/office/drawing/2014/main" id="{BB0297EE-CBAF-4BC0-988E-80FCAEC1BFC4}"/>
            </a:ext>
          </a:extLst>
        </xdr:cNvPr>
        <xdr:cNvSpPr txBox="1">
          <a:spLocks noChangeArrowheads="1"/>
        </xdr:cNvSpPr>
      </xdr:nvSpPr>
      <xdr:spPr bwMode="auto">
        <a:xfrm>
          <a:off x="10226040" y="4328160"/>
          <a:ext cx="0" cy="0"/>
        </a:xfrm>
        <a:prstGeom prst="rect">
          <a:avLst/>
        </a:prstGeom>
        <a:noFill/>
        <a:ln>
          <a:noFill/>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-11794324</xdr:colOff>
      <xdr:row>0</xdr:row>
      <xdr:rowOff>-11501277</xdr:rowOff>
    </xdr:from>
    <xdr:ext cx="12729600" cy="11368076"/>
    <xdr:grpSp>
      <xdr:nvGrpSpPr>
        <xdr:cNvPr id="2" name="Group 1">
          <a:extLst>
            <a:ext uri="{FF2B5EF4-FFF2-40B4-BE49-F238E27FC236}">
              <a16:creationId xmlns:a16="http://schemas.microsoft.com/office/drawing/2014/main" id="{C25D1B81-D2E4-48EF-B508-ADDE9825A7D8}"/>
            </a:ext>
          </a:extLst>
        </xdr:cNvPr>
        <xdr:cNvGrpSpPr/>
      </xdr:nvGrpSpPr>
      <xdr:grpSpPr>
        <a:xfrm>
          <a:off x="-11794324" y="-11501277"/>
          <a:ext cx="12729600" cy="11368076"/>
          <a:chOff x="-11794324" y="-11501277"/>
          <a:chExt cx="12729600" cy="11368076"/>
        </a:xfrm>
      </xdr:grpSpPr>
      <xdr:grpSp>
        <xdr:nvGrpSpPr>
          <xdr:cNvPr id="3" name="Group 2">
            <a:extLst>
              <a:ext uri="{FF2B5EF4-FFF2-40B4-BE49-F238E27FC236}">
                <a16:creationId xmlns:a16="http://schemas.microsoft.com/office/drawing/2014/main" id="{0A2A58B0-35EA-D490-8492-70B8D3D77779}"/>
              </a:ext>
            </a:extLst>
          </xdr:cNvPr>
          <xdr:cNvGrpSpPr/>
        </xdr:nvGrpSpPr>
        <xdr:grpSpPr>
          <a:xfrm>
            <a:off x="-11794324" y="-11492279"/>
            <a:ext cx="12729600" cy="11359078"/>
            <a:chOff x="-11794324" y="-11492279"/>
            <a:chExt cx="12729600" cy="11359078"/>
          </a:xfrm>
        </xdr:grpSpPr>
        <xdr:sp macro="" textlink="">
          <xdr:nvSpPr>
            <xdr:cNvPr id="6" name="Rectangle 3">
              <a:extLst>
                <a:ext uri="{FF2B5EF4-FFF2-40B4-BE49-F238E27FC236}">
                  <a16:creationId xmlns:a16="http://schemas.microsoft.com/office/drawing/2014/main" id="{7F834C88-814B-2ED8-92BE-4000DEF35694}"/>
                </a:ext>
              </a:extLst>
            </xdr:cNvPr>
            <xdr:cNvSpPr/>
          </xdr:nvSpPr>
          <xdr:spPr>
            <a:xfrm>
              <a:off x="-11794324" y="-133557"/>
              <a:ext cx="12729600"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3312-04-05-2</a:t>
              </a:r>
            </a:p>
          </xdr:txBody>
        </xdr:sp>
        <xdr:sp macro="" textlink="">
          <xdr:nvSpPr>
            <xdr:cNvPr id="7" name="Line 4">
              <a:extLst>
                <a:ext uri="{FF2B5EF4-FFF2-40B4-BE49-F238E27FC236}">
                  <a16:creationId xmlns:a16="http://schemas.microsoft.com/office/drawing/2014/main" id="{A79DEFB9-FDA6-B7E3-20E0-F241BB533F99}"/>
                </a:ext>
              </a:extLst>
            </xdr:cNvPr>
            <xdr:cNvSpPr/>
          </xdr:nvSpPr>
          <xdr:spPr>
            <a:xfrm>
              <a:off x="-11768044" y="-5951884"/>
              <a:ext cx="12673437"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F25E4777-C770-631F-2381-DEFD666F5A24}"/>
                </a:ext>
              </a:extLst>
            </xdr:cNvPr>
            <xdr:cNvSpPr/>
          </xdr:nvSpPr>
          <xdr:spPr>
            <a:xfrm>
              <a:off x="935275" y="-11214357"/>
              <a:ext cx="0" cy="10793522"/>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1486A47-3B56-42D8-1228-63EA606FE8AB}"/>
                </a:ext>
              </a:extLst>
            </xdr:cNvPr>
            <xdr:cNvSpPr/>
          </xdr:nvSpPr>
          <xdr:spPr>
            <a:xfrm>
              <a:off x="-11768044" y="-11492279"/>
              <a:ext cx="12701518"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A05C3360-F4A0-E29A-322B-8CD41409D132}"/>
              </a:ext>
            </a:extLst>
          </xdr:cNvPr>
          <xdr:cNvSpPr/>
        </xdr:nvSpPr>
        <xdr:spPr>
          <a:xfrm>
            <a:off x="-83527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AA3EA7B2-8330-4B95-ED34-5085999693CF}"/>
              </a:ext>
            </a:extLst>
          </xdr:cNvPr>
          <xdr:cNvSpPr/>
        </xdr:nvSpPr>
        <xdr:spPr>
          <a:xfrm>
            <a:off x="-11756523" y="-11501277"/>
            <a:ext cx="0" cy="110804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sq">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905DDF23-CDD9-48D1-B03A-59F756DFE38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6F46B9D-3AB3-4469-BBE8-69EEF6F171E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87821155-6873-484B-AD40-64DB620BFA8C}"/>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EF9ED5EF-4BBE-4C0E-8B5F-8F319BDE732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78916A63-CE88-4836-A3E8-230356AA3379}"/>
            </a:ext>
          </a:extLst>
        </xdr:cNvPr>
        <xdr:cNvSpPr>
          <a:spLocks noChangeArrowheads="1"/>
        </xdr:cNvSpPr>
      </xdr:nvSpPr>
      <xdr:spPr bwMode="auto">
        <a:xfrm>
          <a:off x="7994216" y="1171206"/>
          <a:ext cx="2494792"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A5D334C6-8317-40DC-BDB2-43A7C6F6F552}"/>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6BA02A8E-84A3-47DE-8495-A6A55B5E017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40973A0B-2FFC-47DE-A30D-9836D92B25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B3221066-CA8F-4D0D-8FC8-34E64EE311DD}"/>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3FDFAEB1-2ABA-495C-8EFD-743279E0B2B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2B5D319F-1F0F-4426-AADA-B6A1B5C40949}"/>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BB8A019F-5F2B-4B04-9A8B-A759BE448FA7}"/>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82550</xdr:colOff>
      <xdr:row>3</xdr:row>
      <xdr:rowOff>28575</xdr:rowOff>
    </xdr:from>
    <xdr:ext cx="672214" cy="221224"/>
    <xdr:sp macro="" textlink="">
      <xdr:nvSpPr>
        <xdr:cNvPr id="2" name="Text Box 1">
          <a:extLst>
            <a:ext uri="{FF2B5EF4-FFF2-40B4-BE49-F238E27FC236}">
              <a16:creationId xmlns:a16="http://schemas.microsoft.com/office/drawing/2014/main" id="{B50A9697-8079-40FE-8AD1-878CE755D62E}"/>
            </a:ext>
          </a:extLst>
        </xdr:cNvPr>
        <xdr:cNvSpPr txBox="1">
          <a:spLocks noChangeArrowheads="1"/>
        </xdr:cNvSpPr>
      </xdr:nvSpPr>
      <xdr:spPr bwMode="auto">
        <a:xfrm>
          <a:off x="9264650" y="1346835"/>
          <a:ext cx="672214" cy="221224"/>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EF3DDD3-1A81-464A-9EE6-84E22C791039}"/>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749470B3-2CB1-4A76-891D-A9F7CC9D07C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9647FB93-B87D-4E85-95C1-A77350307F7F}"/>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AA88F5E2-9B99-45AD-8127-BA32367FB11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A8BF85FB-B8B6-42F9-B5A5-7680F336956F}"/>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6980774D-90FB-4896-93BF-37E626DF1B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79D8F0EE-B12E-4379-8E07-ED424E42B825}"/>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E1A15D4F-49A0-4812-BEEE-31D7B8B6B2B8}"/>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A5963014-2D94-483E-B940-1790F7ED476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D50C1BF-16FC-4798-B3D9-A63F8E503B46}"/>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AFB74456-8CD1-46F1-8B7E-DB576BF016FD}"/>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794AA55-AC09-4012-BC04-0A485BAD018C}"/>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B9DE62AD-FC8E-4DDE-BB79-91BE9451ABA9}"/>
            </a:ext>
          </a:extLst>
        </xdr:cNvPr>
        <xdr:cNvSpPr txBox="1">
          <a:spLocks noChangeArrowheads="1"/>
        </xdr:cNvSpPr>
      </xdr:nvSpPr>
      <xdr:spPr bwMode="auto">
        <a:xfrm>
          <a:off x="10119360" y="22479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554355</xdr:colOff>
      <xdr:row>3</xdr:row>
      <xdr:rowOff>47625</xdr:rowOff>
    </xdr:from>
    <xdr:ext cx="707176" cy="218521"/>
    <xdr:sp macro="" textlink="">
      <xdr:nvSpPr>
        <xdr:cNvPr id="6" name="Text Box 1">
          <a:extLst>
            <a:ext uri="{FF2B5EF4-FFF2-40B4-BE49-F238E27FC236}">
              <a16:creationId xmlns:a16="http://schemas.microsoft.com/office/drawing/2014/main" id="{8E57C8EA-AF8D-45A0-A0D6-82CF608C4EB7}"/>
            </a:ext>
          </a:extLst>
        </xdr:cNvPr>
        <xdr:cNvSpPr txBox="1">
          <a:spLocks noChangeArrowheads="1"/>
        </xdr:cNvSpPr>
      </xdr:nvSpPr>
      <xdr:spPr bwMode="auto">
        <a:xfrm>
          <a:off x="9408795" y="1442085"/>
          <a:ext cx="707176"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81F0B8BE-3561-4D5C-8455-9E81160D4352}"/>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FD557B46-8A01-4E34-9338-AD93C209B1BB}"/>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20D48154-3F95-4C30-B46C-BA045EB48A84}"/>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2914F155-6854-4ACE-A462-D11624A78CBE}"/>
            </a:ext>
          </a:extLst>
        </xdr:cNvPr>
        <xdr:cNvSpPr txBox="1">
          <a:spLocks noChangeArrowheads="1"/>
        </xdr:cNvSpPr>
      </xdr:nvSpPr>
      <xdr:spPr bwMode="auto">
        <a:xfrm>
          <a:off x="10119360" y="218694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487680</xdr:colOff>
      <xdr:row>3</xdr:row>
      <xdr:rowOff>76200</xdr:rowOff>
    </xdr:from>
    <xdr:ext cx="634020" cy="220421"/>
    <xdr:sp macro="" textlink="">
      <xdr:nvSpPr>
        <xdr:cNvPr id="6" name="Text Box 1">
          <a:extLst>
            <a:ext uri="{FF2B5EF4-FFF2-40B4-BE49-F238E27FC236}">
              <a16:creationId xmlns:a16="http://schemas.microsoft.com/office/drawing/2014/main" id="{323EB8E4-20D0-45E5-9DC5-8F1378BC7E34}"/>
            </a:ext>
          </a:extLst>
        </xdr:cNvPr>
        <xdr:cNvSpPr txBox="1">
          <a:spLocks noChangeArrowheads="1"/>
        </xdr:cNvSpPr>
      </xdr:nvSpPr>
      <xdr:spPr bwMode="auto">
        <a:xfrm>
          <a:off x="9342120" y="1409700"/>
          <a:ext cx="634020" cy="2204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單位：個</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A3A2920D-D09F-4B5C-B7F9-FE9E173316B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1AD9EF55-8043-496F-B19D-6DF98AED124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7D42BA91-7055-465C-8C69-85F89BEBE50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404A7E04-4CDB-4E65-8136-10526CBDA09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F9AA4D13-99F9-4A95-BA8A-1E0DBDDFA47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7F77A796-509F-4D54-9615-CC9275C61A4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004FF35B-7861-49FC-ACD4-7DA409A45090}"/>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E7F589B-0E74-4393-938C-7FCBFAB4C02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EC582F00-4E7F-4D71-A8DC-29B6140A2B81}"/>
            </a:ext>
          </a:extLst>
        </xdr:cNvPr>
        <xdr:cNvSpPr>
          <a:spLocks noChangeArrowheads="1"/>
        </xdr:cNvSpPr>
      </xdr:nvSpPr>
      <xdr:spPr bwMode="auto">
        <a:xfrm>
          <a:off x="8017008" y="1156447"/>
          <a:ext cx="2478528"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a:extLst>
            <a:ext uri="{FF2B5EF4-FFF2-40B4-BE49-F238E27FC236}">
              <a16:creationId xmlns:a16="http://schemas.microsoft.com/office/drawing/2014/main" id="{5A08DD2B-5C16-40C3-A96E-8D16C777B900}"/>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a:extLst>
            <a:ext uri="{FF2B5EF4-FFF2-40B4-BE49-F238E27FC236}">
              <a16:creationId xmlns:a16="http://schemas.microsoft.com/office/drawing/2014/main" id="{DC3C7E07-AF1A-45B5-A48B-199E014EF93F}"/>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a:extLst>
            <a:ext uri="{FF2B5EF4-FFF2-40B4-BE49-F238E27FC236}">
              <a16:creationId xmlns:a16="http://schemas.microsoft.com/office/drawing/2014/main" id="{6B3A21E2-6672-4162-B05A-051145D6E73F}"/>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a:extLst>
            <a:ext uri="{FF2B5EF4-FFF2-40B4-BE49-F238E27FC236}">
              <a16:creationId xmlns:a16="http://schemas.microsoft.com/office/drawing/2014/main" id="{B7DB5BDD-D810-45BA-A6E4-EED154079D36}"/>
            </a:ext>
          </a:extLst>
        </xdr:cNvPr>
        <xdr:cNvSpPr txBox="1">
          <a:spLocks noChangeArrowheads="1"/>
        </xdr:cNvSpPr>
      </xdr:nvSpPr>
      <xdr:spPr bwMode="auto">
        <a:xfrm>
          <a:off x="9791700" y="220218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678926</xdr:colOff>
      <xdr:row>3</xdr:row>
      <xdr:rowOff>71120</xdr:rowOff>
    </xdr:from>
    <xdr:ext cx="691852" cy="226056"/>
    <xdr:sp macro="" textlink="">
      <xdr:nvSpPr>
        <xdr:cNvPr id="6" name="Text Box 1">
          <a:extLst>
            <a:ext uri="{FF2B5EF4-FFF2-40B4-BE49-F238E27FC236}">
              <a16:creationId xmlns:a16="http://schemas.microsoft.com/office/drawing/2014/main" id="{DAC13BEA-E9F4-4F32-9F74-9A6742B0F425}"/>
            </a:ext>
          </a:extLst>
        </xdr:cNvPr>
        <xdr:cNvSpPr txBox="1">
          <a:spLocks noChangeArrowheads="1"/>
        </xdr:cNvSpPr>
      </xdr:nvSpPr>
      <xdr:spPr bwMode="auto">
        <a:xfrm>
          <a:off x="9205706" y="1419860"/>
          <a:ext cx="691852" cy="226056"/>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a:t>
          </a:r>
          <a:r>
            <a:rPr lang="en-US" altLang="zh-TW" sz="1200" b="0" i="0" strike="noStrike">
              <a:solidFill>
                <a:srgbClr val="000000"/>
              </a:solidFill>
              <a:latin typeface="標楷體"/>
              <a:ea typeface="標楷體"/>
            </a:rPr>
            <a:t>:</a:t>
          </a:r>
          <a:r>
            <a:rPr lang="zh-TW" altLang="en-US" sz="1200" b="0" i="0" strike="noStrike">
              <a:solidFill>
                <a:srgbClr val="000000"/>
              </a:solidFill>
              <a:latin typeface="標楷體"/>
              <a:ea typeface="標楷體"/>
            </a:rPr>
            <a:t>個</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cell r="K9">
            <v>0</v>
          </cell>
        </row>
        <row r="10">
          <cell r="I10">
            <v>376421</v>
          </cell>
          <cell r="K10">
            <v>0</v>
          </cell>
        </row>
        <row r="11">
          <cell r="I11">
            <v>17074</v>
          </cell>
          <cell r="K11">
            <v>0</v>
          </cell>
        </row>
        <row r="12">
          <cell r="I12">
            <v>683372</v>
          </cell>
          <cell r="K12">
            <v>0</v>
          </cell>
        </row>
        <row r="14">
          <cell r="I14">
            <v>0</v>
          </cell>
          <cell r="K14">
            <v>0</v>
          </cell>
        </row>
        <row r="15">
          <cell r="I15">
            <v>96564</v>
          </cell>
          <cell r="K15">
            <v>0</v>
          </cell>
        </row>
        <row r="16">
          <cell r="I16">
            <v>140524459</v>
          </cell>
          <cell r="K16">
            <v>0</v>
          </cell>
        </row>
        <row r="17">
          <cell r="I17">
            <v>0</v>
          </cell>
          <cell r="K17">
            <v>0</v>
          </cell>
        </row>
        <row r="18">
          <cell r="I18">
            <v>0</v>
          </cell>
          <cell r="K18">
            <v>0</v>
          </cell>
        </row>
        <row r="19">
          <cell r="I19">
            <v>68220</v>
          </cell>
          <cell r="K19">
            <v>0</v>
          </cell>
        </row>
        <row r="20">
          <cell r="I20">
            <v>6556286</v>
          </cell>
          <cell r="K20">
            <v>0</v>
          </cell>
        </row>
        <row r="21">
          <cell r="I21">
            <v>0</v>
          </cell>
          <cell r="K21">
            <v>0</v>
          </cell>
        </row>
        <row r="23">
          <cell r="I23">
            <v>744860</v>
          </cell>
          <cell r="K23">
            <v>0</v>
          </cell>
        </row>
        <row r="24">
          <cell r="I24">
            <v>15000</v>
          </cell>
          <cell r="K24">
            <v>0</v>
          </cell>
        </row>
        <row r="26">
          <cell r="I26">
            <v>0</v>
          </cell>
          <cell r="K26">
            <v>0</v>
          </cell>
        </row>
        <row r="27">
          <cell r="I27">
            <v>0</v>
          </cell>
          <cell r="K27">
            <v>0</v>
          </cell>
        </row>
        <row r="28">
          <cell r="I28">
            <v>0</v>
          </cell>
          <cell r="K28">
            <v>0</v>
          </cell>
        </row>
        <row r="32">
          <cell r="I32">
            <v>44737861</v>
          </cell>
          <cell r="K32">
            <v>66896774</v>
          </cell>
        </row>
        <row r="33">
          <cell r="I33">
            <v>0</v>
          </cell>
          <cell r="K33">
            <v>0</v>
          </cell>
        </row>
        <row r="34">
          <cell r="I34">
            <v>0</v>
          </cell>
          <cell r="K34">
            <v>0</v>
          </cell>
        </row>
        <row r="35">
          <cell r="I35">
            <v>0</v>
          </cell>
          <cell r="K35">
            <v>0</v>
          </cell>
        </row>
        <row r="36">
          <cell r="I36">
            <v>1654238</v>
          </cell>
          <cell r="K36">
            <v>134288</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13831510</v>
          </cell>
          <cell r="K58">
            <v>0</v>
          </cell>
        </row>
        <row r="59">
          <cell r="I59">
            <v>14016227</v>
          </cell>
          <cell r="K59">
            <v>0</v>
          </cell>
        </row>
        <row r="60">
          <cell r="I60">
            <v>30981111</v>
          </cell>
          <cell r="K60">
            <v>0</v>
          </cell>
        </row>
        <row r="61">
          <cell r="I61">
            <v>99028</v>
          </cell>
          <cell r="K61">
            <v>0</v>
          </cell>
        </row>
        <row r="63">
          <cell r="I63">
            <v>0</v>
          </cell>
          <cell r="K63">
            <v>0</v>
          </cell>
        </row>
        <row r="64">
          <cell r="I64">
            <v>0</v>
          </cell>
          <cell r="K64">
            <v>0</v>
          </cell>
        </row>
        <row r="65">
          <cell r="I65">
            <v>4124054</v>
          </cell>
          <cell r="K65">
            <v>0</v>
          </cell>
        </row>
        <row r="67">
          <cell r="I67">
            <v>6372226</v>
          </cell>
          <cell r="K67">
            <v>0</v>
          </cell>
        </row>
        <row r="68">
          <cell r="I68">
            <v>4310</v>
          </cell>
          <cell r="K68">
            <v>0</v>
          </cell>
        </row>
        <row r="69">
          <cell r="I69">
            <v>0</v>
          </cell>
          <cell r="K69">
            <v>0</v>
          </cell>
        </row>
        <row r="70">
          <cell r="I70">
            <v>7722869</v>
          </cell>
          <cell r="K70">
            <v>0</v>
          </cell>
        </row>
        <row r="72">
          <cell r="I72">
            <v>385712</v>
          </cell>
          <cell r="K72">
            <v>0</v>
          </cell>
        </row>
        <row r="73">
          <cell r="I73">
            <v>0</v>
          </cell>
          <cell r="K73">
            <v>0</v>
          </cell>
        </row>
        <row r="74">
          <cell r="I74">
            <v>6955298</v>
          </cell>
          <cell r="K74">
            <v>0</v>
          </cell>
        </row>
        <row r="75">
          <cell r="I75">
            <v>0</v>
          </cell>
          <cell r="K75">
            <v>0</v>
          </cell>
        </row>
        <row r="76">
          <cell r="I76">
            <v>0</v>
          </cell>
          <cell r="K76">
            <v>0</v>
          </cell>
        </row>
        <row r="78">
          <cell r="I78">
            <v>121056</v>
          </cell>
          <cell r="K78">
            <v>0</v>
          </cell>
        </row>
        <row r="79">
          <cell r="I79">
            <v>12049743</v>
          </cell>
          <cell r="K79">
            <v>0</v>
          </cell>
        </row>
        <row r="83">
          <cell r="I83">
            <v>4971626</v>
          </cell>
          <cell r="K83">
            <v>0</v>
          </cell>
        </row>
        <row r="84">
          <cell r="I84">
            <v>0</v>
          </cell>
          <cell r="K84">
            <v>0</v>
          </cell>
        </row>
        <row r="86">
          <cell r="I86">
            <v>0</v>
          </cell>
          <cell r="K86">
            <v>0</v>
          </cell>
        </row>
        <row r="87">
          <cell r="I87">
            <v>0</v>
          </cell>
          <cell r="K87">
            <v>0</v>
          </cell>
        </row>
        <row r="89">
          <cell r="I89">
            <v>0</v>
          </cell>
          <cell r="K89">
            <v>0</v>
          </cell>
        </row>
        <row r="90">
          <cell r="I90">
            <v>367000</v>
          </cell>
          <cell r="K90">
            <v>0</v>
          </cell>
        </row>
        <row r="93">
          <cell r="I93">
            <v>111629</v>
          </cell>
          <cell r="K93">
            <v>0</v>
          </cell>
        </row>
        <row r="94">
          <cell r="I94">
            <v>702537</v>
          </cell>
          <cell r="K94">
            <v>0</v>
          </cell>
        </row>
        <row r="95">
          <cell r="I95">
            <v>45000</v>
          </cell>
          <cell r="K95">
            <v>11915934</v>
          </cell>
        </row>
        <row r="96">
          <cell r="I96">
            <v>0</v>
          </cell>
          <cell r="K96">
            <v>0</v>
          </cell>
        </row>
        <row r="98">
          <cell r="I98">
            <v>0</v>
          </cell>
          <cell r="K98">
            <v>0</v>
          </cell>
        </row>
        <row r="99">
          <cell r="I99">
            <v>0</v>
          </cell>
          <cell r="K99">
            <v>0</v>
          </cell>
        </row>
        <row r="100">
          <cell r="I100">
            <v>0</v>
          </cell>
          <cell r="K100">
            <v>0</v>
          </cell>
        </row>
        <row r="102">
          <cell r="I102">
            <v>141000</v>
          </cell>
          <cell r="K102">
            <v>0</v>
          </cell>
        </row>
        <row r="103">
          <cell r="I103">
            <v>0</v>
          </cell>
          <cell r="K103">
            <v>0</v>
          </cell>
        </row>
        <row r="104">
          <cell r="I104">
            <v>0</v>
          </cell>
          <cell r="K104">
            <v>0</v>
          </cell>
        </row>
        <row r="105">
          <cell r="I105">
            <v>55653730</v>
          </cell>
          <cell r="K105">
            <v>66640834</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1537204</v>
          </cell>
          <cell r="K116">
            <v>824398</v>
          </cell>
        </row>
        <row r="117">
          <cell r="I117">
            <v>228295</v>
          </cell>
          <cell r="K117">
            <v>0</v>
          </cell>
        </row>
        <row r="120">
          <cell r="G120">
            <v>371823</v>
          </cell>
        </row>
        <row r="122">
          <cell r="G122">
            <v>409217</v>
          </cell>
        </row>
        <row r="128">
          <cell r="F128">
            <v>357179449</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90"/>
  <sheetViews>
    <sheetView tabSelected="1" zoomScale="85" zoomScaleNormal="85" workbookViewId="0">
      <pane xSplit="2" ySplit="10" topLeftCell="D68" activePane="bottomRight" state="frozen"/>
      <selection pane="topRight" activeCell="C1" sqref="C1"/>
      <selection pane="bottomLeft" activeCell="A11" sqref="A11"/>
      <selection pane="bottomRight" activeCell="J71" sqref="J71"/>
    </sheetView>
  </sheetViews>
  <sheetFormatPr defaultColWidth="8.77734375" defaultRowHeight="16.2" x14ac:dyDescent="0.3"/>
  <cols>
    <col min="1" max="1" width="6.77734375" style="4" customWidth="1"/>
    <col min="2" max="2" width="12.44140625" style="2" customWidth="1"/>
    <col min="3" max="3" width="10.5546875" style="2" bestFit="1" customWidth="1"/>
    <col min="4" max="16" width="14.6640625" style="2" customWidth="1"/>
    <col min="17" max="17" width="16.6640625" style="2" customWidth="1"/>
    <col min="18" max="19" width="9.44140625" style="2" customWidth="1"/>
    <col min="20" max="16384" width="8.77734375" style="2"/>
  </cols>
  <sheetData>
    <row r="1" spans="1:17" ht="22.2" x14ac:dyDescent="0.3">
      <c r="A1" s="1451" t="s">
        <v>269</v>
      </c>
      <c r="B1" s="1452"/>
      <c r="C1" s="1452"/>
      <c r="D1" s="1452"/>
      <c r="E1" s="1452"/>
      <c r="F1" s="1452"/>
      <c r="G1" s="1452"/>
      <c r="H1" s="1452"/>
      <c r="I1" s="1452"/>
      <c r="J1" s="1452"/>
      <c r="K1" s="1452"/>
      <c r="L1" s="1452"/>
      <c r="M1" s="1452"/>
      <c r="N1" s="1452"/>
      <c r="O1" s="1452"/>
      <c r="P1" s="1453"/>
      <c r="Q1" s="1"/>
    </row>
    <row r="2" spans="1:17" ht="19.8" x14ac:dyDescent="0.3">
      <c r="A2" s="1454" t="s">
        <v>90</v>
      </c>
      <c r="B2" s="1455"/>
      <c r="C2" s="1455"/>
      <c r="D2" s="1455"/>
      <c r="E2" s="1455"/>
      <c r="F2" s="1455"/>
      <c r="G2" s="1455"/>
      <c r="H2" s="1455"/>
      <c r="I2" s="1455"/>
      <c r="J2" s="1455"/>
      <c r="K2" s="1455"/>
      <c r="L2" s="1455"/>
      <c r="M2" s="1455"/>
      <c r="N2" s="1455"/>
      <c r="O2" s="1455"/>
      <c r="P2" s="1456"/>
      <c r="Q2" s="3"/>
    </row>
    <row r="3" spans="1:17" x14ac:dyDescent="0.3">
      <c r="A3" s="1467" t="s">
        <v>270</v>
      </c>
      <c r="B3" s="1468"/>
      <c r="C3" s="1469"/>
      <c r="D3" s="1469"/>
      <c r="E3" s="230"/>
      <c r="F3" s="230"/>
      <c r="G3" s="230"/>
      <c r="H3" s="230"/>
      <c r="I3" s="230"/>
      <c r="J3" s="230"/>
      <c r="K3" s="230"/>
      <c r="L3" s="230"/>
      <c r="M3" s="230"/>
      <c r="N3" s="230"/>
      <c r="O3" s="230"/>
      <c r="P3" s="231"/>
    </row>
    <row r="4" spans="1:17" x14ac:dyDescent="0.3">
      <c r="A4" s="1470" t="s">
        <v>271</v>
      </c>
      <c r="B4" s="1471"/>
      <c r="C4" s="1472"/>
      <c r="D4" s="1472"/>
      <c r="E4" s="730"/>
      <c r="F4" s="233"/>
      <c r="G4" s="233"/>
      <c r="H4" s="233"/>
      <c r="I4" s="233"/>
      <c r="J4" s="233"/>
      <c r="K4" s="233"/>
      <c r="L4" s="233"/>
      <c r="M4" s="233"/>
      <c r="N4" s="233"/>
      <c r="O4" s="233"/>
      <c r="P4" s="234"/>
    </row>
    <row r="5" spans="1:17" x14ac:dyDescent="0.3">
      <c r="A5" s="1470" t="s">
        <v>93</v>
      </c>
      <c r="B5" s="1471"/>
      <c r="C5" s="1472"/>
      <c r="D5" s="1472"/>
      <c r="E5" s="730"/>
      <c r="F5" s="233"/>
      <c r="G5" s="233"/>
      <c r="H5" s="233"/>
      <c r="I5" s="233"/>
      <c r="J5" s="233"/>
      <c r="K5" s="233"/>
      <c r="L5" s="233"/>
      <c r="M5" s="233"/>
      <c r="N5" s="233"/>
      <c r="O5" s="233"/>
      <c r="P5" s="234"/>
    </row>
    <row r="6" spans="1:17" x14ac:dyDescent="0.3">
      <c r="A6" s="1470" t="s">
        <v>91</v>
      </c>
      <c r="B6" s="1471"/>
      <c r="C6" s="1472"/>
      <c r="D6" s="1472"/>
      <c r="E6" s="233"/>
      <c r="F6" s="233"/>
      <c r="G6" s="233"/>
      <c r="H6" s="232"/>
      <c r="I6" s="232"/>
      <c r="J6" s="232"/>
      <c r="K6" s="232"/>
      <c r="L6" s="232"/>
      <c r="M6" s="1459" t="s">
        <v>1517</v>
      </c>
      <c r="N6" s="1459"/>
      <c r="O6" s="1459"/>
      <c r="P6" s="1460"/>
    </row>
    <row r="7" spans="1:17" x14ac:dyDescent="0.3">
      <c r="A7" s="235" t="s">
        <v>92</v>
      </c>
      <c r="B7" s="236"/>
      <c r="C7" s="237"/>
      <c r="D7" s="237"/>
      <c r="E7" s="237"/>
      <c r="F7" s="238"/>
      <c r="G7" s="238"/>
      <c r="H7" s="239"/>
      <c r="I7" s="239"/>
      <c r="J7" s="239"/>
      <c r="K7" s="239"/>
      <c r="L7" s="239"/>
      <c r="M7" s="1461" t="s">
        <v>1518</v>
      </c>
      <c r="N7" s="1461"/>
      <c r="O7" s="1461"/>
      <c r="P7" s="1462"/>
    </row>
    <row r="8" spans="1:17" x14ac:dyDescent="0.3">
      <c r="A8" s="240"/>
      <c r="B8" s="241"/>
      <c r="C8" s="241"/>
      <c r="D8" s="241"/>
      <c r="E8" s="241"/>
      <c r="F8" s="241"/>
      <c r="G8" s="241"/>
      <c r="H8" s="241"/>
      <c r="I8" s="241"/>
      <c r="J8" s="241"/>
      <c r="K8" s="241"/>
      <c r="L8" s="241"/>
      <c r="M8" s="241"/>
      <c r="N8" s="241"/>
      <c r="O8" s="241"/>
      <c r="P8" s="242"/>
    </row>
    <row r="9" spans="1:17" ht="15" customHeight="1" x14ac:dyDescent="0.3">
      <c r="A9" s="1473" t="s">
        <v>3</v>
      </c>
      <c r="B9" s="1463" t="s">
        <v>0</v>
      </c>
      <c r="C9" s="1463" t="s">
        <v>58</v>
      </c>
      <c r="D9" s="1464" t="s">
        <v>2</v>
      </c>
      <c r="E9" s="1465"/>
      <c r="F9" s="1465"/>
      <c r="G9" s="1465"/>
      <c r="H9" s="1465"/>
      <c r="I9" s="1465"/>
      <c r="J9" s="1465"/>
      <c r="K9" s="1465"/>
      <c r="L9" s="1465"/>
      <c r="M9" s="1465"/>
      <c r="N9" s="1465"/>
      <c r="O9" s="1466"/>
      <c r="P9" s="243" t="s">
        <v>1</v>
      </c>
    </row>
    <row r="10" spans="1:17" ht="16.8" customHeight="1" x14ac:dyDescent="0.3">
      <c r="A10" s="1473"/>
      <c r="B10" s="1463"/>
      <c r="C10" s="1463"/>
      <c r="D10" s="244" t="s">
        <v>62</v>
      </c>
      <c r="E10" s="244" t="s">
        <v>63</v>
      </c>
      <c r="F10" s="244" t="s">
        <v>64</v>
      </c>
      <c r="G10" s="244" t="s">
        <v>65</v>
      </c>
      <c r="H10" s="244" t="s">
        <v>66</v>
      </c>
      <c r="I10" s="244" t="s">
        <v>67</v>
      </c>
      <c r="J10" s="246" t="s">
        <v>68</v>
      </c>
      <c r="K10" s="246" t="s">
        <v>69</v>
      </c>
      <c r="L10" s="246" t="s">
        <v>70</v>
      </c>
      <c r="M10" s="246" t="s">
        <v>71</v>
      </c>
      <c r="N10" s="246" t="s">
        <v>72</v>
      </c>
      <c r="O10" s="246" t="s">
        <v>73</v>
      </c>
      <c r="P10" s="245"/>
    </row>
    <row r="11" spans="1:17" ht="37.200000000000003" customHeight="1" x14ac:dyDescent="0.3">
      <c r="A11" s="1433" t="s">
        <v>7</v>
      </c>
      <c r="B11" s="1438" t="s">
        <v>437</v>
      </c>
      <c r="C11" s="1436" t="s">
        <v>61</v>
      </c>
      <c r="D11" s="20"/>
      <c r="E11" s="540" t="s">
        <v>438</v>
      </c>
      <c r="F11" s="19">
        <v>45726</v>
      </c>
      <c r="G11" s="19">
        <v>45757</v>
      </c>
      <c r="H11" s="19">
        <v>45789</v>
      </c>
      <c r="I11" s="19">
        <v>45818</v>
      </c>
      <c r="J11" s="247">
        <v>45848</v>
      </c>
      <c r="K11" s="247">
        <v>45880</v>
      </c>
      <c r="L11" s="247">
        <v>45910</v>
      </c>
      <c r="M11" s="247">
        <v>45943</v>
      </c>
      <c r="N11" s="247">
        <v>45971</v>
      </c>
      <c r="O11" s="247">
        <v>46001</v>
      </c>
      <c r="P11" s="5"/>
    </row>
    <row r="12" spans="1:17" ht="24.6" customHeight="1" x14ac:dyDescent="0.3">
      <c r="A12" s="1457"/>
      <c r="B12" s="1438"/>
      <c r="C12" s="1437"/>
      <c r="D12" s="18"/>
      <c r="E12" s="17">
        <v>0.70833333333333337</v>
      </c>
      <c r="F12" s="17">
        <v>0.70833333333333337</v>
      </c>
      <c r="G12" s="18">
        <v>0.70833333333333337</v>
      </c>
      <c r="H12" s="17">
        <v>0.70833333333333337</v>
      </c>
      <c r="I12" s="17">
        <v>0.70833333333333337</v>
      </c>
      <c r="J12" s="248">
        <v>0.70833333333333337</v>
      </c>
      <c r="K12" s="248">
        <v>0.70833333333333337</v>
      </c>
      <c r="L12" s="248">
        <v>0.70833333333333337</v>
      </c>
      <c r="M12" s="248">
        <v>0.70833333333333337</v>
      </c>
      <c r="N12" s="248">
        <v>0.70833333333333337</v>
      </c>
      <c r="O12" s="248">
        <v>0.70833333333333337</v>
      </c>
      <c r="P12" s="5"/>
    </row>
    <row r="13" spans="1:17" ht="45" x14ac:dyDescent="0.3">
      <c r="A13" s="1458"/>
      <c r="B13" s="1438"/>
      <c r="C13" s="1439"/>
      <c r="D13" s="25"/>
      <c r="E13" s="229" t="s">
        <v>850</v>
      </c>
      <c r="F13" s="229" t="s">
        <v>1141</v>
      </c>
      <c r="G13" s="229" t="s">
        <v>1337</v>
      </c>
      <c r="H13" s="229" t="s">
        <v>1495</v>
      </c>
      <c r="I13" s="229" t="s">
        <v>1510</v>
      </c>
      <c r="J13" s="249" t="s">
        <v>74</v>
      </c>
      <c r="K13" s="249" t="s">
        <v>75</v>
      </c>
      <c r="L13" s="249" t="s">
        <v>76</v>
      </c>
      <c r="M13" s="249" t="s">
        <v>77</v>
      </c>
      <c r="N13" s="249" t="s">
        <v>78</v>
      </c>
      <c r="O13" s="249" t="s">
        <v>79</v>
      </c>
      <c r="P13" s="6"/>
    </row>
    <row r="14" spans="1:17" ht="24.6" customHeight="1" x14ac:dyDescent="0.3">
      <c r="A14" s="1433" t="s">
        <v>6</v>
      </c>
      <c r="B14" s="1438" t="s">
        <v>5</v>
      </c>
      <c r="C14" s="1436" t="s">
        <v>57</v>
      </c>
      <c r="D14" s="21">
        <v>45677</v>
      </c>
      <c r="E14" s="21">
        <v>45708</v>
      </c>
      <c r="F14" s="21">
        <v>45736</v>
      </c>
      <c r="G14" s="21">
        <v>45768</v>
      </c>
      <c r="H14" s="21">
        <v>45797</v>
      </c>
      <c r="I14" s="21">
        <v>45828</v>
      </c>
      <c r="J14" s="250">
        <v>45859</v>
      </c>
      <c r="K14" s="250">
        <v>45889</v>
      </c>
      <c r="L14" s="250">
        <v>45922</v>
      </c>
      <c r="M14" s="250">
        <v>45950</v>
      </c>
      <c r="N14" s="250">
        <v>45981</v>
      </c>
      <c r="O14" s="250">
        <v>46013</v>
      </c>
      <c r="P14" s="7"/>
    </row>
    <row r="15" spans="1:17" ht="24.6" customHeight="1" x14ac:dyDescent="0.3">
      <c r="A15" s="1457"/>
      <c r="B15" s="1438"/>
      <c r="C15" s="1437"/>
      <c r="D15" s="17">
        <v>0.70833333333333337</v>
      </c>
      <c r="E15" s="17">
        <v>0.70833333333333337</v>
      </c>
      <c r="F15" s="17">
        <v>0.70833333333333337</v>
      </c>
      <c r="G15" s="17">
        <v>0.70833333333333337</v>
      </c>
      <c r="H15" s="17">
        <v>0.70833333333333337</v>
      </c>
      <c r="I15" s="17">
        <v>0.70833333333333337</v>
      </c>
      <c r="J15" s="248">
        <v>0.70833333333333337</v>
      </c>
      <c r="K15" s="248">
        <v>0.70833333333333337</v>
      </c>
      <c r="L15" s="248">
        <v>0.70833333333333337</v>
      </c>
      <c r="M15" s="248">
        <v>0.70833333333333337</v>
      </c>
      <c r="N15" s="248">
        <v>0.70833333333333337</v>
      </c>
      <c r="O15" s="248">
        <v>0.70833333333333337</v>
      </c>
      <c r="P15" s="8"/>
    </row>
    <row r="16" spans="1:17" ht="30" x14ac:dyDescent="0.3">
      <c r="A16" s="1458"/>
      <c r="B16" s="1438"/>
      <c r="C16" s="1439"/>
      <c r="D16" s="229" t="s">
        <v>267</v>
      </c>
      <c r="E16" s="229" t="s">
        <v>851</v>
      </c>
      <c r="F16" s="229" t="s">
        <v>1146</v>
      </c>
      <c r="G16" s="229" t="s">
        <v>1421</v>
      </c>
      <c r="H16" s="229" t="s">
        <v>1498</v>
      </c>
      <c r="I16" s="229" t="s">
        <v>1513</v>
      </c>
      <c r="J16" s="249" t="s">
        <v>74</v>
      </c>
      <c r="K16" s="249" t="s">
        <v>75</v>
      </c>
      <c r="L16" s="249" t="s">
        <v>76</v>
      </c>
      <c r="M16" s="249" t="s">
        <v>77</v>
      </c>
      <c r="N16" s="249" t="s">
        <v>78</v>
      </c>
      <c r="O16" s="249" t="s">
        <v>79</v>
      </c>
      <c r="P16" s="9"/>
    </row>
    <row r="17" spans="1:16" ht="24.6" customHeight="1" x14ac:dyDescent="0.3">
      <c r="A17" s="1433" t="s">
        <v>6</v>
      </c>
      <c r="B17" s="1438" t="s">
        <v>4</v>
      </c>
      <c r="C17" s="1436" t="s">
        <v>57</v>
      </c>
      <c r="D17" s="21">
        <v>45677</v>
      </c>
      <c r="E17" s="21">
        <v>45708</v>
      </c>
      <c r="F17" s="21">
        <v>45736</v>
      </c>
      <c r="G17" s="21">
        <v>45768</v>
      </c>
      <c r="H17" s="21">
        <v>45797</v>
      </c>
      <c r="I17" s="21">
        <v>45828</v>
      </c>
      <c r="J17" s="250">
        <v>45859</v>
      </c>
      <c r="K17" s="250">
        <v>45889</v>
      </c>
      <c r="L17" s="250">
        <v>45922</v>
      </c>
      <c r="M17" s="250">
        <v>45950</v>
      </c>
      <c r="N17" s="250">
        <v>45981</v>
      </c>
      <c r="O17" s="250">
        <v>46013</v>
      </c>
      <c r="P17" s="7"/>
    </row>
    <row r="18" spans="1:16" ht="24.6" customHeight="1" x14ac:dyDescent="0.3">
      <c r="A18" s="1457"/>
      <c r="B18" s="1438"/>
      <c r="C18" s="1437"/>
      <c r="D18" s="17">
        <v>0.70833333333333337</v>
      </c>
      <c r="E18" s="17">
        <v>0.70833333333333337</v>
      </c>
      <c r="F18" s="17">
        <v>0.70833333333333337</v>
      </c>
      <c r="G18" s="17">
        <v>0.70833333333333337</v>
      </c>
      <c r="H18" s="17">
        <v>0.70833333333333337</v>
      </c>
      <c r="I18" s="17">
        <v>0.70833333333333337</v>
      </c>
      <c r="J18" s="248">
        <v>0.70833333333333337</v>
      </c>
      <c r="K18" s="248">
        <v>0.70833333333333337</v>
      </c>
      <c r="L18" s="248">
        <v>0.70833333333333337</v>
      </c>
      <c r="M18" s="248">
        <v>0.70833333333333337</v>
      </c>
      <c r="N18" s="248">
        <v>0.70833333333333337</v>
      </c>
      <c r="O18" s="248">
        <v>0.70833333333333337</v>
      </c>
      <c r="P18" s="8"/>
    </row>
    <row r="19" spans="1:16" ht="45" x14ac:dyDescent="0.3">
      <c r="A19" s="1458"/>
      <c r="B19" s="1438"/>
      <c r="C19" s="1439"/>
      <c r="D19" s="229" t="s">
        <v>268</v>
      </c>
      <c r="E19" s="229" t="s">
        <v>852</v>
      </c>
      <c r="F19" s="229" t="s">
        <v>1150</v>
      </c>
      <c r="G19" s="229" t="s">
        <v>1420</v>
      </c>
      <c r="H19" s="229" t="s">
        <v>1501</v>
      </c>
      <c r="I19" s="229" t="s">
        <v>1516</v>
      </c>
      <c r="J19" s="249" t="s">
        <v>74</v>
      </c>
      <c r="K19" s="249" t="s">
        <v>75</v>
      </c>
      <c r="L19" s="249" t="s">
        <v>76</v>
      </c>
      <c r="M19" s="249" t="s">
        <v>77</v>
      </c>
      <c r="N19" s="249" t="s">
        <v>78</v>
      </c>
      <c r="O19" s="249" t="s">
        <v>79</v>
      </c>
      <c r="P19" s="9"/>
    </row>
    <row r="20" spans="1:16" ht="24.6" customHeight="1" x14ac:dyDescent="0.3">
      <c r="A20" s="1433" t="s">
        <v>55</v>
      </c>
      <c r="B20" s="1438" t="s">
        <v>25</v>
      </c>
      <c r="C20" s="1436" t="s">
        <v>57</v>
      </c>
      <c r="D20" s="19">
        <v>45672</v>
      </c>
      <c r="E20" s="19"/>
      <c r="F20" s="19"/>
      <c r="G20" s="19">
        <v>45762</v>
      </c>
      <c r="H20" s="19"/>
      <c r="I20" s="19"/>
      <c r="J20" s="247">
        <v>45853</v>
      </c>
      <c r="K20" s="247"/>
      <c r="L20" s="247"/>
      <c r="M20" s="247">
        <v>45945</v>
      </c>
      <c r="N20" s="247"/>
      <c r="O20" s="247"/>
      <c r="P20" s="7"/>
    </row>
    <row r="21" spans="1:16" ht="24.6" customHeight="1" x14ac:dyDescent="0.3">
      <c r="A21" s="1457"/>
      <c r="B21" s="1438"/>
      <c r="C21" s="1437"/>
      <c r="D21" s="24">
        <v>0.70833333333333337</v>
      </c>
      <c r="E21" s="24"/>
      <c r="F21" s="24"/>
      <c r="G21" s="24">
        <v>0.70833333333333337</v>
      </c>
      <c r="H21" s="24"/>
      <c r="I21" s="24"/>
      <c r="J21" s="251">
        <v>0.70833333333333337</v>
      </c>
      <c r="K21" s="251"/>
      <c r="L21" s="251"/>
      <c r="M21" s="251">
        <v>0.70833333333333337</v>
      </c>
      <c r="N21" s="251"/>
      <c r="O21" s="251"/>
      <c r="P21" s="8"/>
    </row>
    <row r="22" spans="1:16" ht="34.200000000000003" customHeight="1" x14ac:dyDescent="0.3">
      <c r="A22" s="1458"/>
      <c r="B22" s="1438"/>
      <c r="C22" s="1439"/>
      <c r="D22" s="229" t="s">
        <v>81</v>
      </c>
      <c r="E22" s="731"/>
      <c r="F22" s="731"/>
      <c r="G22" s="229" t="s">
        <v>1404</v>
      </c>
      <c r="H22" s="731"/>
      <c r="I22" s="731"/>
      <c r="J22" s="252" t="s">
        <v>84</v>
      </c>
      <c r="K22" s="252"/>
      <c r="L22" s="252"/>
      <c r="M22" s="252" t="s">
        <v>86</v>
      </c>
      <c r="N22" s="253"/>
      <c r="O22" s="253"/>
      <c r="P22" s="9"/>
    </row>
    <row r="23" spans="1:16" ht="24.6" customHeight="1" x14ac:dyDescent="0.3">
      <c r="A23" s="1433" t="s">
        <v>55</v>
      </c>
      <c r="B23" s="1438" t="s">
        <v>27</v>
      </c>
      <c r="C23" s="1436" t="s">
        <v>57</v>
      </c>
      <c r="D23" s="19">
        <v>45672</v>
      </c>
      <c r="E23" s="19"/>
      <c r="F23" s="19"/>
      <c r="G23" s="247">
        <v>45762</v>
      </c>
      <c r="H23" s="19"/>
      <c r="I23" s="19"/>
      <c r="J23" s="247">
        <v>45853</v>
      </c>
      <c r="K23" s="247"/>
      <c r="L23" s="247"/>
      <c r="M23" s="247">
        <v>45945</v>
      </c>
      <c r="N23" s="247"/>
      <c r="O23" s="247"/>
      <c r="P23" s="7"/>
    </row>
    <row r="24" spans="1:16" ht="24.6" customHeight="1" x14ac:dyDescent="0.3">
      <c r="A24" s="1457"/>
      <c r="B24" s="1438"/>
      <c r="C24" s="1437"/>
      <c r="D24" s="24">
        <v>0.70833333333333337</v>
      </c>
      <c r="E24" s="24"/>
      <c r="F24" s="24"/>
      <c r="G24" s="251">
        <v>0.70833333333333337</v>
      </c>
      <c r="H24" s="24"/>
      <c r="I24" s="24"/>
      <c r="J24" s="251">
        <v>0.70833333333333337</v>
      </c>
      <c r="K24" s="251"/>
      <c r="L24" s="251"/>
      <c r="M24" s="251">
        <v>0.70833333333333337</v>
      </c>
      <c r="N24" s="251"/>
      <c r="O24" s="251"/>
      <c r="P24" s="8"/>
    </row>
    <row r="25" spans="1:16" ht="24.6" customHeight="1" x14ac:dyDescent="0.3">
      <c r="A25" s="1458"/>
      <c r="B25" s="1438"/>
      <c r="C25" s="1439"/>
      <c r="D25" s="229" t="s">
        <v>80</v>
      </c>
      <c r="E25" s="731"/>
      <c r="F25" s="731"/>
      <c r="G25" s="252" t="s">
        <v>82</v>
      </c>
      <c r="H25" s="731"/>
      <c r="I25" s="731"/>
      <c r="J25" s="252" t="s">
        <v>83</v>
      </c>
      <c r="K25" s="252"/>
      <c r="L25" s="252"/>
      <c r="M25" s="252" t="s">
        <v>85</v>
      </c>
      <c r="N25" s="253"/>
      <c r="O25" s="253"/>
      <c r="P25" s="9"/>
    </row>
    <row r="26" spans="1:16" ht="24.6" customHeight="1" x14ac:dyDescent="0.3">
      <c r="A26" s="1433" t="s">
        <v>55</v>
      </c>
      <c r="B26" s="1438" t="s">
        <v>28</v>
      </c>
      <c r="C26" s="1436" t="s">
        <v>57</v>
      </c>
      <c r="D26" s="19">
        <v>45672</v>
      </c>
      <c r="E26" s="19"/>
      <c r="F26" s="19"/>
      <c r="G26" s="19">
        <v>45762</v>
      </c>
      <c r="H26" s="19"/>
      <c r="I26" s="19"/>
      <c r="J26" s="247">
        <v>45853</v>
      </c>
      <c r="K26" s="247"/>
      <c r="L26" s="247"/>
      <c r="M26" s="247">
        <v>45945</v>
      </c>
      <c r="N26" s="247"/>
      <c r="O26" s="247"/>
      <c r="P26" s="7"/>
    </row>
    <row r="27" spans="1:16" ht="24.6" customHeight="1" x14ac:dyDescent="0.3">
      <c r="A27" s="1457"/>
      <c r="B27" s="1438"/>
      <c r="C27" s="1437"/>
      <c r="D27" s="24">
        <v>0.70833333333333337</v>
      </c>
      <c r="E27" s="24"/>
      <c r="F27" s="24"/>
      <c r="G27" s="24">
        <v>0.70833333333333337</v>
      </c>
      <c r="H27" s="24"/>
      <c r="I27" s="24"/>
      <c r="J27" s="251">
        <v>0.70833333333333337</v>
      </c>
      <c r="K27" s="251"/>
      <c r="L27" s="251"/>
      <c r="M27" s="251">
        <v>0.70833333333333337</v>
      </c>
      <c r="N27" s="251"/>
      <c r="O27" s="251"/>
      <c r="P27" s="8"/>
    </row>
    <row r="28" spans="1:16" ht="34.200000000000003" customHeight="1" x14ac:dyDescent="0.3">
      <c r="A28" s="1458"/>
      <c r="B28" s="1438"/>
      <c r="C28" s="1439"/>
      <c r="D28" s="229" t="s">
        <v>80</v>
      </c>
      <c r="E28" s="731"/>
      <c r="F28" s="731"/>
      <c r="G28" s="229" t="s">
        <v>1406</v>
      </c>
      <c r="H28" s="731"/>
      <c r="I28" s="731"/>
      <c r="J28" s="252" t="s">
        <v>83</v>
      </c>
      <c r="K28" s="252"/>
      <c r="L28" s="252"/>
      <c r="M28" s="252" t="s">
        <v>85</v>
      </c>
      <c r="N28" s="253"/>
      <c r="O28" s="253"/>
      <c r="P28" s="9"/>
    </row>
    <row r="29" spans="1:16" ht="24.6" customHeight="1" x14ac:dyDescent="0.3">
      <c r="A29" s="1433" t="s">
        <v>55</v>
      </c>
      <c r="B29" s="1438" t="s">
        <v>29</v>
      </c>
      <c r="C29" s="1436" t="s">
        <v>57</v>
      </c>
      <c r="D29" s="19">
        <v>45672</v>
      </c>
      <c r="E29" s="19"/>
      <c r="F29" s="19"/>
      <c r="G29" s="19">
        <v>45762</v>
      </c>
      <c r="H29" s="19"/>
      <c r="I29" s="19"/>
      <c r="J29" s="247">
        <v>45853</v>
      </c>
      <c r="K29" s="247"/>
      <c r="L29" s="247"/>
      <c r="M29" s="247">
        <v>45945</v>
      </c>
      <c r="N29" s="247"/>
      <c r="O29" s="247"/>
      <c r="P29" s="7"/>
    </row>
    <row r="30" spans="1:16" ht="24.6" customHeight="1" x14ac:dyDescent="0.3">
      <c r="A30" s="1457"/>
      <c r="B30" s="1438"/>
      <c r="C30" s="1437"/>
      <c r="D30" s="24">
        <v>0.70833333333333337</v>
      </c>
      <c r="E30" s="24"/>
      <c r="F30" s="24"/>
      <c r="G30" s="24">
        <v>0.70833333333333337</v>
      </c>
      <c r="H30" s="24"/>
      <c r="I30" s="24"/>
      <c r="J30" s="251">
        <v>0.70833333333333337</v>
      </c>
      <c r="K30" s="251"/>
      <c r="L30" s="251"/>
      <c r="M30" s="251">
        <v>0.70833333333333337</v>
      </c>
      <c r="N30" s="251"/>
      <c r="O30" s="251"/>
      <c r="P30" s="8"/>
    </row>
    <row r="31" spans="1:16" ht="60" customHeight="1" x14ac:dyDescent="0.3">
      <c r="A31" s="1458"/>
      <c r="B31" s="1438"/>
      <c r="C31" s="1439"/>
      <c r="D31" s="229" t="s">
        <v>80</v>
      </c>
      <c r="E31" s="731"/>
      <c r="F31" s="731"/>
      <c r="G31" s="229" t="s">
        <v>1410</v>
      </c>
      <c r="H31" s="731"/>
      <c r="I31" s="731"/>
      <c r="J31" s="252" t="s">
        <v>83</v>
      </c>
      <c r="K31" s="252"/>
      <c r="L31" s="252"/>
      <c r="M31" s="252" t="s">
        <v>85</v>
      </c>
      <c r="N31" s="253"/>
      <c r="O31" s="253"/>
      <c r="P31" s="9"/>
    </row>
    <row r="32" spans="1:16" ht="24.6" customHeight="1" x14ac:dyDescent="0.3">
      <c r="A32" s="1433" t="s">
        <v>55</v>
      </c>
      <c r="B32" s="1438" t="s">
        <v>30</v>
      </c>
      <c r="C32" s="1436" t="s">
        <v>57</v>
      </c>
      <c r="D32" s="19">
        <v>45672</v>
      </c>
      <c r="E32" s="19"/>
      <c r="F32" s="19"/>
      <c r="G32" s="19">
        <v>45762</v>
      </c>
      <c r="H32" s="19"/>
      <c r="I32" s="19"/>
      <c r="J32" s="247">
        <v>45853</v>
      </c>
      <c r="K32" s="247"/>
      <c r="L32" s="247"/>
      <c r="M32" s="247">
        <v>45945</v>
      </c>
      <c r="N32" s="247"/>
      <c r="O32" s="247"/>
      <c r="P32" s="7"/>
    </row>
    <row r="33" spans="1:16" ht="24.6" customHeight="1" x14ac:dyDescent="0.3">
      <c r="A33" s="1457"/>
      <c r="B33" s="1438"/>
      <c r="C33" s="1437"/>
      <c r="D33" s="24">
        <v>0.70833333333333337</v>
      </c>
      <c r="E33" s="24"/>
      <c r="F33" s="24"/>
      <c r="G33" s="24">
        <v>0.70833333333333337</v>
      </c>
      <c r="H33" s="24"/>
      <c r="I33" s="24"/>
      <c r="J33" s="251">
        <v>0.70833333333333337</v>
      </c>
      <c r="K33" s="251"/>
      <c r="L33" s="251"/>
      <c r="M33" s="251">
        <v>0.70833333333333337</v>
      </c>
      <c r="N33" s="251"/>
      <c r="O33" s="251"/>
      <c r="P33" s="8"/>
    </row>
    <row r="34" spans="1:16" ht="24.6" customHeight="1" x14ac:dyDescent="0.3">
      <c r="A34" s="1458"/>
      <c r="B34" s="1438"/>
      <c r="C34" s="1439"/>
      <c r="D34" s="229" t="s">
        <v>80</v>
      </c>
      <c r="E34" s="731"/>
      <c r="F34" s="731"/>
      <c r="G34" s="731" t="s">
        <v>82</v>
      </c>
      <c r="H34" s="731"/>
      <c r="I34" s="731"/>
      <c r="J34" s="252" t="s">
        <v>83</v>
      </c>
      <c r="K34" s="252"/>
      <c r="L34" s="252"/>
      <c r="M34" s="252" t="s">
        <v>85</v>
      </c>
      <c r="N34" s="253"/>
      <c r="O34" s="253"/>
      <c r="P34" s="9"/>
    </row>
    <row r="35" spans="1:16" ht="24.6" customHeight="1" x14ac:dyDescent="0.3">
      <c r="A35" s="1433" t="s">
        <v>55</v>
      </c>
      <c r="B35" s="1438" t="s">
        <v>31</v>
      </c>
      <c r="C35" s="1436" t="s">
        <v>57</v>
      </c>
      <c r="D35" s="19">
        <v>45672</v>
      </c>
      <c r="E35" s="19"/>
      <c r="F35" s="19"/>
      <c r="G35" s="19">
        <v>45762</v>
      </c>
      <c r="H35" s="19"/>
      <c r="I35" s="19"/>
      <c r="J35" s="247">
        <v>45853</v>
      </c>
      <c r="K35" s="247"/>
      <c r="L35" s="247"/>
      <c r="M35" s="247">
        <v>45945</v>
      </c>
      <c r="N35" s="247"/>
      <c r="O35" s="247"/>
      <c r="P35" s="7"/>
    </row>
    <row r="36" spans="1:16" ht="24.6" customHeight="1" x14ac:dyDescent="0.3">
      <c r="A36" s="1457"/>
      <c r="B36" s="1438"/>
      <c r="C36" s="1437"/>
      <c r="D36" s="24">
        <v>0.70833333333333337</v>
      </c>
      <c r="E36" s="24"/>
      <c r="F36" s="24"/>
      <c r="G36" s="24">
        <v>0.70833333333333337</v>
      </c>
      <c r="H36" s="24"/>
      <c r="I36" s="24"/>
      <c r="J36" s="251">
        <v>0.70833333333333337</v>
      </c>
      <c r="K36" s="251"/>
      <c r="L36" s="251"/>
      <c r="M36" s="251">
        <v>0.70833333333333337</v>
      </c>
      <c r="N36" s="251"/>
      <c r="O36" s="251"/>
      <c r="P36" s="8"/>
    </row>
    <row r="37" spans="1:16" ht="58.8" customHeight="1" x14ac:dyDescent="0.3">
      <c r="A37" s="1458"/>
      <c r="B37" s="1438"/>
      <c r="C37" s="1439"/>
      <c r="D37" s="229" t="s">
        <v>80</v>
      </c>
      <c r="E37" s="731"/>
      <c r="F37" s="731"/>
      <c r="G37" s="229" t="s">
        <v>1411</v>
      </c>
      <c r="H37" s="731"/>
      <c r="I37" s="731"/>
      <c r="J37" s="252" t="s">
        <v>83</v>
      </c>
      <c r="K37" s="252"/>
      <c r="L37" s="252"/>
      <c r="M37" s="252" t="s">
        <v>85</v>
      </c>
      <c r="N37" s="253"/>
      <c r="O37" s="253"/>
      <c r="P37" s="9"/>
    </row>
    <row r="38" spans="1:16" ht="24.6" customHeight="1" x14ac:dyDescent="0.3">
      <c r="A38" s="1433" t="s">
        <v>55</v>
      </c>
      <c r="B38" s="1438" t="s">
        <v>32</v>
      </c>
      <c r="C38" s="1436" t="s">
        <v>57</v>
      </c>
      <c r="D38" s="22">
        <v>45672</v>
      </c>
      <c r="F38" s="22"/>
      <c r="G38" s="22">
        <v>45762</v>
      </c>
      <c r="I38" s="22"/>
      <c r="J38" s="255">
        <v>45853</v>
      </c>
      <c r="K38" s="254"/>
      <c r="L38" s="255"/>
      <c r="M38" s="255">
        <v>45945</v>
      </c>
      <c r="N38" s="254"/>
      <c r="O38" s="247"/>
      <c r="P38" s="7"/>
    </row>
    <row r="39" spans="1:16" ht="24.6" customHeight="1" x14ac:dyDescent="0.3">
      <c r="A39" s="1457"/>
      <c r="B39" s="1438"/>
      <c r="C39" s="1437"/>
      <c r="D39" s="17">
        <v>0.70833333333333337</v>
      </c>
      <c r="F39" s="17"/>
      <c r="G39" s="17">
        <v>0.70833333333333337</v>
      </c>
      <c r="I39" s="17"/>
      <c r="J39" s="248">
        <v>0.70833333333333337</v>
      </c>
      <c r="K39" s="254"/>
      <c r="L39" s="248"/>
      <c r="M39" s="248">
        <v>0.70833333333333337</v>
      </c>
      <c r="N39" s="254"/>
      <c r="O39" s="251"/>
      <c r="P39" s="8"/>
    </row>
    <row r="40" spans="1:16" ht="56.4" customHeight="1" x14ac:dyDescent="0.3">
      <c r="A40" s="1458"/>
      <c r="B40" s="1438"/>
      <c r="C40" s="1439"/>
      <c r="D40" s="229" t="s">
        <v>80</v>
      </c>
      <c r="E40" s="731"/>
      <c r="F40" s="731"/>
      <c r="G40" s="229" t="s">
        <v>1413</v>
      </c>
      <c r="H40" s="731"/>
      <c r="I40" s="731"/>
      <c r="J40" s="252" t="s">
        <v>83</v>
      </c>
      <c r="K40" s="252"/>
      <c r="L40" s="252"/>
      <c r="M40" s="252" t="s">
        <v>85</v>
      </c>
      <c r="N40" s="256"/>
      <c r="O40" s="253"/>
      <c r="P40" s="9"/>
    </row>
    <row r="41" spans="1:16" ht="24.6" customHeight="1" x14ac:dyDescent="0.3">
      <c r="A41" s="1433" t="s">
        <v>55</v>
      </c>
      <c r="B41" s="1438" t="s">
        <v>33</v>
      </c>
      <c r="C41" s="1436" t="s">
        <v>57</v>
      </c>
      <c r="D41" s="22">
        <v>45672</v>
      </c>
      <c r="F41" s="22"/>
      <c r="G41" s="22">
        <v>45762</v>
      </c>
      <c r="I41" s="22"/>
      <c r="J41" s="255">
        <v>45853</v>
      </c>
      <c r="K41" s="254"/>
      <c r="L41" s="255"/>
      <c r="M41" s="255">
        <v>45945</v>
      </c>
      <c r="N41" s="254"/>
      <c r="O41" s="247"/>
      <c r="P41" s="7"/>
    </row>
    <row r="42" spans="1:16" ht="24.6" customHeight="1" x14ac:dyDescent="0.3">
      <c r="A42" s="1457"/>
      <c r="B42" s="1438"/>
      <c r="C42" s="1437"/>
      <c r="D42" s="17">
        <v>0.70833333333333337</v>
      </c>
      <c r="F42" s="17"/>
      <c r="G42" s="17">
        <v>0.70833333333333337</v>
      </c>
      <c r="I42" s="17"/>
      <c r="J42" s="248">
        <v>0.70833333333333337</v>
      </c>
      <c r="K42" s="254"/>
      <c r="L42" s="248"/>
      <c r="M42" s="248">
        <v>0.70833333333333337</v>
      </c>
      <c r="N42" s="254"/>
      <c r="O42" s="251"/>
      <c r="P42" s="8"/>
    </row>
    <row r="43" spans="1:16" ht="61.8" customHeight="1" x14ac:dyDescent="0.3">
      <c r="A43" s="1458"/>
      <c r="B43" s="1438"/>
      <c r="C43" s="1439"/>
      <c r="D43" s="229" t="s">
        <v>80</v>
      </c>
      <c r="E43" s="732"/>
      <c r="F43" s="25"/>
      <c r="G43" s="229" t="s">
        <v>1415</v>
      </c>
      <c r="H43" s="732"/>
      <c r="I43" s="25"/>
      <c r="J43" s="249" t="s">
        <v>83</v>
      </c>
      <c r="K43" s="256"/>
      <c r="L43" s="249"/>
      <c r="M43" s="249" t="s">
        <v>85</v>
      </c>
      <c r="N43" s="256"/>
      <c r="O43" s="253"/>
      <c r="P43" s="9"/>
    </row>
    <row r="44" spans="1:16" ht="24.6" customHeight="1" x14ac:dyDescent="0.3">
      <c r="A44" s="1433" t="s">
        <v>55</v>
      </c>
      <c r="B44" s="1438" t="s">
        <v>34</v>
      </c>
      <c r="C44" s="1436" t="s">
        <v>57</v>
      </c>
      <c r="D44" s="19">
        <v>45672</v>
      </c>
      <c r="E44" s="19"/>
      <c r="F44" s="19"/>
      <c r="G44" s="19">
        <v>45762</v>
      </c>
      <c r="H44" s="19"/>
      <c r="I44" s="19"/>
      <c r="J44" s="247">
        <v>45853</v>
      </c>
      <c r="K44" s="247"/>
      <c r="L44" s="247"/>
      <c r="M44" s="247">
        <v>45945</v>
      </c>
      <c r="N44" s="247"/>
      <c r="O44" s="257"/>
      <c r="P44" s="7"/>
    </row>
    <row r="45" spans="1:16" ht="24.6" customHeight="1" x14ac:dyDescent="0.3">
      <c r="A45" s="1457"/>
      <c r="B45" s="1438"/>
      <c r="C45" s="1437"/>
      <c r="D45" s="24">
        <v>0.70833333333333337</v>
      </c>
      <c r="E45" s="24"/>
      <c r="F45" s="24"/>
      <c r="G45" s="24">
        <v>0.70833333333333337</v>
      </c>
      <c r="H45" s="24"/>
      <c r="I45" s="24"/>
      <c r="J45" s="251">
        <v>0.70833333333333337</v>
      </c>
      <c r="K45" s="251"/>
      <c r="L45" s="251"/>
      <c r="M45" s="251">
        <v>0.70833333333333337</v>
      </c>
      <c r="N45" s="251"/>
      <c r="O45" s="251"/>
      <c r="P45" s="8"/>
    </row>
    <row r="46" spans="1:16" ht="60" x14ac:dyDescent="0.3">
      <c r="A46" s="1458"/>
      <c r="B46" s="1438"/>
      <c r="C46" s="1439"/>
      <c r="D46" s="229" t="s">
        <v>80</v>
      </c>
      <c r="E46" s="731"/>
      <c r="F46" s="731"/>
      <c r="G46" s="229" t="s">
        <v>1416</v>
      </c>
      <c r="H46" s="731"/>
      <c r="I46" s="731"/>
      <c r="J46" s="252" t="s">
        <v>83</v>
      </c>
      <c r="K46" s="252"/>
      <c r="L46" s="252"/>
      <c r="M46" s="252" t="s">
        <v>85</v>
      </c>
      <c r="N46" s="253"/>
      <c r="O46" s="253"/>
      <c r="P46" s="9"/>
    </row>
    <row r="47" spans="1:16" ht="24.6" customHeight="1" x14ac:dyDescent="0.3">
      <c r="A47" s="1433" t="s">
        <v>12</v>
      </c>
      <c r="B47" s="1438" t="s">
        <v>87</v>
      </c>
      <c r="C47" s="1436" t="s">
        <v>57</v>
      </c>
      <c r="D47" s="16"/>
      <c r="E47" s="16">
        <v>45693</v>
      </c>
      <c r="F47" s="16"/>
      <c r="G47" s="16"/>
      <c r="H47" s="16">
        <v>45782</v>
      </c>
      <c r="I47" s="16"/>
      <c r="J47" s="258"/>
      <c r="K47" s="258">
        <v>45874</v>
      </c>
      <c r="L47" s="258"/>
      <c r="M47" s="258"/>
      <c r="N47" s="258">
        <v>45966</v>
      </c>
      <c r="O47" s="258"/>
      <c r="P47" s="7"/>
    </row>
    <row r="48" spans="1:16" ht="24.6" customHeight="1" x14ac:dyDescent="0.3">
      <c r="A48" s="1457"/>
      <c r="B48" s="1438"/>
      <c r="C48" s="1437"/>
      <c r="D48" s="17"/>
      <c r="E48" s="17">
        <v>0.70833333333333337</v>
      </c>
      <c r="F48" s="17"/>
      <c r="G48" s="17"/>
      <c r="H48" s="17">
        <v>0.70833333333333337</v>
      </c>
      <c r="I48" s="17"/>
      <c r="J48" s="248"/>
      <c r="K48" s="248">
        <v>0.70833333333333337</v>
      </c>
      <c r="L48" s="248"/>
      <c r="M48" s="248"/>
      <c r="N48" s="248">
        <v>0.70833333333333337</v>
      </c>
      <c r="O48" s="248"/>
      <c r="P48" s="8"/>
    </row>
    <row r="49" spans="1:16" ht="32.4" customHeight="1" x14ac:dyDescent="0.3">
      <c r="A49" s="1458"/>
      <c r="B49" s="1438"/>
      <c r="C49" s="1439"/>
      <c r="D49" s="27"/>
      <c r="E49" s="229" t="s">
        <v>702</v>
      </c>
      <c r="F49" s="25"/>
      <c r="G49" s="25"/>
      <c r="H49" s="229" t="s">
        <v>1486</v>
      </c>
      <c r="I49" s="25"/>
      <c r="J49" s="249"/>
      <c r="K49" s="249" t="s">
        <v>83</v>
      </c>
      <c r="L49" s="249"/>
      <c r="M49" s="249"/>
      <c r="N49" s="249" t="s">
        <v>85</v>
      </c>
      <c r="O49" s="259"/>
      <c r="P49" s="9"/>
    </row>
    <row r="50" spans="1:16" ht="24.6" customHeight="1" x14ac:dyDescent="0.3">
      <c r="A50" s="1433" t="s">
        <v>12</v>
      </c>
      <c r="B50" s="1438" t="s">
        <v>13</v>
      </c>
      <c r="C50" s="1436" t="s">
        <v>57</v>
      </c>
      <c r="D50" s="16"/>
      <c r="F50" s="16">
        <v>45721</v>
      </c>
      <c r="G50" s="16"/>
      <c r="H50" s="16"/>
      <c r="I50" s="16"/>
      <c r="J50" s="258"/>
      <c r="K50" s="258"/>
      <c r="L50" s="258"/>
      <c r="M50" s="258"/>
      <c r="N50" s="258"/>
      <c r="O50" s="258"/>
      <c r="P50" s="7"/>
    </row>
    <row r="51" spans="1:16" ht="24.6" customHeight="1" x14ac:dyDescent="0.3">
      <c r="A51" s="1457"/>
      <c r="B51" s="1438"/>
      <c r="C51" s="1437"/>
      <c r="D51" s="17"/>
      <c r="F51" s="17">
        <v>0.70833333333333337</v>
      </c>
      <c r="G51" s="17"/>
      <c r="H51" s="17"/>
      <c r="I51" s="17"/>
      <c r="J51" s="248"/>
      <c r="K51" s="248"/>
      <c r="L51" s="248"/>
      <c r="M51" s="248"/>
      <c r="N51" s="248"/>
      <c r="O51" s="248"/>
      <c r="P51" s="8"/>
    </row>
    <row r="52" spans="1:16" ht="24.6" customHeight="1" x14ac:dyDescent="0.3">
      <c r="A52" s="1458"/>
      <c r="B52" s="1438"/>
      <c r="C52" s="1439"/>
      <c r="D52" s="27"/>
      <c r="E52" s="25"/>
      <c r="F52" s="229" t="s">
        <v>780</v>
      </c>
      <c r="G52" s="25"/>
      <c r="H52" s="25"/>
      <c r="I52" s="25"/>
      <c r="J52" s="249"/>
      <c r="K52" s="259"/>
      <c r="L52" s="259"/>
      <c r="M52" s="259"/>
      <c r="N52" s="259"/>
      <c r="O52" s="259"/>
      <c r="P52" s="9"/>
    </row>
    <row r="53" spans="1:16" ht="24.6" customHeight="1" x14ac:dyDescent="0.3">
      <c r="A53" s="1433" t="s">
        <v>6</v>
      </c>
      <c r="B53" s="1438" t="s">
        <v>14</v>
      </c>
      <c r="C53" s="1436" t="s">
        <v>57</v>
      </c>
      <c r="D53" s="16"/>
      <c r="E53" s="16">
        <v>45693</v>
      </c>
      <c r="F53" s="16"/>
      <c r="G53" s="16"/>
      <c r="H53" s="16"/>
      <c r="I53" s="16"/>
      <c r="J53" s="258"/>
      <c r="K53" s="258">
        <v>45874</v>
      </c>
      <c r="L53" s="258"/>
      <c r="M53" s="258"/>
      <c r="N53" s="258"/>
      <c r="O53" s="258"/>
      <c r="P53" s="7"/>
    </row>
    <row r="54" spans="1:16" ht="24.6" customHeight="1" x14ac:dyDescent="0.3">
      <c r="A54" s="1434"/>
      <c r="B54" s="1438"/>
      <c r="C54" s="1437"/>
      <c r="D54" s="17"/>
      <c r="E54" s="17">
        <v>0.70833333333333337</v>
      </c>
      <c r="F54" s="17"/>
      <c r="G54" s="17"/>
      <c r="H54" s="17"/>
      <c r="I54" s="17"/>
      <c r="J54" s="248"/>
      <c r="K54" s="248">
        <v>0.70833333333333337</v>
      </c>
      <c r="L54" s="248"/>
      <c r="M54" s="248"/>
      <c r="N54" s="248"/>
      <c r="O54" s="248"/>
      <c r="P54" s="8"/>
    </row>
    <row r="55" spans="1:16" ht="24.6" customHeight="1" x14ac:dyDescent="0.3">
      <c r="A55" s="1435"/>
      <c r="B55" s="1438"/>
      <c r="C55" s="1439"/>
      <c r="D55" s="27"/>
      <c r="E55" s="229" t="s">
        <v>781</v>
      </c>
      <c r="F55" s="25"/>
      <c r="G55" s="25"/>
      <c r="H55" s="25"/>
      <c r="I55" s="25"/>
      <c r="J55" s="249"/>
      <c r="K55" s="249" t="s">
        <v>89</v>
      </c>
      <c r="L55" s="249"/>
      <c r="M55" s="259"/>
      <c r="N55" s="259"/>
      <c r="O55" s="259"/>
      <c r="P55" s="9"/>
    </row>
    <row r="56" spans="1:16" ht="24.6" customHeight="1" x14ac:dyDescent="0.3">
      <c r="A56" s="1433" t="s">
        <v>6</v>
      </c>
      <c r="B56" s="1438" t="s">
        <v>24</v>
      </c>
      <c r="C56" s="1436" t="s">
        <v>57</v>
      </c>
      <c r="D56" s="16"/>
      <c r="E56" s="16">
        <v>45693</v>
      </c>
      <c r="F56" s="16"/>
      <c r="G56" s="16"/>
      <c r="H56" s="16"/>
      <c r="I56" s="16"/>
      <c r="J56" s="258"/>
      <c r="K56" s="258">
        <v>45874</v>
      </c>
      <c r="L56" s="258"/>
      <c r="M56" s="258"/>
      <c r="N56" s="258"/>
      <c r="O56" s="258"/>
      <c r="P56" s="7"/>
    </row>
    <row r="57" spans="1:16" ht="24.6" customHeight="1" x14ac:dyDescent="0.3">
      <c r="A57" s="1434"/>
      <c r="B57" s="1438"/>
      <c r="C57" s="1437"/>
      <c r="D57" s="17"/>
      <c r="E57" s="17">
        <v>0.70833333333333337</v>
      </c>
      <c r="F57" s="17"/>
      <c r="G57" s="17"/>
      <c r="H57" s="17"/>
      <c r="I57" s="17"/>
      <c r="J57" s="248"/>
      <c r="K57" s="248">
        <v>0.70833333333333337</v>
      </c>
      <c r="L57" s="248"/>
      <c r="M57" s="248"/>
      <c r="N57" s="248"/>
      <c r="O57" s="248"/>
      <c r="P57" s="8"/>
    </row>
    <row r="58" spans="1:16" ht="24.6" customHeight="1" x14ac:dyDescent="0.3">
      <c r="A58" s="1435"/>
      <c r="B58" s="1438"/>
      <c r="C58" s="1439"/>
      <c r="D58" s="27"/>
      <c r="E58" s="229" t="s">
        <v>782</v>
      </c>
      <c r="F58" s="25"/>
      <c r="G58" s="25"/>
      <c r="H58" s="25"/>
      <c r="I58" s="25"/>
      <c r="J58" s="249"/>
      <c r="K58" s="249" t="s">
        <v>88</v>
      </c>
      <c r="L58" s="249"/>
      <c r="M58" s="259"/>
      <c r="N58" s="259"/>
      <c r="O58" s="259"/>
      <c r="P58" s="9"/>
    </row>
    <row r="59" spans="1:16" ht="24.6" customHeight="1" x14ac:dyDescent="0.3">
      <c r="A59" s="1433" t="s">
        <v>6</v>
      </c>
      <c r="B59" s="1438" t="s">
        <v>22</v>
      </c>
      <c r="C59" s="1436" t="s">
        <v>57</v>
      </c>
      <c r="D59" s="16"/>
      <c r="F59" s="16">
        <v>45736</v>
      </c>
      <c r="G59" s="16"/>
      <c r="H59" s="16"/>
      <c r="I59" s="16"/>
      <c r="J59" s="258"/>
      <c r="K59" s="258"/>
      <c r="L59" s="258"/>
      <c r="M59" s="258"/>
      <c r="N59" s="258"/>
      <c r="O59" s="258"/>
      <c r="P59" s="11"/>
    </row>
    <row r="60" spans="1:16" ht="24.6" customHeight="1" x14ac:dyDescent="0.3">
      <c r="A60" s="1434"/>
      <c r="B60" s="1438"/>
      <c r="C60" s="1437"/>
      <c r="D60" s="17"/>
      <c r="F60" s="17">
        <v>0.70833333333333337</v>
      </c>
      <c r="G60" s="17"/>
      <c r="H60" s="17"/>
      <c r="I60" s="17"/>
      <c r="J60" s="248"/>
      <c r="K60" s="248"/>
      <c r="L60" s="248"/>
      <c r="M60" s="248"/>
      <c r="N60" s="248"/>
      <c r="O60" s="248"/>
      <c r="P60" s="8"/>
    </row>
    <row r="61" spans="1:16" ht="24.6" customHeight="1" x14ac:dyDescent="0.3">
      <c r="A61" s="1435"/>
      <c r="B61" s="1438"/>
      <c r="C61" s="1439"/>
      <c r="D61" s="27"/>
      <c r="E61" s="10"/>
      <c r="F61" s="229" t="s">
        <v>1185</v>
      </c>
      <c r="G61" s="25"/>
      <c r="H61" s="25"/>
      <c r="I61" s="25"/>
      <c r="J61" s="249"/>
      <c r="K61" s="249"/>
      <c r="L61" s="259"/>
      <c r="M61" s="259"/>
      <c r="N61" s="259"/>
      <c r="O61" s="259"/>
      <c r="P61" s="12"/>
    </row>
    <row r="62" spans="1:16" ht="24.6" customHeight="1" x14ac:dyDescent="0.3">
      <c r="A62" s="1433" t="s">
        <v>6</v>
      </c>
      <c r="B62" s="1438" t="s">
        <v>23</v>
      </c>
      <c r="C62" s="1436" t="s">
        <v>57</v>
      </c>
      <c r="D62" s="16"/>
      <c r="F62" s="16"/>
      <c r="G62" s="16"/>
      <c r="H62" s="16">
        <v>45797</v>
      </c>
      <c r="I62" s="16"/>
      <c r="J62" s="258"/>
      <c r="K62" s="258"/>
      <c r="L62" s="258"/>
      <c r="M62" s="258"/>
      <c r="N62" s="258"/>
      <c r="O62" s="258"/>
      <c r="P62" s="11"/>
    </row>
    <row r="63" spans="1:16" ht="24.6" customHeight="1" x14ac:dyDescent="0.3">
      <c r="A63" s="1434"/>
      <c r="B63" s="1438"/>
      <c r="C63" s="1437"/>
      <c r="D63" s="17"/>
      <c r="F63" s="17"/>
      <c r="G63" s="17"/>
      <c r="H63" s="17">
        <v>0.70833333333333337</v>
      </c>
      <c r="I63" s="17"/>
      <c r="J63" s="248"/>
      <c r="K63" s="248"/>
      <c r="L63" s="248"/>
      <c r="M63" s="248"/>
      <c r="N63" s="248"/>
      <c r="O63" s="248"/>
      <c r="P63" s="8"/>
    </row>
    <row r="64" spans="1:16" ht="24.6" customHeight="1" x14ac:dyDescent="0.3">
      <c r="A64" s="1434"/>
      <c r="B64" s="1438"/>
      <c r="C64" s="1437"/>
      <c r="D64" s="28"/>
      <c r="F64" s="29"/>
      <c r="G64" s="29"/>
      <c r="H64" s="1432" t="s">
        <v>1507</v>
      </c>
      <c r="I64" s="29"/>
      <c r="J64" s="261"/>
      <c r="K64" s="261"/>
      <c r="L64" s="262"/>
      <c r="M64" s="262"/>
      <c r="N64" s="262"/>
      <c r="O64" s="262"/>
      <c r="P64" s="15"/>
    </row>
    <row r="65" spans="1:16" ht="24.6" customHeight="1" x14ac:dyDescent="0.3">
      <c r="A65" s="1433" t="s">
        <v>6</v>
      </c>
      <c r="B65" s="1438" t="s">
        <v>60</v>
      </c>
      <c r="C65" s="1436" t="s">
        <v>57</v>
      </c>
      <c r="D65" s="30"/>
      <c r="E65" s="733"/>
      <c r="F65" s="16">
        <v>45721</v>
      </c>
      <c r="G65" s="1229"/>
      <c r="H65" s="1229"/>
      <c r="I65" s="1229"/>
      <c r="J65" s="264"/>
      <c r="K65" s="264"/>
      <c r="L65" s="265"/>
      <c r="M65" s="265"/>
      <c r="N65" s="265"/>
      <c r="O65" s="265"/>
      <c r="P65" s="11"/>
    </row>
    <row r="66" spans="1:16" ht="24.6" customHeight="1" x14ac:dyDescent="0.3">
      <c r="A66" s="1434"/>
      <c r="B66" s="1438"/>
      <c r="C66" s="1437"/>
      <c r="D66" s="28"/>
      <c r="F66" s="17">
        <v>0.70833333333333337</v>
      </c>
      <c r="G66" s="29"/>
      <c r="H66" s="29"/>
      <c r="I66" s="29"/>
      <c r="J66" s="261"/>
      <c r="K66" s="261"/>
      <c r="L66" s="262"/>
      <c r="M66" s="262"/>
      <c r="N66" s="262"/>
      <c r="O66" s="262"/>
      <c r="P66" s="15"/>
    </row>
    <row r="67" spans="1:16" ht="31.8" customHeight="1" x14ac:dyDescent="0.3">
      <c r="A67" s="1435"/>
      <c r="B67" s="1438"/>
      <c r="C67" s="1437"/>
      <c r="D67" s="28"/>
      <c r="F67" s="229" t="s">
        <v>985</v>
      </c>
      <c r="G67" s="29"/>
      <c r="H67" s="29"/>
      <c r="I67" s="29"/>
      <c r="J67" s="261"/>
      <c r="K67" s="261"/>
      <c r="L67" s="262"/>
      <c r="M67" s="262"/>
      <c r="N67" s="262"/>
      <c r="O67" s="262"/>
      <c r="P67" s="15"/>
    </row>
    <row r="68" spans="1:16" ht="24.6" customHeight="1" x14ac:dyDescent="0.3">
      <c r="A68" s="1433" t="s">
        <v>45</v>
      </c>
      <c r="B68" s="1438" t="s">
        <v>9</v>
      </c>
      <c r="C68" s="1436" t="s">
        <v>57</v>
      </c>
      <c r="D68" s="19"/>
      <c r="E68" s="19">
        <v>45693</v>
      </c>
      <c r="F68" s="19"/>
      <c r="G68" s="19"/>
      <c r="H68" s="19"/>
      <c r="I68" s="19"/>
      <c r="J68" s="247"/>
      <c r="K68" s="258"/>
      <c r="L68" s="258"/>
      <c r="M68" s="258"/>
      <c r="N68" s="258"/>
      <c r="O68" s="258"/>
      <c r="P68" s="7"/>
    </row>
    <row r="69" spans="1:16" ht="24.6" customHeight="1" x14ac:dyDescent="0.3">
      <c r="A69" s="1457"/>
      <c r="B69" s="1438"/>
      <c r="C69" s="1437"/>
      <c r="D69" s="24"/>
      <c r="E69" s="24">
        <v>0.70833333333333337</v>
      </c>
      <c r="F69" s="24"/>
      <c r="G69" s="24"/>
      <c r="H69" s="24"/>
      <c r="I69" s="24"/>
      <c r="J69" s="251"/>
      <c r="K69" s="248"/>
      <c r="L69" s="248"/>
      <c r="M69" s="248"/>
      <c r="N69" s="248"/>
      <c r="O69" s="248"/>
      <c r="P69" s="8"/>
    </row>
    <row r="70" spans="1:16" ht="24.6" customHeight="1" x14ac:dyDescent="0.3">
      <c r="A70" s="1458"/>
      <c r="B70" s="1438"/>
      <c r="C70" s="1439"/>
      <c r="D70" s="26"/>
      <c r="E70" s="229" t="s">
        <v>839</v>
      </c>
      <c r="F70" s="731"/>
      <c r="G70" s="731"/>
      <c r="H70" s="731"/>
      <c r="I70" s="731"/>
      <c r="J70" s="252"/>
      <c r="K70" s="249"/>
      <c r="L70" s="259"/>
      <c r="M70" s="259"/>
      <c r="N70" s="259"/>
      <c r="O70" s="259"/>
      <c r="P70" s="9"/>
    </row>
    <row r="71" spans="1:16" ht="24.6" customHeight="1" x14ac:dyDescent="0.3">
      <c r="A71" s="1433" t="s">
        <v>45</v>
      </c>
      <c r="B71" s="1438" t="s">
        <v>10</v>
      </c>
      <c r="C71" s="1436" t="s">
        <v>57</v>
      </c>
      <c r="D71" s="19"/>
      <c r="E71" s="19">
        <v>45693</v>
      </c>
      <c r="F71" s="19"/>
      <c r="G71" s="19"/>
      <c r="H71" s="19"/>
      <c r="I71" s="19"/>
      <c r="J71" s="247"/>
      <c r="K71" s="258"/>
      <c r="L71" s="258"/>
      <c r="M71" s="258"/>
      <c r="N71" s="258"/>
      <c r="O71" s="258"/>
      <c r="P71" s="7"/>
    </row>
    <row r="72" spans="1:16" ht="24.6" customHeight="1" x14ac:dyDescent="0.3">
      <c r="A72" s="1457"/>
      <c r="B72" s="1438"/>
      <c r="C72" s="1437"/>
      <c r="D72" s="24"/>
      <c r="E72" s="24">
        <v>0.70833333333333337</v>
      </c>
      <c r="F72" s="24"/>
      <c r="G72" s="24"/>
      <c r="H72" s="24"/>
      <c r="I72" s="24"/>
      <c r="J72" s="251"/>
      <c r="K72" s="248"/>
      <c r="L72" s="248"/>
      <c r="M72" s="248"/>
      <c r="N72" s="248"/>
      <c r="O72" s="248"/>
      <c r="P72" s="8"/>
    </row>
    <row r="73" spans="1:16" ht="24.6" customHeight="1" x14ac:dyDescent="0.3">
      <c r="A73" s="1458"/>
      <c r="B73" s="1438"/>
      <c r="C73" s="1439"/>
      <c r="D73" s="26"/>
      <c r="E73" s="229" t="s">
        <v>840</v>
      </c>
      <c r="F73" s="731"/>
      <c r="G73" s="731"/>
      <c r="H73" s="731"/>
      <c r="I73" s="731"/>
      <c r="J73" s="252"/>
      <c r="K73" s="249"/>
      <c r="L73" s="259"/>
      <c r="M73" s="259"/>
      <c r="N73" s="259"/>
      <c r="O73" s="259"/>
      <c r="P73" s="9"/>
    </row>
    <row r="74" spans="1:16" ht="24.6" customHeight="1" x14ac:dyDescent="0.3">
      <c r="A74" s="1433" t="s">
        <v>45</v>
      </c>
      <c r="B74" s="1438" t="s">
        <v>11</v>
      </c>
      <c r="C74" s="1436" t="s">
        <v>57</v>
      </c>
      <c r="D74" s="19"/>
      <c r="E74" s="19">
        <v>45693</v>
      </c>
      <c r="F74" s="19"/>
      <c r="G74" s="19"/>
      <c r="H74" s="19"/>
      <c r="I74" s="19"/>
      <c r="J74" s="247"/>
      <c r="K74" s="258"/>
      <c r="L74" s="258"/>
      <c r="M74" s="258"/>
      <c r="N74" s="258"/>
      <c r="O74" s="258"/>
      <c r="P74" s="7"/>
    </row>
    <row r="75" spans="1:16" ht="24.6" customHeight="1" x14ac:dyDescent="0.3">
      <c r="A75" s="1457"/>
      <c r="B75" s="1438"/>
      <c r="C75" s="1437"/>
      <c r="D75" s="24"/>
      <c r="E75" s="24">
        <v>0.70833333333333337</v>
      </c>
      <c r="F75" s="24"/>
      <c r="G75" s="24"/>
      <c r="H75" s="24"/>
      <c r="I75" s="24"/>
      <c r="J75" s="251"/>
      <c r="K75" s="248"/>
      <c r="L75" s="248"/>
      <c r="M75" s="248"/>
      <c r="N75" s="248"/>
      <c r="O75" s="248"/>
      <c r="P75" s="8"/>
    </row>
    <row r="76" spans="1:16" ht="24.6" customHeight="1" x14ac:dyDescent="0.3">
      <c r="A76" s="1458"/>
      <c r="B76" s="1438"/>
      <c r="C76" s="1439"/>
      <c r="D76" s="26"/>
      <c r="E76" s="229" t="s">
        <v>841</v>
      </c>
      <c r="F76" s="731"/>
      <c r="G76" s="731"/>
      <c r="H76" s="731"/>
      <c r="I76" s="731"/>
      <c r="J76" s="252"/>
      <c r="K76" s="249"/>
      <c r="L76" s="259"/>
      <c r="M76" s="259"/>
      <c r="N76" s="259"/>
      <c r="O76" s="259"/>
      <c r="P76" s="9"/>
    </row>
    <row r="77" spans="1:16" ht="24.6" customHeight="1" x14ac:dyDescent="0.3">
      <c r="A77" s="1448" t="s">
        <v>46</v>
      </c>
      <c r="B77" s="1438" t="s">
        <v>39</v>
      </c>
      <c r="C77" s="1436" t="s">
        <v>57</v>
      </c>
      <c r="D77" s="19"/>
      <c r="E77" s="19"/>
      <c r="F77" s="16">
        <v>45721</v>
      </c>
      <c r="G77" s="19"/>
      <c r="H77" s="19"/>
      <c r="I77" s="19"/>
      <c r="J77" s="247"/>
      <c r="K77" s="258"/>
      <c r="L77" s="258"/>
      <c r="M77" s="258"/>
      <c r="N77" s="258"/>
      <c r="O77" s="258"/>
      <c r="P77" s="7"/>
    </row>
    <row r="78" spans="1:16" ht="24.6" customHeight="1" x14ac:dyDescent="0.3">
      <c r="A78" s="1445"/>
      <c r="B78" s="1438"/>
      <c r="C78" s="1437"/>
      <c r="D78" s="24"/>
      <c r="E78" s="24"/>
      <c r="F78" s="17">
        <v>0.70833333333333337</v>
      </c>
      <c r="G78" s="24"/>
      <c r="H78" s="24"/>
      <c r="I78" s="24"/>
      <c r="J78" s="251"/>
      <c r="K78" s="248"/>
      <c r="L78" s="248"/>
      <c r="M78" s="248"/>
      <c r="N78" s="248"/>
      <c r="O78" s="248"/>
      <c r="P78" s="8"/>
    </row>
    <row r="79" spans="1:16" ht="30" customHeight="1" x14ac:dyDescent="0.3">
      <c r="A79" s="1446"/>
      <c r="B79" s="1438"/>
      <c r="C79" s="1439"/>
      <c r="D79" s="26"/>
      <c r="E79" s="26"/>
      <c r="F79" s="229" t="s">
        <v>1331</v>
      </c>
      <c r="G79" s="731"/>
      <c r="H79" s="731"/>
      <c r="I79" s="731"/>
      <c r="J79" s="252"/>
      <c r="K79" s="249"/>
      <c r="L79" s="259"/>
      <c r="M79" s="259"/>
      <c r="N79" s="259"/>
      <c r="O79" s="259"/>
      <c r="P79" s="9"/>
    </row>
    <row r="80" spans="1:16" ht="24.6" customHeight="1" x14ac:dyDescent="0.3">
      <c r="A80" s="1448" t="s">
        <v>46</v>
      </c>
      <c r="B80" s="1438" t="s">
        <v>40</v>
      </c>
      <c r="C80" s="1436" t="s">
        <v>57</v>
      </c>
      <c r="D80" s="19"/>
      <c r="E80" s="19"/>
      <c r="F80" s="19"/>
      <c r="G80" s="19">
        <v>45754</v>
      </c>
      <c r="H80" s="19"/>
      <c r="I80" s="19"/>
      <c r="J80" s="247"/>
      <c r="K80" s="258"/>
      <c r="L80" s="258"/>
      <c r="M80" s="258"/>
      <c r="N80" s="258"/>
      <c r="O80" s="258"/>
      <c r="P80" s="7"/>
    </row>
    <row r="81" spans="1:16" ht="24.6" customHeight="1" x14ac:dyDescent="0.3">
      <c r="A81" s="1445"/>
      <c r="B81" s="1438"/>
      <c r="C81" s="1437"/>
      <c r="D81" s="24"/>
      <c r="E81" s="24"/>
      <c r="F81" s="24"/>
      <c r="G81" s="24">
        <v>0.70833333333333337</v>
      </c>
      <c r="H81" s="24"/>
      <c r="I81" s="24"/>
      <c r="J81" s="251"/>
      <c r="K81" s="248"/>
      <c r="L81" s="248"/>
      <c r="M81" s="248"/>
      <c r="N81" s="248"/>
      <c r="O81" s="248"/>
      <c r="P81" s="8"/>
    </row>
    <row r="82" spans="1:16" ht="29.4" customHeight="1" x14ac:dyDescent="0.3">
      <c r="A82" s="1446"/>
      <c r="B82" s="1438"/>
      <c r="C82" s="1439"/>
      <c r="D82" s="26"/>
      <c r="E82" s="26"/>
      <c r="F82" s="731"/>
      <c r="G82" s="229" t="s">
        <v>1332</v>
      </c>
      <c r="H82" s="731"/>
      <c r="I82" s="731"/>
      <c r="J82" s="252"/>
      <c r="K82" s="249"/>
      <c r="L82" s="259"/>
      <c r="M82" s="259"/>
      <c r="N82" s="259"/>
      <c r="O82" s="259"/>
      <c r="P82" s="9"/>
    </row>
    <row r="83" spans="1:16" ht="24.6" customHeight="1" x14ac:dyDescent="0.3">
      <c r="A83" s="1448" t="s">
        <v>46</v>
      </c>
      <c r="B83" s="1438" t="s">
        <v>41</v>
      </c>
      <c r="C83" s="1436" t="s">
        <v>57</v>
      </c>
      <c r="D83" s="19"/>
      <c r="E83" s="19"/>
      <c r="F83" s="16">
        <v>45721</v>
      </c>
      <c r="G83" s="19"/>
      <c r="H83" s="19"/>
      <c r="I83" s="19"/>
      <c r="J83" s="247"/>
      <c r="K83" s="258"/>
      <c r="L83" s="258"/>
      <c r="M83" s="258"/>
      <c r="N83" s="258"/>
      <c r="O83" s="258"/>
      <c r="P83" s="7"/>
    </row>
    <row r="84" spans="1:16" ht="24.6" customHeight="1" x14ac:dyDescent="0.3">
      <c r="A84" s="1445"/>
      <c r="B84" s="1438"/>
      <c r="C84" s="1437"/>
      <c r="D84" s="24"/>
      <c r="E84" s="24"/>
      <c r="F84" s="17">
        <v>0.70833333333333337</v>
      </c>
      <c r="G84" s="24"/>
      <c r="H84" s="24"/>
      <c r="I84" s="24"/>
      <c r="J84" s="251"/>
      <c r="K84" s="248"/>
      <c r="L84" s="248"/>
      <c r="M84" s="248"/>
      <c r="N84" s="248"/>
      <c r="O84" s="248"/>
      <c r="P84" s="8"/>
    </row>
    <row r="85" spans="1:16" ht="30" x14ac:dyDescent="0.3">
      <c r="A85" s="1446"/>
      <c r="B85" s="1438"/>
      <c r="C85" s="1439"/>
      <c r="D85" s="26"/>
      <c r="E85" s="26"/>
      <c r="F85" s="229" t="s">
        <v>1333</v>
      </c>
      <c r="G85" s="731"/>
      <c r="H85" s="731"/>
      <c r="I85" s="731"/>
      <c r="J85" s="252"/>
      <c r="K85" s="249"/>
      <c r="L85" s="259"/>
      <c r="M85" s="259"/>
      <c r="N85" s="259"/>
      <c r="O85" s="259"/>
      <c r="P85" s="9"/>
    </row>
    <row r="86" spans="1:16" ht="24.6" customHeight="1" x14ac:dyDescent="0.3">
      <c r="A86" s="1448" t="s">
        <v>46</v>
      </c>
      <c r="B86" s="1438" t="s">
        <v>42</v>
      </c>
      <c r="C86" s="1436" t="s">
        <v>57</v>
      </c>
      <c r="D86" s="19"/>
      <c r="E86" s="19"/>
      <c r="F86" s="19"/>
      <c r="G86" s="19">
        <v>45754</v>
      </c>
      <c r="H86" s="19"/>
      <c r="I86" s="19"/>
      <c r="J86" s="247"/>
      <c r="K86" s="258"/>
      <c r="L86" s="258"/>
      <c r="M86" s="258"/>
      <c r="N86" s="258"/>
      <c r="O86" s="258"/>
      <c r="P86" s="7"/>
    </row>
    <row r="87" spans="1:16" ht="24.6" customHeight="1" x14ac:dyDescent="0.3">
      <c r="A87" s="1445"/>
      <c r="B87" s="1438"/>
      <c r="C87" s="1437"/>
      <c r="D87" s="24"/>
      <c r="E87" s="24"/>
      <c r="F87" s="24"/>
      <c r="G87" s="24">
        <v>0.70833333333333337</v>
      </c>
      <c r="H87" s="24"/>
      <c r="I87" s="24"/>
      <c r="J87" s="251"/>
      <c r="K87" s="248"/>
      <c r="L87" s="248"/>
      <c r="M87" s="248"/>
      <c r="N87" s="248"/>
      <c r="O87" s="248"/>
      <c r="P87" s="8"/>
    </row>
    <row r="88" spans="1:16" ht="60" x14ac:dyDescent="0.3">
      <c r="A88" s="1446"/>
      <c r="B88" s="1438"/>
      <c r="C88" s="1439"/>
      <c r="D88" s="26"/>
      <c r="E88" s="26"/>
      <c r="F88" s="731"/>
      <c r="G88" s="229" t="s">
        <v>1334</v>
      </c>
      <c r="H88" s="731"/>
      <c r="I88" s="731"/>
      <c r="J88" s="252"/>
      <c r="K88" s="249"/>
      <c r="L88" s="259"/>
      <c r="M88" s="259"/>
      <c r="N88" s="259"/>
      <c r="O88" s="259"/>
      <c r="P88" s="9"/>
    </row>
    <row r="89" spans="1:16" ht="24.6" customHeight="1" x14ac:dyDescent="0.3">
      <c r="A89" s="1433" t="s">
        <v>8</v>
      </c>
      <c r="B89" s="1438" t="s">
        <v>15</v>
      </c>
      <c r="C89" s="1436" t="s">
        <v>57</v>
      </c>
      <c r="D89" s="19"/>
      <c r="E89" s="19"/>
      <c r="F89" s="19">
        <v>45736</v>
      </c>
      <c r="G89" s="19"/>
      <c r="H89" s="19"/>
      <c r="I89" s="19"/>
      <c r="J89" s="247"/>
      <c r="K89" s="258"/>
      <c r="L89" s="258"/>
      <c r="M89" s="258"/>
      <c r="N89" s="258"/>
      <c r="O89" s="258"/>
      <c r="P89" s="7"/>
    </row>
    <row r="90" spans="1:16" ht="24.6" customHeight="1" x14ac:dyDescent="0.3">
      <c r="A90" s="1457"/>
      <c r="B90" s="1438"/>
      <c r="C90" s="1437"/>
      <c r="D90" s="24"/>
      <c r="E90" s="24"/>
      <c r="F90" s="24">
        <v>0.70833333333333337</v>
      </c>
      <c r="G90" s="24"/>
      <c r="H90" s="24"/>
      <c r="I90" s="24"/>
      <c r="J90" s="251"/>
      <c r="K90" s="248"/>
      <c r="L90" s="248"/>
      <c r="M90" s="248"/>
      <c r="N90" s="248"/>
      <c r="O90" s="248"/>
      <c r="P90" s="8"/>
    </row>
    <row r="91" spans="1:16" ht="24.6" customHeight="1" x14ac:dyDescent="0.3">
      <c r="A91" s="1458"/>
      <c r="B91" s="1438"/>
      <c r="C91" s="1439"/>
      <c r="D91" s="26"/>
      <c r="E91" s="26"/>
      <c r="F91" s="229" t="s">
        <v>1130</v>
      </c>
      <c r="G91" s="26"/>
      <c r="H91" s="731"/>
      <c r="I91" s="731"/>
      <c r="J91" s="252"/>
      <c r="K91" s="249"/>
      <c r="L91" s="249"/>
      <c r="M91" s="249"/>
      <c r="N91" s="259"/>
      <c r="O91" s="259"/>
      <c r="P91" s="9"/>
    </row>
    <row r="92" spans="1:16" ht="24.6" customHeight="1" x14ac:dyDescent="0.3">
      <c r="A92" s="1433" t="s">
        <v>16</v>
      </c>
      <c r="B92" s="1438" t="s">
        <v>17</v>
      </c>
      <c r="C92" s="1436" t="s">
        <v>57</v>
      </c>
      <c r="D92" s="19"/>
      <c r="E92" s="19"/>
      <c r="F92" s="19">
        <v>45736</v>
      </c>
      <c r="G92" s="19"/>
      <c r="H92" s="19"/>
      <c r="I92" s="19"/>
      <c r="J92" s="247"/>
      <c r="K92" s="258"/>
      <c r="L92" s="258"/>
      <c r="M92" s="258"/>
      <c r="N92" s="258"/>
      <c r="O92" s="258"/>
      <c r="P92" s="7"/>
    </row>
    <row r="93" spans="1:16" ht="24.6" customHeight="1" x14ac:dyDescent="0.3">
      <c r="A93" s="1457"/>
      <c r="B93" s="1438"/>
      <c r="C93" s="1437"/>
      <c r="D93" s="24"/>
      <c r="E93" s="24"/>
      <c r="F93" s="24">
        <v>0.70833333333333337</v>
      </c>
      <c r="G93" s="24"/>
      <c r="H93" s="24"/>
      <c r="I93" s="24"/>
      <c r="J93" s="251"/>
      <c r="K93" s="248"/>
      <c r="L93" s="248"/>
      <c r="M93" s="248"/>
      <c r="N93" s="248"/>
      <c r="O93" s="248"/>
      <c r="P93" s="8"/>
    </row>
    <row r="94" spans="1:16" ht="24.6" customHeight="1" x14ac:dyDescent="0.3">
      <c r="A94" s="1458"/>
      <c r="B94" s="1438"/>
      <c r="C94" s="1439"/>
      <c r="D94" s="26"/>
      <c r="E94" s="26"/>
      <c r="F94" s="229" t="s">
        <v>1133</v>
      </c>
      <c r="G94" s="26"/>
      <c r="H94" s="26"/>
      <c r="I94" s="26"/>
      <c r="J94" s="253"/>
      <c r="K94" s="259"/>
      <c r="L94" s="259"/>
      <c r="M94" s="259"/>
      <c r="N94" s="259"/>
      <c r="O94" s="259"/>
      <c r="P94" s="9"/>
    </row>
    <row r="95" spans="1:16" ht="24.6" customHeight="1" x14ac:dyDescent="0.3">
      <c r="A95" s="1433" t="s">
        <v>16</v>
      </c>
      <c r="B95" s="1438" t="s">
        <v>18</v>
      </c>
      <c r="C95" s="1436" t="s">
        <v>57</v>
      </c>
      <c r="D95" s="19"/>
      <c r="E95" s="19"/>
      <c r="F95" s="19">
        <v>45736</v>
      </c>
      <c r="G95" s="19"/>
      <c r="H95" s="19"/>
      <c r="I95" s="19"/>
      <c r="J95" s="247"/>
      <c r="K95" s="258"/>
      <c r="L95" s="258"/>
      <c r="M95" s="258"/>
      <c r="N95" s="258"/>
      <c r="O95" s="258"/>
      <c r="P95" s="7"/>
    </row>
    <row r="96" spans="1:16" ht="24.6" customHeight="1" x14ac:dyDescent="0.3">
      <c r="A96" s="1457"/>
      <c r="B96" s="1438"/>
      <c r="C96" s="1437"/>
      <c r="D96" s="24"/>
      <c r="E96" s="24"/>
      <c r="F96" s="24">
        <v>0.70833333333333337</v>
      </c>
      <c r="G96" s="24"/>
      <c r="H96" s="24"/>
      <c r="I96" s="24"/>
      <c r="J96" s="251"/>
      <c r="K96" s="248"/>
      <c r="L96" s="248"/>
      <c r="M96" s="248"/>
      <c r="N96" s="248"/>
      <c r="O96" s="248"/>
      <c r="P96" s="8"/>
    </row>
    <row r="97" spans="1:16" ht="24.6" customHeight="1" x14ac:dyDescent="0.3">
      <c r="A97" s="1458"/>
      <c r="B97" s="1438"/>
      <c r="C97" s="1439"/>
      <c r="D97" s="26"/>
      <c r="E97" s="26"/>
      <c r="F97" s="229" t="s">
        <v>1134</v>
      </c>
      <c r="G97" s="26"/>
      <c r="H97" s="26"/>
      <c r="I97" s="26"/>
      <c r="J97" s="253"/>
      <c r="K97" s="259"/>
      <c r="L97" s="259"/>
      <c r="M97" s="259"/>
      <c r="N97" s="259"/>
      <c r="O97" s="259"/>
      <c r="P97" s="9"/>
    </row>
    <row r="98" spans="1:16" ht="24.6" customHeight="1" x14ac:dyDescent="0.3">
      <c r="A98" s="1433" t="s">
        <v>16</v>
      </c>
      <c r="B98" s="1438" t="s">
        <v>19</v>
      </c>
      <c r="C98" s="1436" t="s">
        <v>57</v>
      </c>
      <c r="D98" s="19"/>
      <c r="E98" s="19"/>
      <c r="F98" s="19">
        <v>45736</v>
      </c>
      <c r="G98" s="19"/>
      <c r="H98" s="19"/>
      <c r="I98" s="19"/>
      <c r="J98" s="247"/>
      <c r="K98" s="258"/>
      <c r="L98" s="258"/>
      <c r="M98" s="258"/>
      <c r="N98" s="258"/>
      <c r="O98" s="258"/>
      <c r="P98" s="7"/>
    </row>
    <row r="99" spans="1:16" ht="24.6" customHeight="1" x14ac:dyDescent="0.3">
      <c r="A99" s="1457"/>
      <c r="B99" s="1438"/>
      <c r="C99" s="1437"/>
      <c r="D99" s="24"/>
      <c r="E99" s="24"/>
      <c r="F99" s="24">
        <v>0.70833333333333337</v>
      </c>
      <c r="G99" s="24"/>
      <c r="H99" s="24"/>
      <c r="I99" s="24"/>
      <c r="J99" s="251"/>
      <c r="K99" s="248"/>
      <c r="L99" s="248"/>
      <c r="M99" s="248"/>
      <c r="N99" s="248"/>
      <c r="O99" s="248"/>
      <c r="P99" s="8"/>
    </row>
    <row r="100" spans="1:16" ht="24.6" customHeight="1" x14ac:dyDescent="0.3">
      <c r="A100" s="1458"/>
      <c r="B100" s="1438"/>
      <c r="C100" s="1439"/>
      <c r="D100" s="26"/>
      <c r="E100" s="26"/>
      <c r="F100" s="229" t="s">
        <v>1135</v>
      </c>
      <c r="G100" s="26"/>
      <c r="H100" s="26"/>
      <c r="I100" s="26"/>
      <c r="J100" s="253"/>
      <c r="K100" s="259"/>
      <c r="L100" s="259"/>
      <c r="M100" s="259"/>
      <c r="N100" s="259"/>
      <c r="O100" s="259"/>
      <c r="P100" s="9"/>
    </row>
    <row r="101" spans="1:16" ht="24.6" customHeight="1" x14ac:dyDescent="0.3">
      <c r="A101" s="1433" t="s">
        <v>16</v>
      </c>
      <c r="B101" s="1438" t="s">
        <v>20</v>
      </c>
      <c r="C101" s="1436" t="s">
        <v>57</v>
      </c>
      <c r="D101" s="19"/>
      <c r="E101" s="19"/>
      <c r="F101" s="19"/>
      <c r="G101" s="19"/>
      <c r="H101" s="19">
        <v>45782</v>
      </c>
      <c r="I101" s="19"/>
      <c r="J101" s="247"/>
      <c r="K101" s="258"/>
      <c r="L101" s="258"/>
      <c r="M101" s="258"/>
      <c r="N101" s="258"/>
      <c r="O101" s="258"/>
      <c r="P101" s="7"/>
    </row>
    <row r="102" spans="1:16" ht="24.6" customHeight="1" x14ac:dyDescent="0.3">
      <c r="A102" s="1457"/>
      <c r="B102" s="1438"/>
      <c r="C102" s="1437"/>
      <c r="D102" s="24"/>
      <c r="E102" s="24"/>
      <c r="F102" s="24"/>
      <c r="G102" s="24"/>
      <c r="H102" s="24">
        <v>0.70833333333333337</v>
      </c>
      <c r="I102" s="24"/>
      <c r="J102" s="251"/>
      <c r="K102" s="248"/>
      <c r="L102" s="248"/>
      <c r="M102" s="248"/>
      <c r="N102" s="248"/>
      <c r="O102" s="248"/>
      <c r="P102" s="8"/>
    </row>
    <row r="103" spans="1:16" ht="24.6" customHeight="1" x14ac:dyDescent="0.3">
      <c r="A103" s="1458"/>
      <c r="B103" s="1438"/>
      <c r="C103" s="1439"/>
      <c r="D103" s="26"/>
      <c r="E103" s="26"/>
      <c r="F103" s="26"/>
      <c r="G103" s="26"/>
      <c r="H103" s="229" t="s">
        <v>1136</v>
      </c>
      <c r="I103" s="26"/>
      <c r="J103" s="253"/>
      <c r="K103" s="259"/>
      <c r="L103" s="259"/>
      <c r="M103" s="259"/>
      <c r="N103" s="259"/>
      <c r="O103" s="259"/>
      <c r="P103" s="9"/>
    </row>
    <row r="104" spans="1:16" ht="24.6" customHeight="1" x14ac:dyDescent="0.3">
      <c r="A104" s="1433" t="s">
        <v>8</v>
      </c>
      <c r="B104" s="1438" t="s">
        <v>59</v>
      </c>
      <c r="C104" s="1436" t="s">
        <v>57</v>
      </c>
      <c r="D104" s="28"/>
      <c r="E104" s="734"/>
      <c r="F104" s="19">
        <v>45741</v>
      </c>
      <c r="G104" s="28"/>
      <c r="H104" s="1423"/>
      <c r="I104" s="28"/>
      <c r="J104" s="262"/>
      <c r="K104" s="266"/>
      <c r="L104" s="262"/>
      <c r="M104" s="262"/>
      <c r="N104" s="266"/>
      <c r="O104" s="262"/>
      <c r="P104" s="13"/>
    </row>
    <row r="105" spans="1:16" ht="24.6" customHeight="1" x14ac:dyDescent="0.3">
      <c r="A105" s="1457"/>
      <c r="B105" s="1438"/>
      <c r="C105" s="1437"/>
      <c r="D105" s="28"/>
      <c r="E105" s="734"/>
      <c r="F105" s="24">
        <v>0.70833333333333337</v>
      </c>
      <c r="G105" s="28"/>
      <c r="H105" s="1423"/>
      <c r="I105" s="28"/>
      <c r="J105" s="262"/>
      <c r="K105" s="266"/>
      <c r="L105" s="262"/>
      <c r="M105" s="262"/>
      <c r="N105" s="266"/>
      <c r="O105" s="262"/>
      <c r="P105" s="13"/>
    </row>
    <row r="106" spans="1:16" ht="24.6" customHeight="1" x14ac:dyDescent="0.3">
      <c r="A106" s="1458"/>
      <c r="B106" s="1438"/>
      <c r="C106" s="1439"/>
      <c r="D106" s="28"/>
      <c r="E106" s="734"/>
      <c r="F106" s="229" t="s">
        <v>1137</v>
      </c>
      <c r="G106" s="28"/>
      <c r="H106" s="1423"/>
      <c r="I106" s="28"/>
      <c r="J106" s="262"/>
      <c r="K106" s="266"/>
      <c r="L106" s="262"/>
      <c r="M106" s="262"/>
      <c r="N106" s="266"/>
      <c r="O106" s="262"/>
      <c r="P106" s="13"/>
    </row>
    <row r="107" spans="1:16" ht="24.6" customHeight="1" x14ac:dyDescent="0.3">
      <c r="A107" s="1448" t="s">
        <v>43</v>
      </c>
      <c r="B107" s="1438" t="s">
        <v>980</v>
      </c>
      <c r="C107" s="1436" t="s">
        <v>57</v>
      </c>
      <c r="D107" s="16"/>
      <c r="E107" s="733"/>
      <c r="F107" s="19">
        <v>45721</v>
      </c>
      <c r="G107" s="16"/>
      <c r="H107" s="733"/>
      <c r="I107" s="16"/>
      <c r="J107" s="258"/>
      <c r="K107" s="263"/>
      <c r="L107" s="258"/>
      <c r="M107" s="258"/>
      <c r="N107" s="263"/>
      <c r="O107" s="258"/>
      <c r="P107" s="7"/>
    </row>
    <row r="108" spans="1:16" ht="24.6" customHeight="1" x14ac:dyDescent="0.3">
      <c r="A108" s="1449"/>
      <c r="B108" s="1438"/>
      <c r="C108" s="1437"/>
      <c r="D108" s="17"/>
      <c r="F108" s="24">
        <v>0.70833333333333337</v>
      </c>
      <c r="G108" s="17"/>
      <c r="I108" s="17"/>
      <c r="J108" s="248"/>
      <c r="K108" s="254"/>
      <c r="L108" s="248"/>
      <c r="M108" s="248"/>
      <c r="N108" s="254"/>
      <c r="O108" s="248"/>
      <c r="P108" s="8"/>
    </row>
    <row r="109" spans="1:16" ht="30.6" customHeight="1" x14ac:dyDescent="0.3">
      <c r="A109" s="1450"/>
      <c r="B109" s="1438"/>
      <c r="C109" s="1439"/>
      <c r="D109" s="25"/>
      <c r="E109" s="732"/>
      <c r="F109" s="229" t="s">
        <v>981</v>
      </c>
      <c r="G109" s="25"/>
      <c r="H109" s="732"/>
      <c r="I109" s="25"/>
      <c r="J109" s="249"/>
      <c r="K109" s="256"/>
      <c r="L109" s="249"/>
      <c r="M109" s="249"/>
      <c r="N109" s="256"/>
      <c r="O109" s="259"/>
      <c r="P109" s="9"/>
    </row>
    <row r="110" spans="1:16" ht="24.6" customHeight="1" x14ac:dyDescent="0.3">
      <c r="A110" s="1448" t="s">
        <v>44</v>
      </c>
      <c r="B110" s="1438" t="s">
        <v>35</v>
      </c>
      <c r="C110" s="1436" t="s">
        <v>57</v>
      </c>
      <c r="D110" s="23"/>
      <c r="E110" s="16">
        <v>45708</v>
      </c>
      <c r="G110" s="23"/>
      <c r="I110" s="23"/>
      <c r="J110" s="267"/>
      <c r="K110" s="254"/>
      <c r="L110" s="267"/>
      <c r="M110" s="267"/>
      <c r="N110" s="254"/>
      <c r="O110" s="267"/>
      <c r="P110" s="7"/>
    </row>
    <row r="111" spans="1:16" ht="24.6" customHeight="1" x14ac:dyDescent="0.3">
      <c r="A111" s="1449"/>
      <c r="B111" s="1438"/>
      <c r="C111" s="1437"/>
      <c r="D111" s="17"/>
      <c r="E111" s="17">
        <v>0.70833333333333337</v>
      </c>
      <c r="G111" s="17"/>
      <c r="I111" s="17"/>
      <c r="J111" s="248"/>
      <c r="K111" s="254"/>
      <c r="L111" s="248"/>
      <c r="M111" s="248"/>
      <c r="N111" s="254"/>
      <c r="O111" s="248"/>
      <c r="P111" s="8"/>
    </row>
    <row r="112" spans="1:16" ht="52.2" customHeight="1" x14ac:dyDescent="0.3">
      <c r="A112" s="1450"/>
      <c r="B112" s="1438"/>
      <c r="C112" s="1439"/>
      <c r="D112" s="25"/>
      <c r="E112" s="948" t="s">
        <v>783</v>
      </c>
      <c r="G112" s="25"/>
      <c r="H112" s="732"/>
      <c r="I112" s="25"/>
      <c r="J112" s="249"/>
      <c r="K112" s="256"/>
      <c r="L112" s="249"/>
      <c r="M112" s="249"/>
      <c r="N112" s="256"/>
      <c r="O112" s="259"/>
      <c r="P112" s="9"/>
    </row>
    <row r="113" spans="1:16" ht="24.6" customHeight="1" x14ac:dyDescent="0.3">
      <c r="A113" s="1448" t="s">
        <v>44</v>
      </c>
      <c r="B113" s="1438" t="s">
        <v>36</v>
      </c>
      <c r="C113" s="1436" t="s">
        <v>57</v>
      </c>
      <c r="D113" s="23"/>
      <c r="E113" s="16">
        <v>45708</v>
      </c>
      <c r="F113" s="16"/>
      <c r="G113" s="23"/>
      <c r="I113" s="23"/>
      <c r="J113" s="267"/>
      <c r="K113" s="254"/>
      <c r="L113" s="267"/>
      <c r="M113" s="267"/>
      <c r="N113" s="254"/>
      <c r="O113" s="267"/>
      <c r="P113" s="7"/>
    </row>
    <row r="114" spans="1:16" ht="24.6" customHeight="1" x14ac:dyDescent="0.3">
      <c r="A114" s="1449"/>
      <c r="B114" s="1438"/>
      <c r="C114" s="1437"/>
      <c r="D114" s="17"/>
      <c r="E114" s="17">
        <v>0.70833333333333337</v>
      </c>
      <c r="F114" s="17"/>
      <c r="G114" s="17"/>
      <c r="I114" s="17"/>
      <c r="J114" s="248"/>
      <c r="K114" s="254"/>
      <c r="L114" s="248"/>
      <c r="M114" s="248"/>
      <c r="N114" s="254"/>
      <c r="O114" s="248"/>
      <c r="P114" s="8"/>
    </row>
    <row r="115" spans="1:16" ht="34.200000000000003" customHeight="1" x14ac:dyDescent="0.3">
      <c r="A115" s="1450"/>
      <c r="B115" s="1438"/>
      <c r="C115" s="1439"/>
      <c r="D115" s="25"/>
      <c r="E115" s="948" t="s">
        <v>842</v>
      </c>
      <c r="F115" s="25"/>
      <c r="G115" s="25"/>
      <c r="H115" s="732"/>
      <c r="I115" s="25"/>
      <c r="J115" s="249"/>
      <c r="K115" s="256"/>
      <c r="L115" s="249"/>
      <c r="M115" s="249"/>
      <c r="N115" s="256"/>
      <c r="O115" s="259"/>
      <c r="P115" s="9"/>
    </row>
    <row r="116" spans="1:16" ht="24.6" customHeight="1" x14ac:dyDescent="0.3">
      <c r="A116" s="1448" t="s">
        <v>44</v>
      </c>
      <c r="B116" s="1438" t="s">
        <v>37</v>
      </c>
      <c r="C116" s="1436" t="s">
        <v>57</v>
      </c>
      <c r="D116" s="23"/>
      <c r="E116" s="16">
        <v>45708</v>
      </c>
      <c r="F116" s="16"/>
      <c r="G116" s="23"/>
      <c r="I116" s="23"/>
      <c r="J116" s="267"/>
      <c r="K116" s="254"/>
      <c r="L116" s="267"/>
      <c r="M116" s="267"/>
      <c r="N116" s="254"/>
      <c r="O116" s="267"/>
      <c r="P116" s="7"/>
    </row>
    <row r="117" spans="1:16" ht="24.6" customHeight="1" x14ac:dyDescent="0.3">
      <c r="A117" s="1449"/>
      <c r="B117" s="1438"/>
      <c r="C117" s="1437"/>
      <c r="D117" s="17"/>
      <c r="E117" s="17">
        <v>0.70833333333333337</v>
      </c>
      <c r="F117" s="17"/>
      <c r="G117" s="17"/>
      <c r="I117" s="17"/>
      <c r="J117" s="248"/>
      <c r="K117" s="254"/>
      <c r="L117" s="248"/>
      <c r="M117" s="248"/>
      <c r="N117" s="254"/>
      <c r="O117" s="248"/>
      <c r="P117" s="8"/>
    </row>
    <row r="118" spans="1:16" ht="24.6" customHeight="1" x14ac:dyDescent="0.3">
      <c r="A118" s="1450"/>
      <c r="B118" s="1438"/>
      <c r="C118" s="1439"/>
      <c r="D118" s="29"/>
      <c r="E118" s="948" t="s">
        <v>843</v>
      </c>
      <c r="F118" s="29"/>
      <c r="G118" s="29"/>
      <c r="I118" s="29"/>
      <c r="J118" s="261"/>
      <c r="K118" s="254"/>
      <c r="L118" s="261"/>
      <c r="M118" s="261"/>
      <c r="N118" s="254"/>
      <c r="O118" s="262"/>
      <c r="P118" s="13"/>
    </row>
    <row r="119" spans="1:16" ht="24.6" customHeight="1" x14ac:dyDescent="0.3">
      <c r="A119" s="1443" t="s">
        <v>26</v>
      </c>
      <c r="B119" s="1444" t="s">
        <v>38</v>
      </c>
      <c r="C119" s="1447" t="s">
        <v>56</v>
      </c>
      <c r="D119" s="16"/>
      <c r="E119" s="735">
        <v>45708</v>
      </c>
      <c r="F119" s="1081"/>
      <c r="G119" s="16"/>
      <c r="H119" s="16"/>
      <c r="I119" s="16"/>
      <c r="J119" s="258"/>
      <c r="K119" s="258"/>
      <c r="L119" s="258"/>
      <c r="M119" s="258"/>
      <c r="N119" s="258"/>
      <c r="O119" s="258"/>
      <c r="P119" s="1440"/>
    </row>
    <row r="120" spans="1:16" ht="24.6" customHeight="1" x14ac:dyDescent="0.3">
      <c r="A120" s="1443"/>
      <c r="B120" s="1445"/>
      <c r="C120" s="1447"/>
      <c r="D120" s="17"/>
      <c r="E120" s="17">
        <v>0.70833333333333337</v>
      </c>
      <c r="F120" s="23"/>
      <c r="G120" s="17"/>
      <c r="H120" s="17"/>
      <c r="I120" s="17"/>
      <c r="J120" s="248"/>
      <c r="K120" s="248"/>
      <c r="L120" s="248"/>
      <c r="M120" s="248"/>
      <c r="N120" s="248"/>
      <c r="O120" s="248"/>
      <c r="P120" s="1441"/>
    </row>
    <row r="121" spans="1:16" ht="24.6" customHeight="1" x14ac:dyDescent="0.3">
      <c r="A121" s="1443"/>
      <c r="B121" s="1445"/>
      <c r="C121" s="1447"/>
      <c r="D121" s="29"/>
      <c r="E121" s="1474" t="s">
        <v>784</v>
      </c>
      <c r="F121" s="17"/>
      <c r="G121" s="29"/>
      <c r="H121" s="29"/>
      <c r="I121" s="29"/>
      <c r="J121" s="261"/>
      <c r="K121" s="261"/>
      <c r="L121" s="261"/>
      <c r="M121" s="261"/>
      <c r="N121" s="261"/>
      <c r="O121" s="261"/>
      <c r="P121" s="1441"/>
    </row>
    <row r="122" spans="1:16" ht="24.6" customHeight="1" x14ac:dyDescent="0.3">
      <c r="A122" s="1443"/>
      <c r="B122" s="1445"/>
      <c r="C122" s="1447"/>
      <c r="D122" s="14"/>
      <c r="E122" s="1474"/>
      <c r="F122" s="29"/>
      <c r="G122" s="14"/>
      <c r="H122" s="14"/>
      <c r="I122" s="14"/>
      <c r="J122" s="268"/>
      <c r="K122" s="268"/>
      <c r="L122" s="268"/>
      <c r="M122" s="268"/>
      <c r="N122" s="268"/>
      <c r="O122" s="268"/>
      <c r="P122" s="1441"/>
    </row>
    <row r="123" spans="1:16" ht="24.6" customHeight="1" x14ac:dyDescent="0.3">
      <c r="A123" s="1443"/>
      <c r="B123" s="1446"/>
      <c r="C123" s="1447"/>
      <c r="D123" s="10"/>
      <c r="E123" s="1475"/>
      <c r="F123" s="10"/>
      <c r="G123" s="10"/>
      <c r="H123" s="10"/>
      <c r="I123" s="10"/>
      <c r="J123" s="260"/>
      <c r="K123" s="260"/>
      <c r="L123" s="260"/>
      <c r="M123" s="260"/>
      <c r="N123" s="260"/>
      <c r="O123" s="260"/>
      <c r="P123" s="1442"/>
    </row>
    <row r="124" spans="1:16" ht="24.6" customHeight="1" x14ac:dyDescent="0.3">
      <c r="A124" s="1448" t="s">
        <v>47</v>
      </c>
      <c r="B124" s="1438" t="s">
        <v>48</v>
      </c>
      <c r="C124" s="1436" t="s">
        <v>57</v>
      </c>
      <c r="D124" s="23"/>
      <c r="F124" s="23"/>
      <c r="G124" s="19">
        <v>45754</v>
      </c>
      <c r="I124" s="23"/>
      <c r="J124" s="267"/>
      <c r="K124" s="254"/>
      <c r="L124" s="267"/>
      <c r="M124" s="267"/>
      <c r="N124" s="254"/>
      <c r="O124" s="267"/>
      <c r="P124" s="7"/>
    </row>
    <row r="125" spans="1:16" ht="24.6" customHeight="1" x14ac:dyDescent="0.3">
      <c r="A125" s="1449"/>
      <c r="B125" s="1438"/>
      <c r="C125" s="1437"/>
      <c r="D125" s="17"/>
      <c r="F125" s="17"/>
      <c r="G125" s="24">
        <v>0.70833333333333337</v>
      </c>
      <c r="I125" s="17"/>
      <c r="J125" s="248"/>
      <c r="K125" s="254"/>
      <c r="L125" s="248"/>
      <c r="M125" s="248"/>
      <c r="N125" s="254"/>
      <c r="O125" s="248"/>
      <c r="P125" s="8"/>
    </row>
    <row r="126" spans="1:16" ht="30" x14ac:dyDescent="0.3">
      <c r="A126" s="1450"/>
      <c r="B126" s="1438"/>
      <c r="C126" s="1439"/>
      <c r="D126" s="25"/>
      <c r="E126" s="732"/>
      <c r="F126" s="25"/>
      <c r="G126" s="229" t="s">
        <v>1484</v>
      </c>
      <c r="H126" s="732"/>
      <c r="I126" s="25"/>
      <c r="J126" s="249"/>
      <c r="K126" s="256"/>
      <c r="L126" s="249"/>
      <c r="M126" s="249"/>
      <c r="N126" s="256"/>
      <c r="O126" s="259"/>
      <c r="P126" s="9"/>
    </row>
    <row r="127" spans="1:16" ht="24.6" customHeight="1" x14ac:dyDescent="0.3">
      <c r="A127" s="1448" t="s">
        <v>43</v>
      </c>
      <c r="B127" s="1438" t="s">
        <v>49</v>
      </c>
      <c r="C127" s="1436" t="s">
        <v>57</v>
      </c>
      <c r="D127" s="23"/>
      <c r="F127" s="23"/>
      <c r="G127" s="19">
        <v>45754</v>
      </c>
      <c r="I127" s="23"/>
      <c r="J127" s="267"/>
      <c r="K127" s="254"/>
      <c r="L127" s="267"/>
      <c r="M127" s="267"/>
      <c r="N127" s="254"/>
      <c r="O127" s="267"/>
      <c r="P127" s="7"/>
    </row>
    <row r="128" spans="1:16" ht="24.6" customHeight="1" x14ac:dyDescent="0.3">
      <c r="A128" s="1449"/>
      <c r="B128" s="1438"/>
      <c r="C128" s="1437"/>
      <c r="D128" s="17"/>
      <c r="F128" s="17"/>
      <c r="G128" s="24">
        <v>0.70833333333333337</v>
      </c>
      <c r="I128" s="17"/>
      <c r="J128" s="248"/>
      <c r="K128" s="254"/>
      <c r="L128" s="248"/>
      <c r="M128" s="248"/>
      <c r="N128" s="254"/>
      <c r="O128" s="248"/>
      <c r="P128" s="8"/>
    </row>
    <row r="129" spans="1:16" ht="24.6" customHeight="1" x14ac:dyDescent="0.3">
      <c r="A129" s="1450"/>
      <c r="B129" s="1438"/>
      <c r="C129" s="1439"/>
      <c r="D129" s="25"/>
      <c r="E129" s="732"/>
      <c r="F129" s="25"/>
      <c r="G129" s="229" t="s">
        <v>1485</v>
      </c>
      <c r="H129" s="732"/>
      <c r="I129" s="25"/>
      <c r="J129" s="249"/>
      <c r="K129" s="256"/>
      <c r="L129" s="249"/>
      <c r="M129" s="249"/>
      <c r="N129" s="256"/>
      <c r="O129" s="259"/>
      <c r="P129" s="9"/>
    </row>
    <row r="130" spans="1:16" ht="24.6" customHeight="1" x14ac:dyDescent="0.3">
      <c r="A130" s="1448" t="s">
        <v>51</v>
      </c>
      <c r="B130" s="1438" t="s">
        <v>50</v>
      </c>
      <c r="C130" s="1436" t="s">
        <v>57</v>
      </c>
      <c r="D130" s="23"/>
      <c r="F130" s="22">
        <v>45721</v>
      </c>
      <c r="G130" s="23"/>
      <c r="I130" s="23"/>
      <c r="J130" s="267"/>
      <c r="K130" s="254"/>
      <c r="L130" s="267"/>
      <c r="M130" s="267"/>
      <c r="N130" s="254"/>
      <c r="O130" s="267"/>
      <c r="P130" s="7"/>
    </row>
    <row r="131" spans="1:16" ht="24.6" customHeight="1" x14ac:dyDescent="0.3">
      <c r="A131" s="1449"/>
      <c r="B131" s="1438"/>
      <c r="C131" s="1437"/>
      <c r="D131" s="17"/>
      <c r="F131" s="17">
        <v>0.70833333333333337</v>
      </c>
      <c r="G131" s="17"/>
      <c r="I131" s="17"/>
      <c r="J131" s="248"/>
      <c r="K131" s="254"/>
      <c r="L131" s="248"/>
      <c r="M131" s="248"/>
      <c r="N131" s="254"/>
      <c r="O131" s="248"/>
      <c r="P131" s="8"/>
    </row>
    <row r="132" spans="1:16" ht="46.2" customHeight="1" x14ac:dyDescent="0.3">
      <c r="A132" s="1450"/>
      <c r="B132" s="1438"/>
      <c r="C132" s="1439"/>
      <c r="D132" s="25"/>
      <c r="E132" s="732"/>
      <c r="F132" s="229" t="s">
        <v>982</v>
      </c>
      <c r="G132" s="25"/>
      <c r="H132" s="732"/>
      <c r="I132" s="25"/>
      <c r="J132" s="249"/>
      <c r="K132" s="256"/>
      <c r="L132" s="249"/>
      <c r="M132" s="249"/>
      <c r="N132" s="256"/>
      <c r="O132" s="259"/>
      <c r="P132" s="9"/>
    </row>
    <row r="133" spans="1:16" ht="24.6" customHeight="1" x14ac:dyDescent="0.3">
      <c r="A133" s="1448" t="s">
        <v>52</v>
      </c>
      <c r="B133" s="1438" t="s">
        <v>53</v>
      </c>
      <c r="C133" s="1436" t="s">
        <v>57</v>
      </c>
      <c r="D133" s="23"/>
      <c r="F133" s="22">
        <v>45721</v>
      </c>
      <c r="G133" s="23"/>
      <c r="I133" s="23"/>
      <c r="J133" s="267"/>
      <c r="K133" s="254"/>
      <c r="L133" s="267"/>
      <c r="M133" s="267"/>
      <c r="N133" s="254"/>
      <c r="O133" s="267"/>
      <c r="P133" s="7"/>
    </row>
    <row r="134" spans="1:16" ht="24.6" customHeight="1" x14ac:dyDescent="0.3">
      <c r="A134" s="1449"/>
      <c r="B134" s="1438"/>
      <c r="C134" s="1437"/>
      <c r="D134" s="17"/>
      <c r="F134" s="17">
        <v>0.70833333333333337</v>
      </c>
      <c r="G134" s="17"/>
      <c r="I134" s="17"/>
      <c r="J134" s="248"/>
      <c r="K134" s="254"/>
      <c r="L134" s="248"/>
      <c r="M134" s="248"/>
      <c r="N134" s="254"/>
      <c r="O134" s="248"/>
      <c r="P134" s="8"/>
    </row>
    <row r="135" spans="1:16" ht="28.8" customHeight="1" x14ac:dyDescent="0.3">
      <c r="A135" s="1450"/>
      <c r="B135" s="1438"/>
      <c r="C135" s="1439"/>
      <c r="D135" s="25"/>
      <c r="E135" s="732"/>
      <c r="F135" s="229" t="s">
        <v>983</v>
      </c>
      <c r="G135" s="25"/>
      <c r="H135" s="732"/>
      <c r="I135" s="25"/>
      <c r="J135" s="249"/>
      <c r="K135" s="256"/>
      <c r="L135" s="249"/>
      <c r="M135" s="249"/>
      <c r="N135" s="256"/>
      <c r="O135" s="259"/>
      <c r="P135" s="9"/>
    </row>
    <row r="136" spans="1:16" ht="24.6" customHeight="1" x14ac:dyDescent="0.3">
      <c r="A136" s="1448" t="s">
        <v>52</v>
      </c>
      <c r="B136" s="1438" t="s">
        <v>54</v>
      </c>
      <c r="C136" s="1436" t="s">
        <v>57</v>
      </c>
      <c r="D136" s="23"/>
      <c r="F136" s="22">
        <v>45721</v>
      </c>
      <c r="G136" s="23"/>
      <c r="I136" s="23"/>
      <c r="J136" s="267"/>
      <c r="K136" s="254"/>
      <c r="L136" s="267"/>
      <c r="M136" s="267"/>
      <c r="N136" s="254"/>
      <c r="O136" s="267"/>
      <c r="P136" s="7"/>
    </row>
    <row r="137" spans="1:16" ht="24.6" customHeight="1" x14ac:dyDescent="0.3">
      <c r="A137" s="1449"/>
      <c r="B137" s="1438"/>
      <c r="C137" s="1437"/>
      <c r="D137" s="17"/>
      <c r="F137" s="17">
        <v>0.70833333333333337</v>
      </c>
      <c r="G137" s="17"/>
      <c r="I137" s="17"/>
      <c r="J137" s="248"/>
      <c r="K137" s="254"/>
      <c r="L137" s="248"/>
      <c r="M137" s="248"/>
      <c r="N137" s="254"/>
      <c r="O137" s="248"/>
      <c r="P137" s="8"/>
    </row>
    <row r="138" spans="1:16" ht="34.799999999999997" customHeight="1" x14ac:dyDescent="0.3">
      <c r="A138" s="1450"/>
      <c r="B138" s="1438"/>
      <c r="C138" s="1439"/>
      <c r="D138" s="25"/>
      <c r="E138" s="732"/>
      <c r="F138" s="229" t="s">
        <v>984</v>
      </c>
      <c r="G138" s="25"/>
      <c r="H138" s="732"/>
      <c r="I138" s="25"/>
      <c r="J138" s="249"/>
      <c r="K138" s="256"/>
      <c r="L138" s="249"/>
      <c r="M138" s="249"/>
      <c r="N138" s="256"/>
      <c r="O138" s="259"/>
      <c r="P138" s="9"/>
    </row>
    <row r="290" spans="5:5" ht="97.2" x14ac:dyDescent="0.3">
      <c r="E290" s="736" t="s">
        <v>21</v>
      </c>
    </row>
  </sheetData>
  <sheetProtection selectLockedCells="1" selectUnlockedCells="1"/>
  <mergeCells count="141">
    <mergeCell ref="E121:E123"/>
    <mergeCell ref="A133:A135"/>
    <mergeCell ref="B133:B135"/>
    <mergeCell ref="C133:C135"/>
    <mergeCell ref="A130:A132"/>
    <mergeCell ref="B130:B132"/>
    <mergeCell ref="C130:C132"/>
    <mergeCell ref="A136:A138"/>
    <mergeCell ref="B136:B138"/>
    <mergeCell ref="C136:C138"/>
    <mergeCell ref="A86:A88"/>
    <mergeCell ref="B86:B88"/>
    <mergeCell ref="C86:C88"/>
    <mergeCell ref="A124:A126"/>
    <mergeCell ref="B124:B126"/>
    <mergeCell ref="C124:C126"/>
    <mergeCell ref="A127:A129"/>
    <mergeCell ref="B127:B129"/>
    <mergeCell ref="C127:C129"/>
    <mergeCell ref="A92:A94"/>
    <mergeCell ref="B92:B94"/>
    <mergeCell ref="C92:C94"/>
    <mergeCell ref="A107:A109"/>
    <mergeCell ref="B107:B109"/>
    <mergeCell ref="C107:C109"/>
    <mergeCell ref="A110:A112"/>
    <mergeCell ref="B110:B112"/>
    <mergeCell ref="C110:C112"/>
    <mergeCell ref="A104:A106"/>
    <mergeCell ref="C29:C31"/>
    <mergeCell ref="A32:A34"/>
    <mergeCell ref="B32:B34"/>
    <mergeCell ref="C32:C34"/>
    <mergeCell ref="A35:A37"/>
    <mergeCell ref="B35:B37"/>
    <mergeCell ref="C35:C37"/>
    <mergeCell ref="A44:A46"/>
    <mergeCell ref="B44:B46"/>
    <mergeCell ref="C44:C46"/>
    <mergeCell ref="A38:A40"/>
    <mergeCell ref="B38:B40"/>
    <mergeCell ref="C38:C40"/>
    <mergeCell ref="A41:A43"/>
    <mergeCell ref="B41:B43"/>
    <mergeCell ref="C41:C43"/>
    <mergeCell ref="A53:A55"/>
    <mergeCell ref="A101:A103"/>
    <mergeCell ref="B101:B103"/>
    <mergeCell ref="C101:C103"/>
    <mergeCell ref="A98:A100"/>
    <mergeCell ref="B98:B100"/>
    <mergeCell ref="C98:C100"/>
    <mergeCell ref="B53:B55"/>
    <mergeCell ref="C53:C55"/>
    <mergeCell ref="A59:A61"/>
    <mergeCell ref="A56:A58"/>
    <mergeCell ref="B56:B58"/>
    <mergeCell ref="C56:C58"/>
    <mergeCell ref="B59:B61"/>
    <mergeCell ref="C59:C61"/>
    <mergeCell ref="A62:A64"/>
    <mergeCell ref="B62:B64"/>
    <mergeCell ref="C62:C64"/>
    <mergeCell ref="A95:A97"/>
    <mergeCell ref="B95:B97"/>
    <mergeCell ref="C95:C97"/>
    <mergeCell ref="A89:A91"/>
    <mergeCell ref="B89:B91"/>
    <mergeCell ref="C89:C91"/>
    <mergeCell ref="C3:D3"/>
    <mergeCell ref="A50:A52"/>
    <mergeCell ref="B50:B52"/>
    <mergeCell ref="C50:C52"/>
    <mergeCell ref="C17:C19"/>
    <mergeCell ref="A11:A13"/>
    <mergeCell ref="A6:D6"/>
    <mergeCell ref="A9:A10"/>
    <mergeCell ref="A5:D5"/>
    <mergeCell ref="A4:D4"/>
    <mergeCell ref="A47:A49"/>
    <mergeCell ref="B47:B49"/>
    <mergeCell ref="C47:C49"/>
    <mergeCell ref="A20:A22"/>
    <mergeCell ref="B20:B22"/>
    <mergeCell ref="C20:C22"/>
    <mergeCell ref="A23:A25"/>
    <mergeCell ref="B23:B25"/>
    <mergeCell ref="C23:C25"/>
    <mergeCell ref="A26:A28"/>
    <mergeCell ref="B26:B28"/>
    <mergeCell ref="C26:C28"/>
    <mergeCell ref="A29:A31"/>
    <mergeCell ref="B29:B31"/>
    <mergeCell ref="A1:P1"/>
    <mergeCell ref="A2:P2"/>
    <mergeCell ref="A74:A76"/>
    <mergeCell ref="B74:B76"/>
    <mergeCell ref="C74:C76"/>
    <mergeCell ref="A68:A70"/>
    <mergeCell ref="B68:B70"/>
    <mergeCell ref="C68:C70"/>
    <mergeCell ref="A71:A73"/>
    <mergeCell ref="B71:B73"/>
    <mergeCell ref="C71:C73"/>
    <mergeCell ref="A14:A16"/>
    <mergeCell ref="B14:B16"/>
    <mergeCell ref="C14:C16"/>
    <mergeCell ref="A17:A19"/>
    <mergeCell ref="B17:B19"/>
    <mergeCell ref="M6:P6"/>
    <mergeCell ref="M7:P7"/>
    <mergeCell ref="B11:B13"/>
    <mergeCell ref="B9:B10"/>
    <mergeCell ref="C9:C10"/>
    <mergeCell ref="C11:C13"/>
    <mergeCell ref="D9:O9"/>
    <mergeCell ref="A3:B3"/>
    <mergeCell ref="A65:A67"/>
    <mergeCell ref="C65:C67"/>
    <mergeCell ref="B104:B106"/>
    <mergeCell ref="C104:C106"/>
    <mergeCell ref="B65:B67"/>
    <mergeCell ref="P119:P123"/>
    <mergeCell ref="A119:A123"/>
    <mergeCell ref="B119:B123"/>
    <mergeCell ref="C119:C123"/>
    <mergeCell ref="A113:A115"/>
    <mergeCell ref="B113:B115"/>
    <mergeCell ref="C113:C115"/>
    <mergeCell ref="A116:A118"/>
    <mergeCell ref="B116:B118"/>
    <mergeCell ref="C116:C118"/>
    <mergeCell ref="A77:A79"/>
    <mergeCell ref="B77:B79"/>
    <mergeCell ref="C77:C79"/>
    <mergeCell ref="A80:A82"/>
    <mergeCell ref="B80:B82"/>
    <mergeCell ref="C80:C82"/>
    <mergeCell ref="A83:A85"/>
    <mergeCell ref="B83:B85"/>
    <mergeCell ref="C83:C85"/>
  </mergeCells>
  <phoneticPr fontId="5" type="noConversion"/>
  <hyperlinks>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D16" location="'資源回收成果統計(113年12月)'!A1" display="資源回收成果統計(113年12月)" xr:uid="{A40363F0-AE57-49CD-B903-3F92A038E050}"/>
    <hyperlink ref="D19" location="'一般垃圾及廚餘清理狀況(113年12月)'!A1" display="'一般垃圾及廚餘清理狀況(113年12月)'!A1" xr:uid="{074CAE33-17DB-46B8-AA90-A434E928BD3C}"/>
    <hyperlink ref="D22" location="'停車位概況－都市計畫區內路外(113年第4季)'!A1" display="(113年第四季)" xr:uid="{7F26D2BC-5E93-4CE2-A660-2FF88BC3A9E1}"/>
    <hyperlink ref="D25" location="'停車位概況－都市計畫區外路外(113年第4季)'!A1" display="(113年第四季)" xr:uid="{8F02E9BE-1EC5-4722-9690-BB995F6862BD}"/>
    <hyperlink ref="D28" location="'停車位概況－路邊停車位(113年第4季)'!A1" display="(113年第四季)" xr:uid="{F56056E7-6BEC-401B-BB2A-01074F6A194D}"/>
    <hyperlink ref="D31" location="'停車位概況－區內路外身心障礙者專用停車位(113年第4季)'!A1" display="(113年第四季)" xr:uid="{FCFFB6D0-7878-454E-8ED0-39A71311B9A9}"/>
    <hyperlink ref="D34" location="'停車位概況－區外路外身心障礙者專用停車位(113年第4季)'!Print_Area" display="(113年第四季)" xr:uid="{1494605E-3704-4B7C-8682-7EAA6AB66BE0}"/>
    <hyperlink ref="D37" location="'停車位概況－路邊身心障礙者專用停車位(113年第4季)'!A1" display="(113年第四季)" xr:uid="{13900D2F-95B1-4A78-928F-42CD73072166}"/>
    <hyperlink ref="D40" location="'停車位概況－區內路外電動車專用停車位(113年第4季)'!A1" display="(113年第四季)" xr:uid="{709321D2-6061-4A19-8A3D-E5A112CA99C0}"/>
    <hyperlink ref="D43" location="'停車位概況－區外路外電動車專用停車位(113年第4季)'!A1" display="(113年第四季)" xr:uid="{2036D33B-A07F-4123-8F8B-4C82B360FA9D}"/>
    <hyperlink ref="D46" location="'停車位概況－路邊電動車專用停車位(113年第4季)'!A1" display="(113年第四季)" xr:uid="{752F6973-C778-4736-A093-7C1F4ADBD4AE}"/>
    <hyperlink ref="E11" location="'鄉庫收支月報表(113年12月)'!A1" display="'鄉庫收支月報表(113年12月)'!A1" xr:uid="{3FECD867-5250-424B-8C6F-A751F5410386}"/>
    <hyperlink ref="E49" location="'獨居老人服務概況(113年第4季)'!A1" display="獨居老人服務概況(113年第四季)" xr:uid="{4F4A5A1B-AA56-4D10-89DB-9D7B4BA15DF7}"/>
    <hyperlink ref="F52" location="'推行社區發展工作概況(113年)'!A1" display="推行社區發展工作概況(113年)" xr:uid="{64E37B04-B1D9-41F0-B6ED-FFA2C7A2EC98}"/>
    <hyperlink ref="E55" location="'環保人員概況表一 (113下)'!A1" display="環保人員概況(113年下半年度)" xr:uid="{2AD0DF49-DF6C-4FD4-ABFB-FFF09593EA5E}"/>
    <hyperlink ref="E58" location="'垃圾處理場(廠)及垃圾回收清除車輛(113年下半年)'!A1" display="垃圾處理場(廠)及垃圾回收清除車輛統計(113年下半年度)" xr:uid="{C0141110-58F9-4A64-9B79-2227F1A96E1C}"/>
    <hyperlink ref="E112" location="都市計畫區域內公共工程實施數量.!A1" display="都市計畫區域內公共工程實施數量(113年)" xr:uid="{0F69DC65-4BE3-4981-B871-A9F9E40AE16B}"/>
    <hyperlink ref="E121" location="都市計畫區域內現有已開闢道路長度及面積暨橋梁座數、自行.!A1" display="都市計畫區域內現有已開闢道路長度及面積暨橋梁座數、自行車道長度(113年)" xr:uid="{D48FCB31-6E1B-458A-9614-87EFEC35208E}"/>
    <hyperlink ref="E70" location="調解業務概況!A1" display="辦理調解業務概況(113年)" xr:uid="{4DCBDA9D-4ED3-4953-9DCA-7D6CFE9CBAB9}"/>
    <hyperlink ref="E73" location="調解委員會組織概況!A1" display="調解委員會組織概況(113年)" xr:uid="{504920CF-1F1C-40AC-9170-97B2E5FE1351}"/>
    <hyperlink ref="E76" location="辦理調解方式概況!A1" display="辦理調解方式概況(113年)" xr:uid="{B8E1929A-109E-47CE-A302-A80E7B2997B5}"/>
    <hyperlink ref="E115" location="都市計畫公共設施用地已取得面積.!A1" display="都市計畫公共設施用地已取得面積(113年)" xr:uid="{AC9F6586-8236-4499-BECC-AF9E3F24C4F4}"/>
    <hyperlink ref="E118" location="都市計畫公共設施用地已闢建面積.!A1" display="都市計畫公共設施用地已闢建面積(113年)" xr:uid="{568CAFC5-2934-4E4E-A122-238C08C56613}"/>
    <hyperlink ref="E13" location="'鄉庫收支月報表(114年1月)'!A1" display="'鄉庫收支月報表(114年1月)'!A1" xr:uid="{9BB60507-1C54-4903-8E43-573B80938CBC}"/>
    <hyperlink ref="E16" location="'資源回收成果統計(114年1月)'!A1" display="資源回收成果統計(114年1月)" xr:uid="{6951222E-278E-4E4D-8AB7-F28E5601BA93}"/>
    <hyperlink ref="E19" location="'一般垃圾及廚餘清理狀況(114年1月)'!A1" display="一般垃圾及廚餘清理狀況(114年1月)" xr:uid="{C259AE37-EC52-436D-A196-3144E4B0DBC8}"/>
    <hyperlink ref="F109" location="農路改善!A1" display="農路改善及維護工程(113年)" xr:uid="{5D727955-714C-45A2-93F4-1C8B5C129D7C}"/>
    <hyperlink ref="F67" location="治山防災!A1" display="治山防災整體治理工程(113年)" xr:uid="{667A55DF-791F-4C17-9E4C-1B2D830421B1}"/>
    <hyperlink ref="F132" location="天然災害!A1" display="天然災害水土保持設施損失情形(113年)" xr:uid="{83E28AFA-1F7C-4D32-BFA6-6251CAE199E7}"/>
    <hyperlink ref="F135" location="漁業從業人數.!A1" display="漁業從業人數(113年)" xr:uid="{BCC26262-2C2A-4477-8D3A-7AFB0D14856E}"/>
    <hyperlink ref="F138" location="漁戶數及漁戶人口數.!A1" display="漁戶數及漁戶人口數(113年)" xr:uid="{FD1E0AE4-86F1-47AE-9660-D1FC7BDFC899}"/>
    <hyperlink ref="F91" location="公墓設施概況!A1" display="公墓設施使用概況(113年)" xr:uid="{5415CB94-98A0-4E7F-939C-C04A72083FFA}"/>
    <hyperlink ref="F94" location="'骨灰(骸)存放設施概況'!A1" display="骨灰(骸)存放設施使用概況(113年)" xr:uid="{347729FF-2F3C-4C20-9E9A-774946BBFECC}"/>
    <hyperlink ref="F97" location="殯葬管理業務概況!A1" display="殯葬管理業務概況(113年)" xr:uid="{DF0732BD-0BB6-4D9A-80EC-DDB0AD112625}"/>
    <hyperlink ref="F100" location="殯儀館設施概況!A1" display="殯儀館設施概況(113年)" xr:uid="{03FDB697-2ED9-4FF6-8E23-283C3C6192AA}"/>
    <hyperlink ref="H103" location="火化場設施概況!A1" display="火化場設施概況(113年)" xr:uid="{208A5613-3432-4E24-A2D6-6FDAF980757F}"/>
    <hyperlink ref="F106" location="公共造產成果概況!A1" display="公共造產成果概況(113年)" xr:uid="{48F56C1A-91D2-4511-BA70-7E51E8FE42F3}"/>
    <hyperlink ref="F13" location="'鄉庫收支月報表(114年2月)'!A1" display="公庫收支月報(114年2月)" xr:uid="{8AF5DF77-D996-4D86-A3C2-AAE7F919BF14}"/>
    <hyperlink ref="F16" location="'資源回收成果統計(114年2月)'!A1" display="資源回收成果統計(114年2月)" xr:uid="{CA6DE069-8A04-45E0-8E96-D7E27A9D1139}"/>
    <hyperlink ref="F19" location="'一般垃圾及廚餘清理狀況(114年2月)'!A1" display="一般垃圾及廚餘清理狀況(114年2月)" xr:uid="{686FAF45-1F28-4A3C-86D9-8D4B826F729C}"/>
    <hyperlink ref="F61" location="'環境保護預算概況(114)'!A1" display="環境保護預算概況(114年)" xr:uid="{B3F8110B-A2D8-48F8-B8E2-F20FFAE41151}"/>
    <hyperlink ref="F79" location="'宗教財團法人概況 '!A1" display="宗教財團法人概況(113年)" xr:uid="{DB3D13E4-E538-4F3C-A606-3BF9AA2EF240}"/>
    <hyperlink ref="G82" location="寺廟登記概況!A1" display="寺廟登記概況(113年)" xr:uid="{8E8B94D7-0A1A-46AF-ABB9-863377E620B3}"/>
    <hyperlink ref="F85" location="'教會(堂)概況'!A1" display="教會（堂）概況(113年)" xr:uid="{DA832F38-A086-4A05-A9AD-758F2D6A5F9A}"/>
    <hyperlink ref="G88" location="宗教團體興辦公益慈善及社會教化事業概況!A1" display="宗教團體興辦公益慈善及社會教化事業概況(113年)" xr:uid="{0B6406EC-A298-4408-9F6F-5DE2E5A3CA7D}"/>
    <hyperlink ref="G13" location="'鄉庫收支月報表(114年3月)'!A1" display="公庫收支月報(114年3月)" xr:uid="{A0CFDCF6-4316-4C86-AB3E-4453883E81D6}"/>
    <hyperlink ref="G22" location="'20623-05-01-3路外停車位概況'!A1" display="路外停車格概況(114年第一季)" xr:uid="{BF8ADCA4-6CAE-4DFF-A04D-905D87998318}"/>
    <hyperlink ref="G28" location="'20623-05-02-3路邊停車位概況'!A1" display="路邊停車位概況(114年第一季)" xr:uid="{89996577-61DF-49D7-8552-37D7CC705B28}"/>
    <hyperlink ref="G31" location="'20623-05-03-3路外停車位概況-身心障礙'!A1" display="路外停車位概況－身心障礙者專用停車位(114年第一季)" xr:uid="{22584BDC-29EE-4F9B-ADED-2A388B1DA731}"/>
    <hyperlink ref="G37" location="'20623-05-04-3路邊停車位概況-身心障礙'!A1" display="路邊停車位概況－身心障礙者專用停車位(114年第一季)" xr:uid="{B3984681-DBE6-4A64-BA0B-4D76F7B92863}"/>
    <hyperlink ref="G40" location="'20623-05-05-3路外停車位概況-電動汽車'!A1" display="路外停車位概況－電動汽車充電專用停車位(114年第一季)" xr:uid="{CB49F548-C714-4F8E-BCD5-9358767CE75B}"/>
    <hyperlink ref="G43" location="'20623-05-06-3路邊停車位概況-電動汽車'!A1" display="路邊停車位概況－電動汽車充電專用停車位(114年第一季)" xr:uid="{24154E1B-9AA9-430A-9D2A-F9F1A4F5504F}"/>
    <hyperlink ref="G46" location="'20623-05-07-3孕婦及育有六歲以下兒童者'!A1" display="孕婦及育有六歲以下兒童者停車位概況(114年第一季)" xr:uid="{67C3DBCC-58B0-414C-B1F7-1065C7A4C9E6}"/>
    <hyperlink ref="G16" location="'資源回收成果統計(114年3月)'!A1" display="資源回收成果統計(114年3月)" xr:uid="{D91677BC-333B-4531-8383-41FBB65AA639}"/>
    <hyperlink ref="G19" location="'一般垃圾及廚餘清理狀況(114年3月)'!A1" display="一般垃圾及廚餘清理狀況(114年3月)" xr:uid="{39D51F4A-20C7-47D8-BB68-C86527B91FD1}"/>
    <hyperlink ref="G126" location="農耕土地面積.!A1" display="農耕土地面積(113年)" xr:uid="{835690E3-345E-4BAC-B9B0-C5B1BDBB53FA}"/>
    <hyperlink ref="G129" location="有效農機使用證之農機數量.!A1" display="有效農機使用證之農機數量(113年)" xr:uid="{C9CEE1E6-61EA-4805-BD36-074A512D4A29}"/>
    <hyperlink ref="H49" location="獨居老人服務概況114年第1季!A1" display="獨居老人服務概況(114年第一季)" xr:uid="{FDB1B82C-C660-4D25-A1D5-A5D451BE001E}"/>
    <hyperlink ref="H13" location="'鄉庫收支月報表(114年4月)'!A1" display="公庫收支月報(114年4月)" xr:uid="{8D0504CE-E7DA-496B-B44E-F5B659476566}"/>
    <hyperlink ref="H16" location="'資源回收成果統計(114年4月)'!A1" display="資源回收成果統計(114年4月)" xr:uid="{94343047-1BD1-4544-A603-94B8EB017C59}"/>
    <hyperlink ref="H19" location="'一般垃圾及廚餘清理狀況(114年4月)'!A1" display="一般垃圾及廚餘清理狀況(114年4月)" xr:uid="{1ABA4133-99F3-4721-83CB-A0947BD83814}"/>
    <hyperlink ref="H64" location="'環境保護決算概況(113)'!A1" display="環境保護決算概況(113年)" xr:uid="{4AFF83F3-DCE8-4E36-8B55-FE395D92A613}"/>
    <hyperlink ref="I13" location="'鄉庫收支月報表(114年5月)'!A1" display="公庫收支月報(114年5月)" xr:uid="{64038E1B-24C4-4528-95B0-C898E2702AF1}"/>
    <hyperlink ref="I16" location="'資源回收成果統計(114年5月)'!A1" display="資源回收成果統計(114年5月)" xr:uid="{971A8AA0-56B6-4E68-B2C2-A9845E394A80}"/>
    <hyperlink ref="I19" location="'一般垃圾及廚餘清理狀況(114年5月)'!A1" display="一般垃圾及廚餘清理狀況(114年5月)" xr:uid="{32C1B3B9-CEB2-4DD8-8ABF-CB10906DF381}"/>
  </hyperlinks>
  <pageMargins left="0.57999999999999996" right="0.48" top="0.2" bottom="0.2" header="0.31496062992125984" footer="0.31496062992125984"/>
  <pageSetup paperSize="8" scale="5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8F60-9CDF-4FDD-A242-7F91225947AF}">
  <dimension ref="A1:K41"/>
  <sheetViews>
    <sheetView topLeftCell="A25" zoomScaleNormal="100" workbookViewId="0">
      <selection activeCell="C22" sqref="C22:D22"/>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24" t="s">
        <v>94</v>
      </c>
      <c r="B1" s="1525"/>
      <c r="G1" s="32" t="s">
        <v>95</v>
      </c>
      <c r="H1" s="1526" t="s">
        <v>1145</v>
      </c>
      <c r="I1" s="1527"/>
      <c r="J1" s="1528"/>
      <c r="K1" s="33" t="s">
        <v>97</v>
      </c>
    </row>
    <row r="2" spans="1:11" ht="16.8" thickBot="1" x14ac:dyDescent="0.35">
      <c r="A2" s="1524" t="s">
        <v>98</v>
      </c>
      <c r="B2" s="1525"/>
      <c r="C2" s="34" t="s">
        <v>99</v>
      </c>
      <c r="D2" s="35"/>
      <c r="G2" s="32" t="s">
        <v>100</v>
      </c>
      <c r="H2" s="1524" t="s">
        <v>1144</v>
      </c>
      <c r="I2" s="1529"/>
      <c r="J2" s="1525"/>
    </row>
    <row r="3" spans="1:11" s="36" customFormat="1" ht="24.6" x14ac:dyDescent="0.3">
      <c r="A3" s="1530" t="s">
        <v>102</v>
      </c>
      <c r="B3" s="1530"/>
      <c r="C3" s="1530"/>
      <c r="D3" s="1530"/>
      <c r="E3" s="1530"/>
      <c r="F3" s="1530"/>
      <c r="G3" s="1530"/>
      <c r="H3" s="1530"/>
      <c r="I3" s="1530"/>
      <c r="J3" s="1530"/>
    </row>
    <row r="4" spans="1:11" s="36" customFormat="1" ht="15" x14ac:dyDescent="0.3">
      <c r="A4" s="1531"/>
      <c r="B4" s="1531"/>
      <c r="C4" s="1531"/>
      <c r="D4" s="1531"/>
      <c r="E4" s="1531"/>
      <c r="F4" s="1531"/>
    </row>
    <row r="5" spans="1:11" s="36" customFormat="1" ht="18.75" customHeight="1" thickBot="1" x14ac:dyDescent="0.35">
      <c r="A5" s="1506" t="s">
        <v>1142</v>
      </c>
      <c r="B5" s="1506"/>
      <c r="C5" s="1506"/>
      <c r="D5" s="1506"/>
      <c r="E5" s="1506"/>
      <c r="F5" s="1506"/>
      <c r="G5" s="1506"/>
      <c r="H5" s="1506"/>
      <c r="I5" s="1506"/>
      <c r="J5" s="1506"/>
    </row>
    <row r="6" spans="1:11" s="38" customFormat="1" ht="24" customHeight="1" x14ac:dyDescent="0.3">
      <c r="A6" s="1507" t="s">
        <v>103</v>
      </c>
      <c r="B6" s="1508"/>
      <c r="C6" s="1513" t="s">
        <v>104</v>
      </c>
      <c r="D6" s="1513"/>
      <c r="E6" s="1516" t="s">
        <v>105</v>
      </c>
      <c r="F6" s="1516"/>
      <c r="G6" s="1516"/>
      <c r="H6" s="1516"/>
      <c r="I6" s="1516"/>
      <c r="J6" s="1517"/>
    </row>
    <row r="7" spans="1:11" ht="15" customHeight="1" x14ac:dyDescent="0.3">
      <c r="A7" s="1509"/>
      <c r="B7" s="1510"/>
      <c r="C7" s="1514"/>
      <c r="D7" s="1514"/>
      <c r="E7" s="1518" t="s">
        <v>106</v>
      </c>
      <c r="F7" s="1519"/>
      <c r="G7" s="1518" t="s">
        <v>107</v>
      </c>
      <c r="H7" s="1519"/>
      <c r="I7" s="1518" t="s">
        <v>108</v>
      </c>
      <c r="J7" s="1521"/>
      <c r="K7" s="38"/>
    </row>
    <row r="8" spans="1:11" ht="18" customHeight="1" x14ac:dyDescent="0.3">
      <c r="A8" s="1509"/>
      <c r="B8" s="1510"/>
      <c r="C8" s="1514"/>
      <c r="D8" s="1514"/>
      <c r="E8" s="1519"/>
      <c r="F8" s="1519"/>
      <c r="G8" s="1519"/>
      <c r="H8" s="1519"/>
      <c r="I8" s="1518"/>
      <c r="J8" s="1521"/>
      <c r="K8" s="38"/>
    </row>
    <row r="9" spans="1:11" ht="17.25" customHeight="1" x14ac:dyDescent="0.3">
      <c r="A9" s="1509"/>
      <c r="B9" s="1510"/>
      <c r="C9" s="1514"/>
      <c r="D9" s="1514"/>
      <c r="E9" s="1519"/>
      <c r="F9" s="1519"/>
      <c r="G9" s="1519"/>
      <c r="H9" s="1519"/>
      <c r="I9" s="1518"/>
      <c r="J9" s="1521"/>
      <c r="K9" s="38"/>
    </row>
    <row r="10" spans="1:11" s="38" customFormat="1" ht="15" customHeight="1" x14ac:dyDescent="0.3">
      <c r="A10" s="1511"/>
      <c r="B10" s="1512"/>
      <c r="C10" s="1515"/>
      <c r="D10" s="1515"/>
      <c r="E10" s="1520"/>
      <c r="F10" s="1520"/>
      <c r="G10" s="1520"/>
      <c r="H10" s="1520"/>
      <c r="I10" s="1522"/>
      <c r="J10" s="1523"/>
    </row>
    <row r="11" spans="1:11" s="38" customFormat="1" ht="23.1" customHeight="1" x14ac:dyDescent="0.3">
      <c r="A11" s="1503" t="s">
        <v>109</v>
      </c>
      <c r="B11" s="1504"/>
      <c r="C11" s="1505">
        <f>SUM(E11:J11)</f>
        <v>61501</v>
      </c>
      <c r="D11" s="1505"/>
      <c r="E11" s="1505">
        <f>SUM(E12:F34)</f>
        <v>25325</v>
      </c>
      <c r="F11" s="1505"/>
      <c r="G11" s="1505">
        <f>SUM(G12:H34)</f>
        <v>0</v>
      </c>
      <c r="H11" s="1505"/>
      <c r="I11" s="1505">
        <f>SUM(I12:J34)</f>
        <v>36176</v>
      </c>
      <c r="J11" s="1505"/>
      <c r="K11" s="31"/>
    </row>
    <row r="12" spans="1:11" s="38" customFormat="1" ht="23.1" customHeight="1" x14ac:dyDescent="0.3">
      <c r="A12" s="1501" t="s">
        <v>110</v>
      </c>
      <c r="B12" s="1502"/>
      <c r="C12" s="1495">
        <f t="shared" ref="C12:C34" si="0">SUM(E12:J12)</f>
        <v>26345</v>
      </c>
      <c r="D12" s="1495"/>
      <c r="E12" s="1496">
        <v>11280</v>
      </c>
      <c r="F12" s="1496"/>
      <c r="G12" s="1496">
        <v>0</v>
      </c>
      <c r="H12" s="1496"/>
      <c r="I12" s="1496">
        <v>15065</v>
      </c>
      <c r="J12" s="1496"/>
    </row>
    <row r="13" spans="1:11" s="38" customFormat="1" ht="23.1" customHeight="1" x14ac:dyDescent="0.3">
      <c r="A13" s="1501" t="s">
        <v>111</v>
      </c>
      <c r="B13" s="1502"/>
      <c r="C13" s="1495">
        <f t="shared" si="0"/>
        <v>1193</v>
      </c>
      <c r="D13" s="1495"/>
      <c r="E13" s="1496">
        <v>0</v>
      </c>
      <c r="F13" s="1496"/>
      <c r="G13" s="1496">
        <v>0</v>
      </c>
      <c r="H13" s="1496"/>
      <c r="I13" s="1496">
        <v>1193</v>
      </c>
      <c r="J13" s="1496"/>
    </row>
    <row r="14" spans="1:11" s="38" customFormat="1" ht="23.1" customHeight="1" x14ac:dyDescent="0.3">
      <c r="A14" s="1501" t="s">
        <v>112</v>
      </c>
      <c r="B14" s="1502"/>
      <c r="C14" s="1495">
        <f t="shared" si="0"/>
        <v>50</v>
      </c>
      <c r="D14" s="1495"/>
      <c r="E14" s="1496">
        <v>0</v>
      </c>
      <c r="F14" s="1496"/>
      <c r="G14" s="1496">
        <v>0</v>
      </c>
      <c r="H14" s="1496"/>
      <c r="I14" s="1496">
        <v>50</v>
      </c>
      <c r="J14" s="1496"/>
    </row>
    <row r="15" spans="1:11" s="38" customFormat="1" ht="23.1" customHeight="1" x14ac:dyDescent="0.3">
      <c r="A15" s="1501" t="s">
        <v>113</v>
      </c>
      <c r="B15" s="1502"/>
      <c r="C15" s="1495">
        <f t="shared" si="0"/>
        <v>2246</v>
      </c>
      <c r="D15" s="1495"/>
      <c r="E15" s="1496">
        <v>390</v>
      </c>
      <c r="F15" s="1496"/>
      <c r="G15" s="1496">
        <v>0</v>
      </c>
      <c r="H15" s="1496"/>
      <c r="I15" s="1496">
        <v>1856</v>
      </c>
      <c r="J15" s="1496"/>
    </row>
    <row r="16" spans="1:11" s="38" customFormat="1" ht="23.1" customHeight="1" x14ac:dyDescent="0.3">
      <c r="A16" s="1501" t="s">
        <v>114</v>
      </c>
      <c r="B16" s="1502"/>
      <c r="C16" s="1495">
        <f t="shared" si="0"/>
        <v>5741</v>
      </c>
      <c r="D16" s="1495"/>
      <c r="E16" s="1496">
        <v>3450</v>
      </c>
      <c r="F16" s="1496"/>
      <c r="G16" s="1496">
        <v>0</v>
      </c>
      <c r="H16" s="1496"/>
      <c r="I16" s="1496">
        <v>2291</v>
      </c>
      <c r="J16" s="1496"/>
    </row>
    <row r="17" spans="1:11" ht="23.1" customHeight="1" x14ac:dyDescent="0.3">
      <c r="A17" s="1501" t="s">
        <v>115</v>
      </c>
      <c r="B17" s="1502"/>
      <c r="C17" s="1495">
        <f t="shared" si="0"/>
        <v>9224</v>
      </c>
      <c r="D17" s="1495"/>
      <c r="E17" s="1496">
        <v>4020</v>
      </c>
      <c r="F17" s="1496"/>
      <c r="G17" s="1496">
        <v>0</v>
      </c>
      <c r="H17" s="1496"/>
      <c r="I17" s="1496">
        <v>5204</v>
      </c>
      <c r="J17" s="1496"/>
      <c r="K17" s="38"/>
    </row>
    <row r="18" spans="1:11" ht="23.1" customHeight="1" x14ac:dyDescent="0.3">
      <c r="A18" s="1501" t="s">
        <v>116</v>
      </c>
      <c r="B18" s="1502"/>
      <c r="C18" s="1495">
        <f t="shared" si="0"/>
        <v>6365</v>
      </c>
      <c r="D18" s="1495"/>
      <c r="E18" s="1496">
        <v>3240</v>
      </c>
      <c r="F18" s="1496"/>
      <c r="G18" s="1496">
        <v>0</v>
      </c>
      <c r="H18" s="1496"/>
      <c r="I18" s="1496">
        <v>3125</v>
      </c>
      <c r="J18" s="1496"/>
      <c r="K18" s="38"/>
    </row>
    <row r="19" spans="1:11" ht="23.1" customHeight="1" x14ac:dyDescent="0.3">
      <c r="A19" s="1501" t="s">
        <v>117</v>
      </c>
      <c r="B19" s="1502"/>
      <c r="C19" s="1495">
        <f t="shared" si="0"/>
        <v>0</v>
      </c>
      <c r="D19" s="1495"/>
      <c r="E19" s="1496">
        <v>0</v>
      </c>
      <c r="F19" s="1496"/>
      <c r="G19" s="1496">
        <v>0</v>
      </c>
      <c r="H19" s="1496"/>
      <c r="I19" s="1496">
        <v>0</v>
      </c>
      <c r="J19" s="1496"/>
    </row>
    <row r="20" spans="1:11" ht="23.1" customHeight="1" x14ac:dyDescent="0.3">
      <c r="A20" s="1501" t="s">
        <v>118</v>
      </c>
      <c r="B20" s="1502"/>
      <c r="C20" s="1495">
        <f t="shared" si="0"/>
        <v>5121</v>
      </c>
      <c r="D20" s="1495"/>
      <c r="E20" s="1496">
        <v>1600</v>
      </c>
      <c r="F20" s="1496"/>
      <c r="G20" s="1496">
        <v>0</v>
      </c>
      <c r="H20" s="1496"/>
      <c r="I20" s="1496">
        <v>3521</v>
      </c>
      <c r="J20" s="1496"/>
    </row>
    <row r="21" spans="1:11" ht="23.1" customHeight="1" x14ac:dyDescent="0.3">
      <c r="A21" s="1501" t="s">
        <v>119</v>
      </c>
      <c r="B21" s="1502"/>
      <c r="C21" s="1495">
        <f t="shared" si="0"/>
        <v>7</v>
      </c>
      <c r="D21" s="1495"/>
      <c r="E21" s="1496">
        <v>7</v>
      </c>
      <c r="F21" s="1496"/>
      <c r="G21" s="1496">
        <v>0</v>
      </c>
      <c r="H21" s="1496"/>
      <c r="I21" s="1496">
        <v>0</v>
      </c>
      <c r="J21" s="1496"/>
    </row>
    <row r="22" spans="1:11" ht="23.1" customHeight="1" x14ac:dyDescent="0.3">
      <c r="A22" s="1493" t="s">
        <v>120</v>
      </c>
      <c r="B22" s="1494"/>
      <c r="C22" s="1495">
        <f t="shared" si="0"/>
        <v>5209</v>
      </c>
      <c r="D22" s="1495"/>
      <c r="E22" s="1496">
        <v>1338</v>
      </c>
      <c r="F22" s="1496"/>
      <c r="G22" s="1496">
        <v>0</v>
      </c>
      <c r="H22" s="1496"/>
      <c r="I22" s="1496">
        <v>3871</v>
      </c>
      <c r="J22" s="1496"/>
    </row>
    <row r="23" spans="1:11" ht="23.1" customHeight="1" x14ac:dyDescent="0.3">
      <c r="A23" s="1493" t="s">
        <v>121</v>
      </c>
      <c r="B23" s="1494"/>
      <c r="C23" s="1495">
        <f t="shared" si="0"/>
        <v>0</v>
      </c>
      <c r="D23" s="1495"/>
      <c r="E23" s="1496">
        <v>0</v>
      </c>
      <c r="F23" s="1496"/>
      <c r="G23" s="1496">
        <v>0</v>
      </c>
      <c r="H23" s="1496"/>
      <c r="I23" s="1496">
        <v>0</v>
      </c>
      <c r="J23" s="1496"/>
    </row>
    <row r="24" spans="1:11" ht="23.1" customHeight="1" x14ac:dyDescent="0.3">
      <c r="A24" s="1493" t="s">
        <v>122</v>
      </c>
      <c r="B24" s="1494"/>
      <c r="C24" s="1495">
        <f t="shared" si="0"/>
        <v>0</v>
      </c>
      <c r="D24" s="1495"/>
      <c r="E24" s="1496">
        <v>0</v>
      </c>
      <c r="F24" s="1496"/>
      <c r="G24" s="1496">
        <v>0</v>
      </c>
      <c r="H24" s="1496"/>
      <c r="I24" s="1496">
        <v>0</v>
      </c>
      <c r="J24" s="1496"/>
    </row>
    <row r="25" spans="1:11" ht="23.1" customHeight="1" x14ac:dyDescent="0.3">
      <c r="A25" s="1493" t="s">
        <v>123</v>
      </c>
      <c r="B25" s="1494"/>
      <c r="C25" s="1495">
        <f t="shared" si="0"/>
        <v>0</v>
      </c>
      <c r="D25" s="1495"/>
      <c r="E25" s="1496">
        <v>0</v>
      </c>
      <c r="F25" s="1496"/>
      <c r="G25" s="1496">
        <v>0</v>
      </c>
      <c r="H25" s="1496"/>
      <c r="I25" s="1496">
        <v>0</v>
      </c>
      <c r="J25" s="1496"/>
    </row>
    <row r="26" spans="1:11" ht="23.1" customHeight="1" x14ac:dyDescent="0.3">
      <c r="A26" s="1493" t="s">
        <v>124</v>
      </c>
      <c r="B26" s="1494"/>
      <c r="C26" s="1495">
        <f t="shared" si="0"/>
        <v>0</v>
      </c>
      <c r="D26" s="1495"/>
      <c r="E26" s="1496">
        <v>0</v>
      </c>
      <c r="F26" s="1496"/>
      <c r="G26" s="1496">
        <v>0</v>
      </c>
      <c r="H26" s="1496"/>
      <c r="I26" s="1496">
        <v>0</v>
      </c>
      <c r="J26" s="1496"/>
    </row>
    <row r="27" spans="1:11" ht="23.1" customHeight="1" x14ac:dyDescent="0.3">
      <c r="A27" s="1493" t="s">
        <v>125</v>
      </c>
      <c r="B27" s="1494"/>
      <c r="C27" s="1495">
        <f t="shared" si="0"/>
        <v>0</v>
      </c>
      <c r="D27" s="1495"/>
      <c r="E27" s="1496">
        <v>0</v>
      </c>
      <c r="F27" s="1496"/>
      <c r="G27" s="1496">
        <v>0</v>
      </c>
      <c r="H27" s="1496"/>
      <c r="I27" s="1496">
        <v>0</v>
      </c>
      <c r="J27" s="1496"/>
    </row>
    <row r="28" spans="1:11" ht="23.1" customHeight="1" x14ac:dyDescent="0.3">
      <c r="A28" s="1493" t="s">
        <v>126</v>
      </c>
      <c r="B28" s="1494"/>
      <c r="C28" s="1495">
        <f t="shared" si="0"/>
        <v>0</v>
      </c>
      <c r="D28" s="1495"/>
      <c r="E28" s="1496">
        <v>0</v>
      </c>
      <c r="F28" s="1496"/>
      <c r="G28" s="1496">
        <v>0</v>
      </c>
      <c r="H28" s="1496"/>
      <c r="I28" s="1496">
        <v>0</v>
      </c>
      <c r="J28" s="1496"/>
    </row>
    <row r="29" spans="1:11" ht="23.1" customHeight="1" x14ac:dyDescent="0.3">
      <c r="A29" s="1493" t="s">
        <v>127</v>
      </c>
      <c r="B29" s="1494"/>
      <c r="C29" s="1495">
        <f t="shared" si="0"/>
        <v>0</v>
      </c>
      <c r="D29" s="1495"/>
      <c r="E29" s="1496">
        <v>0</v>
      </c>
      <c r="F29" s="1496"/>
      <c r="G29" s="1496">
        <v>0</v>
      </c>
      <c r="H29" s="1496"/>
      <c r="I29" s="1496">
        <v>0</v>
      </c>
      <c r="J29" s="1496"/>
    </row>
    <row r="30" spans="1:11" ht="23.4" customHeight="1" x14ac:dyDescent="0.3">
      <c r="A30" s="1493" t="s">
        <v>128</v>
      </c>
      <c r="B30" s="1494"/>
      <c r="C30" s="1495">
        <f t="shared" si="0"/>
        <v>0</v>
      </c>
      <c r="D30" s="1495"/>
      <c r="E30" s="1496">
        <v>0</v>
      </c>
      <c r="F30" s="1496"/>
      <c r="G30" s="1496">
        <v>0</v>
      </c>
      <c r="H30" s="1496"/>
      <c r="I30" s="1496">
        <v>0</v>
      </c>
      <c r="J30" s="1496"/>
    </row>
    <row r="31" spans="1:11" ht="37.5" customHeight="1" x14ac:dyDescent="0.3">
      <c r="A31" s="1493" t="s">
        <v>129</v>
      </c>
      <c r="B31" s="1494"/>
      <c r="C31" s="1495">
        <f t="shared" si="0"/>
        <v>0</v>
      </c>
      <c r="D31" s="1495"/>
      <c r="E31" s="1496">
        <v>0</v>
      </c>
      <c r="F31" s="1496"/>
      <c r="G31" s="1496">
        <v>0</v>
      </c>
      <c r="H31" s="1496"/>
      <c r="I31" s="1496">
        <v>0</v>
      </c>
      <c r="J31" s="1496"/>
    </row>
    <row r="32" spans="1:11" ht="23.1" customHeight="1" x14ac:dyDescent="0.3">
      <c r="A32" s="1493" t="s">
        <v>130</v>
      </c>
      <c r="B32" s="1494"/>
      <c r="C32" s="1495">
        <f t="shared" si="0"/>
        <v>0</v>
      </c>
      <c r="D32" s="1495"/>
      <c r="E32" s="1496">
        <v>0</v>
      </c>
      <c r="F32" s="1496"/>
      <c r="G32" s="1496">
        <v>0</v>
      </c>
      <c r="H32" s="1496"/>
      <c r="I32" s="1496">
        <v>0</v>
      </c>
      <c r="J32" s="1496"/>
    </row>
    <row r="33" spans="1:10" ht="23.1" customHeight="1" x14ac:dyDescent="0.3">
      <c r="A33" s="1493" t="s">
        <v>131</v>
      </c>
      <c r="B33" s="1494"/>
      <c r="C33" s="1495">
        <f t="shared" si="0"/>
        <v>0</v>
      </c>
      <c r="D33" s="1495"/>
      <c r="E33" s="1496">
        <v>0</v>
      </c>
      <c r="F33" s="1496"/>
      <c r="G33" s="1496">
        <v>0</v>
      </c>
      <c r="H33" s="1496"/>
      <c r="I33" s="1496">
        <v>0</v>
      </c>
      <c r="J33" s="1496"/>
    </row>
    <row r="34" spans="1:10" ht="23.1" customHeight="1" x14ac:dyDescent="0.3">
      <c r="A34" s="1497" t="s">
        <v>132</v>
      </c>
      <c r="B34" s="1498"/>
      <c r="C34" s="1499">
        <f t="shared" si="0"/>
        <v>0</v>
      </c>
      <c r="D34" s="1499"/>
      <c r="E34" s="1500">
        <v>0</v>
      </c>
      <c r="F34" s="1500"/>
      <c r="G34" s="1500">
        <v>0</v>
      </c>
      <c r="H34" s="1500"/>
      <c r="I34" s="1500">
        <v>0</v>
      </c>
      <c r="J34" s="1500"/>
    </row>
    <row r="35" spans="1:10" x14ac:dyDescent="0.3">
      <c r="A35" s="39" t="s">
        <v>133</v>
      </c>
      <c r="B35" s="40" t="s">
        <v>134</v>
      </c>
      <c r="C35" s="36"/>
      <c r="D35" s="36"/>
      <c r="E35" s="37" t="s">
        <v>135</v>
      </c>
      <c r="F35" s="37"/>
      <c r="G35" s="37" t="s">
        <v>136</v>
      </c>
      <c r="J35" s="37"/>
    </row>
    <row r="36" spans="1:10" x14ac:dyDescent="0.3">
      <c r="A36" s="36"/>
      <c r="B36" s="36"/>
      <c r="E36" s="37" t="s">
        <v>137</v>
      </c>
      <c r="F36" s="37"/>
      <c r="H36" s="1492" t="s">
        <v>1143</v>
      </c>
      <c r="I36" s="1492"/>
      <c r="J36" s="1492"/>
    </row>
    <row r="37" spans="1:10" x14ac:dyDescent="0.3">
      <c r="A37" s="36"/>
      <c r="B37" s="36"/>
      <c r="E37" s="37"/>
      <c r="F37" s="37"/>
      <c r="J37" s="37"/>
    </row>
    <row r="38" spans="1:10" x14ac:dyDescent="0.3">
      <c r="A38" s="41" t="s">
        <v>138</v>
      </c>
      <c r="B38" s="42"/>
    </row>
    <row r="39" spans="1:10" x14ac:dyDescent="0.3">
      <c r="A39" s="41" t="s">
        <v>139</v>
      </c>
      <c r="B39" s="42"/>
    </row>
    <row r="40" spans="1:10" x14ac:dyDescent="0.3">
      <c r="A40" s="43" t="s">
        <v>140</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F2747E63-7731-42A0-8F31-45F6FA36A43B}"/>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A222-9828-4EC2-A39F-FF55AB798D07}">
  <dimension ref="A1:K41"/>
  <sheetViews>
    <sheetView topLeftCell="A21" zoomScaleNormal="100" workbookViewId="0">
      <selection activeCell="C34" sqref="C34:D34"/>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24" t="s">
        <v>94</v>
      </c>
      <c r="B1" s="1525"/>
      <c r="G1" s="32" t="s">
        <v>95</v>
      </c>
      <c r="H1" s="1526" t="s">
        <v>1145</v>
      </c>
      <c r="I1" s="1527"/>
      <c r="J1" s="1528"/>
      <c r="K1" s="33" t="s">
        <v>97</v>
      </c>
    </row>
    <row r="2" spans="1:11" ht="16.8" thickBot="1" x14ac:dyDescent="0.35">
      <c r="A2" s="1524" t="s">
        <v>98</v>
      </c>
      <c r="B2" s="1525"/>
      <c r="C2" s="34" t="s">
        <v>99</v>
      </c>
      <c r="D2" s="35"/>
      <c r="G2" s="32" t="s">
        <v>100</v>
      </c>
      <c r="H2" s="1524" t="s">
        <v>1144</v>
      </c>
      <c r="I2" s="1529"/>
      <c r="J2" s="1525"/>
    </row>
    <row r="3" spans="1:11" s="36" customFormat="1" ht="24.6" x14ac:dyDescent="0.3">
      <c r="A3" s="1530" t="s">
        <v>102</v>
      </c>
      <c r="B3" s="1530"/>
      <c r="C3" s="1530"/>
      <c r="D3" s="1530"/>
      <c r="E3" s="1530"/>
      <c r="F3" s="1530"/>
      <c r="G3" s="1530"/>
      <c r="H3" s="1530"/>
      <c r="I3" s="1530"/>
      <c r="J3" s="1530"/>
    </row>
    <row r="4" spans="1:11" s="36" customFormat="1" ht="15" x14ac:dyDescent="0.3">
      <c r="A4" s="1531"/>
      <c r="B4" s="1531"/>
      <c r="C4" s="1531"/>
      <c r="D4" s="1531"/>
      <c r="E4" s="1531"/>
      <c r="F4" s="1531"/>
    </row>
    <row r="5" spans="1:11" s="36" customFormat="1" ht="18.75" customHeight="1" thickBot="1" x14ac:dyDescent="0.35">
      <c r="A5" s="1506" t="s">
        <v>1422</v>
      </c>
      <c r="B5" s="1506"/>
      <c r="C5" s="1506"/>
      <c r="D5" s="1506"/>
      <c r="E5" s="1506"/>
      <c r="F5" s="1506"/>
      <c r="G5" s="1506"/>
      <c r="H5" s="1506"/>
      <c r="I5" s="1506"/>
      <c r="J5" s="1506"/>
    </row>
    <row r="6" spans="1:11" s="38" customFormat="1" ht="24" customHeight="1" x14ac:dyDescent="0.3">
      <c r="A6" s="1507" t="s">
        <v>103</v>
      </c>
      <c r="B6" s="1508"/>
      <c r="C6" s="1513" t="s">
        <v>104</v>
      </c>
      <c r="D6" s="1513"/>
      <c r="E6" s="1516" t="s">
        <v>105</v>
      </c>
      <c r="F6" s="1516"/>
      <c r="G6" s="1516"/>
      <c r="H6" s="1516"/>
      <c r="I6" s="1516"/>
      <c r="J6" s="1517"/>
    </row>
    <row r="7" spans="1:11" ht="15" customHeight="1" x14ac:dyDescent="0.3">
      <c r="A7" s="1509"/>
      <c r="B7" s="1510"/>
      <c r="C7" s="1514"/>
      <c r="D7" s="1514"/>
      <c r="E7" s="1518" t="s">
        <v>106</v>
      </c>
      <c r="F7" s="1519"/>
      <c r="G7" s="1518" t="s">
        <v>107</v>
      </c>
      <c r="H7" s="1519"/>
      <c r="I7" s="1518" t="s">
        <v>108</v>
      </c>
      <c r="J7" s="1521"/>
      <c r="K7" s="38"/>
    </row>
    <row r="8" spans="1:11" ht="18" customHeight="1" x14ac:dyDescent="0.3">
      <c r="A8" s="1509"/>
      <c r="B8" s="1510"/>
      <c r="C8" s="1514"/>
      <c r="D8" s="1514"/>
      <c r="E8" s="1519"/>
      <c r="F8" s="1519"/>
      <c r="G8" s="1519"/>
      <c r="H8" s="1519"/>
      <c r="I8" s="1518"/>
      <c r="J8" s="1521"/>
      <c r="K8" s="38"/>
    </row>
    <row r="9" spans="1:11" ht="17.25" customHeight="1" x14ac:dyDescent="0.3">
      <c r="A9" s="1509"/>
      <c r="B9" s="1510"/>
      <c r="C9" s="1514"/>
      <c r="D9" s="1514"/>
      <c r="E9" s="1519"/>
      <c r="F9" s="1519"/>
      <c r="G9" s="1519"/>
      <c r="H9" s="1519"/>
      <c r="I9" s="1518"/>
      <c r="J9" s="1521"/>
      <c r="K9" s="38"/>
    </row>
    <row r="10" spans="1:11" s="38" customFormat="1" ht="15" customHeight="1" x14ac:dyDescent="0.3">
      <c r="A10" s="1511"/>
      <c r="B10" s="1512"/>
      <c r="C10" s="1515"/>
      <c r="D10" s="1515"/>
      <c r="E10" s="1520"/>
      <c r="F10" s="1520"/>
      <c r="G10" s="1520"/>
      <c r="H10" s="1520"/>
      <c r="I10" s="1522"/>
      <c r="J10" s="1523"/>
    </row>
    <row r="11" spans="1:11" s="38" customFormat="1" ht="23.1" customHeight="1" x14ac:dyDescent="0.3">
      <c r="A11" s="1503" t="s">
        <v>109</v>
      </c>
      <c r="B11" s="1504"/>
      <c r="C11" s="1505">
        <f>SUM(E11:J11)</f>
        <v>71838</v>
      </c>
      <c r="D11" s="1505"/>
      <c r="E11" s="1505">
        <f>SUM(E12:F34)</f>
        <v>21563</v>
      </c>
      <c r="F11" s="1505"/>
      <c r="G11" s="1505">
        <f>SUM(G12:H34)</f>
        <v>0</v>
      </c>
      <c r="H11" s="1505"/>
      <c r="I11" s="1505">
        <f>SUM(I12:J34)</f>
        <v>50275</v>
      </c>
      <c r="J11" s="1505"/>
      <c r="K11" s="31"/>
    </row>
    <row r="12" spans="1:11" s="38" customFormat="1" ht="23.1" customHeight="1" x14ac:dyDescent="0.3">
      <c r="A12" s="1501" t="s">
        <v>110</v>
      </c>
      <c r="B12" s="1502"/>
      <c r="C12" s="1495">
        <f>SUM(E12:J12)</f>
        <v>25718</v>
      </c>
      <c r="D12" s="1495"/>
      <c r="E12" s="1496">
        <v>7660</v>
      </c>
      <c r="F12" s="1496"/>
      <c r="G12" s="1496">
        <v>0</v>
      </c>
      <c r="H12" s="1496"/>
      <c r="I12" s="1496">
        <v>18058</v>
      </c>
      <c r="J12" s="1496"/>
    </row>
    <row r="13" spans="1:11" s="38" customFormat="1" ht="23.1" customHeight="1" x14ac:dyDescent="0.3">
      <c r="A13" s="1501" t="s">
        <v>111</v>
      </c>
      <c r="B13" s="1502"/>
      <c r="C13" s="1495">
        <f t="shared" ref="C13:C34" si="0">SUM(E13:J13)</f>
        <v>1677</v>
      </c>
      <c r="D13" s="1495"/>
      <c r="E13" s="1496">
        <v>0</v>
      </c>
      <c r="F13" s="1496"/>
      <c r="G13" s="1496">
        <v>0</v>
      </c>
      <c r="H13" s="1496"/>
      <c r="I13" s="1496">
        <v>1677</v>
      </c>
      <c r="J13" s="1496"/>
    </row>
    <row r="14" spans="1:11" s="38" customFormat="1" ht="23.1" customHeight="1" x14ac:dyDescent="0.3">
      <c r="A14" s="1501" t="s">
        <v>112</v>
      </c>
      <c r="B14" s="1502"/>
      <c r="C14" s="1495">
        <f t="shared" si="0"/>
        <v>50</v>
      </c>
      <c r="D14" s="1495"/>
      <c r="E14" s="1496">
        <v>0</v>
      </c>
      <c r="F14" s="1496"/>
      <c r="G14" s="1496">
        <v>0</v>
      </c>
      <c r="H14" s="1496"/>
      <c r="I14" s="1496">
        <v>50</v>
      </c>
      <c r="J14" s="1496"/>
    </row>
    <row r="15" spans="1:11" s="38" customFormat="1" ht="23.1" customHeight="1" x14ac:dyDescent="0.3">
      <c r="A15" s="1501" t="s">
        <v>113</v>
      </c>
      <c r="B15" s="1502"/>
      <c r="C15" s="1495">
        <f t="shared" si="0"/>
        <v>5003</v>
      </c>
      <c r="D15" s="1495"/>
      <c r="E15" s="1496">
        <v>430</v>
      </c>
      <c r="F15" s="1496"/>
      <c r="G15" s="1496">
        <v>0</v>
      </c>
      <c r="H15" s="1496"/>
      <c r="I15" s="1496">
        <v>4573</v>
      </c>
      <c r="J15" s="1496"/>
    </row>
    <row r="16" spans="1:11" s="38" customFormat="1" ht="23.1" customHeight="1" x14ac:dyDescent="0.3">
      <c r="A16" s="1501" t="s">
        <v>114</v>
      </c>
      <c r="B16" s="1502"/>
      <c r="C16" s="1495">
        <f t="shared" si="0"/>
        <v>11610</v>
      </c>
      <c r="D16" s="1495"/>
      <c r="E16" s="1496">
        <v>3500</v>
      </c>
      <c r="F16" s="1496"/>
      <c r="G16" s="1496">
        <v>0</v>
      </c>
      <c r="H16" s="1496"/>
      <c r="I16" s="1496">
        <v>8110</v>
      </c>
      <c r="J16" s="1496"/>
    </row>
    <row r="17" spans="1:11" ht="23.1" customHeight="1" x14ac:dyDescent="0.3">
      <c r="A17" s="1501" t="s">
        <v>115</v>
      </c>
      <c r="B17" s="1502"/>
      <c r="C17" s="1495">
        <f t="shared" si="0"/>
        <v>5322</v>
      </c>
      <c r="D17" s="1495"/>
      <c r="E17" s="1496">
        <v>0</v>
      </c>
      <c r="F17" s="1496"/>
      <c r="G17" s="1496">
        <v>0</v>
      </c>
      <c r="H17" s="1496"/>
      <c r="I17" s="1496">
        <v>5322</v>
      </c>
      <c r="J17" s="1496"/>
      <c r="K17" s="38"/>
    </row>
    <row r="18" spans="1:11" ht="23.1" customHeight="1" x14ac:dyDescent="0.3">
      <c r="A18" s="1501" t="s">
        <v>116</v>
      </c>
      <c r="B18" s="1502"/>
      <c r="C18" s="1495">
        <f t="shared" si="0"/>
        <v>9007</v>
      </c>
      <c r="D18" s="1495"/>
      <c r="E18" s="1496">
        <v>4720</v>
      </c>
      <c r="F18" s="1496"/>
      <c r="G18" s="1496">
        <v>0</v>
      </c>
      <c r="H18" s="1496"/>
      <c r="I18" s="1496">
        <v>4287</v>
      </c>
      <c r="J18" s="1496"/>
      <c r="K18" s="38"/>
    </row>
    <row r="19" spans="1:11" ht="23.1" customHeight="1" x14ac:dyDescent="0.3">
      <c r="A19" s="1501" t="s">
        <v>117</v>
      </c>
      <c r="B19" s="1502"/>
      <c r="C19" s="1495">
        <f t="shared" si="0"/>
        <v>0</v>
      </c>
      <c r="D19" s="1495"/>
      <c r="E19" s="1496">
        <v>0</v>
      </c>
      <c r="F19" s="1496"/>
      <c r="G19" s="1496">
        <v>0</v>
      </c>
      <c r="H19" s="1496"/>
      <c r="I19" s="1496">
        <v>0</v>
      </c>
      <c r="J19" s="1496"/>
    </row>
    <row r="20" spans="1:11" ht="23.1" customHeight="1" x14ac:dyDescent="0.3">
      <c r="A20" s="1501" t="s">
        <v>118</v>
      </c>
      <c r="B20" s="1502"/>
      <c r="C20" s="1495">
        <f t="shared" si="0"/>
        <v>5576</v>
      </c>
      <c r="D20" s="1495"/>
      <c r="E20" s="1496">
        <v>1958</v>
      </c>
      <c r="F20" s="1496"/>
      <c r="G20" s="1496">
        <v>0</v>
      </c>
      <c r="H20" s="1496"/>
      <c r="I20" s="1496">
        <v>3618</v>
      </c>
      <c r="J20" s="1496"/>
    </row>
    <row r="21" spans="1:11" ht="23.1" customHeight="1" x14ac:dyDescent="0.3">
      <c r="A21" s="1501" t="s">
        <v>119</v>
      </c>
      <c r="B21" s="1502"/>
      <c r="C21" s="1495">
        <f t="shared" si="0"/>
        <v>12</v>
      </c>
      <c r="D21" s="1495"/>
      <c r="E21" s="1496">
        <v>12</v>
      </c>
      <c r="F21" s="1496"/>
      <c r="G21" s="1496">
        <v>0</v>
      </c>
      <c r="H21" s="1496"/>
      <c r="I21" s="1496">
        <v>0</v>
      </c>
      <c r="J21" s="1496"/>
    </row>
    <row r="22" spans="1:11" ht="23.1" customHeight="1" x14ac:dyDescent="0.3">
      <c r="A22" s="1493" t="s">
        <v>120</v>
      </c>
      <c r="B22" s="1494"/>
      <c r="C22" s="1495">
        <f t="shared" si="0"/>
        <v>7863</v>
      </c>
      <c r="D22" s="1495"/>
      <c r="E22" s="1496">
        <v>3283</v>
      </c>
      <c r="F22" s="1496"/>
      <c r="G22" s="1496">
        <v>0</v>
      </c>
      <c r="H22" s="1496"/>
      <c r="I22" s="1496">
        <v>4580</v>
      </c>
      <c r="J22" s="1496"/>
    </row>
    <row r="23" spans="1:11" ht="23.1" customHeight="1" x14ac:dyDescent="0.3">
      <c r="A23" s="1493" t="s">
        <v>121</v>
      </c>
      <c r="B23" s="1494"/>
      <c r="C23" s="1495">
        <f t="shared" si="0"/>
        <v>0</v>
      </c>
      <c r="D23" s="1495"/>
      <c r="E23" s="1496">
        <v>0</v>
      </c>
      <c r="F23" s="1496"/>
      <c r="G23" s="1496">
        <v>0</v>
      </c>
      <c r="H23" s="1496"/>
      <c r="I23" s="1496">
        <v>0</v>
      </c>
      <c r="J23" s="1496"/>
    </row>
    <row r="24" spans="1:11" ht="23.1" customHeight="1" x14ac:dyDescent="0.3">
      <c r="A24" s="1493" t="s">
        <v>122</v>
      </c>
      <c r="B24" s="1494"/>
      <c r="C24" s="1495">
        <f t="shared" si="0"/>
        <v>0</v>
      </c>
      <c r="D24" s="1495"/>
      <c r="E24" s="1496">
        <v>0</v>
      </c>
      <c r="F24" s="1496"/>
      <c r="G24" s="1496">
        <v>0</v>
      </c>
      <c r="H24" s="1496"/>
      <c r="I24" s="1496">
        <v>0</v>
      </c>
      <c r="J24" s="1496"/>
    </row>
    <row r="25" spans="1:11" ht="23.1" customHeight="1" x14ac:dyDescent="0.3">
      <c r="A25" s="1493" t="s">
        <v>123</v>
      </c>
      <c r="B25" s="1494"/>
      <c r="C25" s="1495">
        <f t="shared" si="0"/>
        <v>0</v>
      </c>
      <c r="D25" s="1495"/>
      <c r="E25" s="1496">
        <v>0</v>
      </c>
      <c r="F25" s="1496"/>
      <c r="G25" s="1496">
        <v>0</v>
      </c>
      <c r="H25" s="1496"/>
      <c r="I25" s="1496">
        <v>0</v>
      </c>
      <c r="J25" s="1496"/>
    </row>
    <row r="26" spans="1:11" ht="23.1" customHeight="1" x14ac:dyDescent="0.3">
      <c r="A26" s="1493" t="s">
        <v>124</v>
      </c>
      <c r="B26" s="1494"/>
      <c r="C26" s="1495">
        <f t="shared" si="0"/>
        <v>0</v>
      </c>
      <c r="D26" s="1495"/>
      <c r="E26" s="1496">
        <v>0</v>
      </c>
      <c r="F26" s="1496"/>
      <c r="G26" s="1496">
        <v>0</v>
      </c>
      <c r="H26" s="1496"/>
      <c r="I26" s="1496">
        <v>0</v>
      </c>
      <c r="J26" s="1496"/>
    </row>
    <row r="27" spans="1:11" ht="23.1" customHeight="1" x14ac:dyDescent="0.3">
      <c r="A27" s="1493" t="s">
        <v>125</v>
      </c>
      <c r="B27" s="1494"/>
      <c r="C27" s="1495">
        <f t="shared" si="0"/>
        <v>0</v>
      </c>
      <c r="D27" s="1495"/>
      <c r="E27" s="1496">
        <v>0</v>
      </c>
      <c r="F27" s="1496"/>
      <c r="G27" s="1496">
        <v>0</v>
      </c>
      <c r="H27" s="1496"/>
      <c r="I27" s="1496">
        <v>0</v>
      </c>
      <c r="J27" s="1496"/>
    </row>
    <row r="28" spans="1:11" ht="23.1" customHeight="1" x14ac:dyDescent="0.3">
      <c r="A28" s="1493" t="s">
        <v>126</v>
      </c>
      <c r="B28" s="1494"/>
      <c r="C28" s="1495">
        <f t="shared" si="0"/>
        <v>0</v>
      </c>
      <c r="D28" s="1495"/>
      <c r="E28" s="1496">
        <v>0</v>
      </c>
      <c r="F28" s="1496"/>
      <c r="G28" s="1496">
        <v>0</v>
      </c>
      <c r="H28" s="1496"/>
      <c r="I28" s="1496">
        <v>0</v>
      </c>
      <c r="J28" s="1496"/>
    </row>
    <row r="29" spans="1:11" ht="23.1" customHeight="1" x14ac:dyDescent="0.3">
      <c r="A29" s="1493" t="s">
        <v>127</v>
      </c>
      <c r="B29" s="1494"/>
      <c r="C29" s="1495">
        <f t="shared" si="0"/>
        <v>0</v>
      </c>
      <c r="D29" s="1495"/>
      <c r="E29" s="1496">
        <v>0</v>
      </c>
      <c r="F29" s="1496"/>
      <c r="G29" s="1496">
        <v>0</v>
      </c>
      <c r="H29" s="1496"/>
      <c r="I29" s="1496">
        <v>0</v>
      </c>
      <c r="J29" s="1496"/>
    </row>
    <row r="30" spans="1:11" ht="23.4" customHeight="1" x14ac:dyDescent="0.3">
      <c r="A30" s="1493" t="s">
        <v>128</v>
      </c>
      <c r="B30" s="1494"/>
      <c r="C30" s="1495">
        <f t="shared" si="0"/>
        <v>0</v>
      </c>
      <c r="D30" s="1495"/>
      <c r="E30" s="1496">
        <v>0</v>
      </c>
      <c r="F30" s="1496"/>
      <c r="G30" s="1496">
        <v>0</v>
      </c>
      <c r="H30" s="1496"/>
      <c r="I30" s="1496">
        <v>0</v>
      </c>
      <c r="J30" s="1496"/>
    </row>
    <row r="31" spans="1:11" ht="37.5" customHeight="1" x14ac:dyDescent="0.3">
      <c r="A31" s="1493" t="s">
        <v>129</v>
      </c>
      <c r="B31" s="1494"/>
      <c r="C31" s="1495">
        <f t="shared" si="0"/>
        <v>0</v>
      </c>
      <c r="D31" s="1495"/>
      <c r="E31" s="1496">
        <v>0</v>
      </c>
      <c r="F31" s="1496"/>
      <c r="G31" s="1496">
        <v>0</v>
      </c>
      <c r="H31" s="1496"/>
      <c r="I31" s="1496">
        <v>0</v>
      </c>
      <c r="J31" s="1496"/>
    </row>
    <row r="32" spans="1:11" ht="23.1" customHeight="1" x14ac:dyDescent="0.3">
      <c r="A32" s="1493" t="s">
        <v>130</v>
      </c>
      <c r="B32" s="1494"/>
      <c r="C32" s="1495">
        <f t="shared" si="0"/>
        <v>0</v>
      </c>
      <c r="D32" s="1495"/>
      <c r="E32" s="1496">
        <v>0</v>
      </c>
      <c r="F32" s="1496"/>
      <c r="G32" s="1496">
        <v>0</v>
      </c>
      <c r="H32" s="1496"/>
      <c r="I32" s="1496">
        <v>0</v>
      </c>
      <c r="J32" s="1496"/>
    </row>
    <row r="33" spans="1:10" ht="23.1" customHeight="1" x14ac:dyDescent="0.3">
      <c r="A33" s="1493" t="s">
        <v>131</v>
      </c>
      <c r="B33" s="1494"/>
      <c r="C33" s="1495">
        <f t="shared" si="0"/>
        <v>0</v>
      </c>
      <c r="D33" s="1495"/>
      <c r="E33" s="1496">
        <v>0</v>
      </c>
      <c r="F33" s="1496"/>
      <c r="G33" s="1496">
        <v>0</v>
      </c>
      <c r="H33" s="1496"/>
      <c r="I33" s="1496">
        <v>0</v>
      </c>
      <c r="J33" s="1496"/>
    </row>
    <row r="34" spans="1:10" ht="23.1" customHeight="1" x14ac:dyDescent="0.3">
      <c r="A34" s="1497" t="s">
        <v>132</v>
      </c>
      <c r="B34" s="1498"/>
      <c r="C34" s="2394">
        <f t="shared" si="0"/>
        <v>0</v>
      </c>
      <c r="D34" s="1499"/>
      <c r="E34" s="1500">
        <v>0</v>
      </c>
      <c r="F34" s="1500"/>
      <c r="G34" s="1500">
        <v>0</v>
      </c>
      <c r="H34" s="1500"/>
      <c r="I34" s="1500">
        <v>0</v>
      </c>
      <c r="J34" s="1500"/>
    </row>
    <row r="35" spans="1:10" x14ac:dyDescent="0.3">
      <c r="A35" s="39" t="s">
        <v>133</v>
      </c>
      <c r="B35" s="40" t="s">
        <v>134</v>
      </c>
      <c r="C35" s="36"/>
      <c r="D35" s="36"/>
      <c r="E35" s="37" t="s">
        <v>135</v>
      </c>
      <c r="F35" s="37"/>
      <c r="G35" s="37" t="s">
        <v>136</v>
      </c>
      <c r="J35" s="37"/>
    </row>
    <row r="36" spans="1:10" x14ac:dyDescent="0.3">
      <c r="A36" s="36"/>
      <c r="B36" s="36"/>
      <c r="E36" s="37" t="s">
        <v>137</v>
      </c>
      <c r="F36" s="37"/>
      <c r="H36" s="1492" t="s">
        <v>1423</v>
      </c>
      <c r="I36" s="1492"/>
      <c r="J36" s="1492"/>
    </row>
    <row r="37" spans="1:10" x14ac:dyDescent="0.3">
      <c r="A37" s="36"/>
      <c r="B37" s="36"/>
      <c r="E37" s="37"/>
      <c r="F37" s="37"/>
      <c r="J37" s="37"/>
    </row>
    <row r="38" spans="1:10" x14ac:dyDescent="0.3">
      <c r="A38" s="41" t="s">
        <v>138</v>
      </c>
      <c r="B38" s="42"/>
    </row>
    <row r="39" spans="1:10" x14ac:dyDescent="0.3">
      <c r="A39" s="41" t="s">
        <v>139</v>
      </c>
      <c r="B39" s="42"/>
    </row>
    <row r="40" spans="1:10" x14ac:dyDescent="0.3">
      <c r="A40" s="43" t="s">
        <v>140</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12CE4BA1-C301-4BA1-8A98-F692D44E7365}"/>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4A7F4-0873-463C-866A-0375FE3D9D30}">
  <dimension ref="A1:K41"/>
  <sheetViews>
    <sheetView topLeftCell="A21" zoomScaleNormal="100" workbookViewId="0">
      <selection activeCell="C30" sqref="C30:D30"/>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24" t="s">
        <v>94</v>
      </c>
      <c r="B1" s="1525"/>
      <c r="G1" s="32" t="s">
        <v>95</v>
      </c>
      <c r="H1" s="1526" t="s">
        <v>1145</v>
      </c>
      <c r="I1" s="1527"/>
      <c r="J1" s="1528"/>
      <c r="K1" s="1424" t="s">
        <v>97</v>
      </c>
    </row>
    <row r="2" spans="1:11" ht="16.8" thickBot="1" x14ac:dyDescent="0.35">
      <c r="A2" s="1524" t="s">
        <v>98</v>
      </c>
      <c r="B2" s="1525"/>
      <c r="C2" s="34" t="s">
        <v>99</v>
      </c>
      <c r="D2" s="35"/>
      <c r="G2" s="32" t="s">
        <v>100</v>
      </c>
      <c r="H2" s="1524" t="s">
        <v>1144</v>
      </c>
      <c r="I2" s="1529"/>
      <c r="J2" s="1525"/>
    </row>
    <row r="3" spans="1:11" s="36" customFormat="1" ht="24.6" x14ac:dyDescent="0.3">
      <c r="A3" s="1530" t="s">
        <v>102</v>
      </c>
      <c r="B3" s="1530"/>
      <c r="C3" s="1530"/>
      <c r="D3" s="1530"/>
      <c r="E3" s="1530"/>
      <c r="F3" s="1530"/>
      <c r="G3" s="1530"/>
      <c r="H3" s="1530"/>
      <c r="I3" s="1530"/>
      <c r="J3" s="1530"/>
    </row>
    <row r="4" spans="1:11" s="36" customFormat="1" ht="15" x14ac:dyDescent="0.3">
      <c r="A4" s="1531"/>
      <c r="B4" s="1531"/>
      <c r="C4" s="1531"/>
      <c r="D4" s="1531"/>
      <c r="E4" s="1531"/>
      <c r="F4" s="1531"/>
    </row>
    <row r="5" spans="1:11" s="36" customFormat="1" ht="18.75" customHeight="1" thickBot="1" x14ac:dyDescent="0.35">
      <c r="A5" s="1506" t="s">
        <v>1496</v>
      </c>
      <c r="B5" s="1506"/>
      <c r="C5" s="1506"/>
      <c r="D5" s="1506"/>
      <c r="E5" s="1506"/>
      <c r="F5" s="1506"/>
      <c r="G5" s="1506"/>
      <c r="H5" s="1506"/>
      <c r="I5" s="1506"/>
      <c r="J5" s="1506"/>
    </row>
    <row r="6" spans="1:11" s="38" customFormat="1" ht="24" customHeight="1" x14ac:dyDescent="0.3">
      <c r="A6" s="1507" t="s">
        <v>103</v>
      </c>
      <c r="B6" s="1508"/>
      <c r="C6" s="1513" t="s">
        <v>104</v>
      </c>
      <c r="D6" s="1513"/>
      <c r="E6" s="1516" t="s">
        <v>105</v>
      </c>
      <c r="F6" s="1516"/>
      <c r="G6" s="1516"/>
      <c r="H6" s="1516"/>
      <c r="I6" s="1516"/>
      <c r="J6" s="1517"/>
    </row>
    <row r="7" spans="1:11" ht="15" customHeight="1" x14ac:dyDescent="0.3">
      <c r="A7" s="1509"/>
      <c r="B7" s="1510"/>
      <c r="C7" s="1514"/>
      <c r="D7" s="1514"/>
      <c r="E7" s="1518" t="s">
        <v>106</v>
      </c>
      <c r="F7" s="1519"/>
      <c r="G7" s="1518" t="s">
        <v>107</v>
      </c>
      <c r="H7" s="1519"/>
      <c r="I7" s="1518" t="s">
        <v>108</v>
      </c>
      <c r="J7" s="1521"/>
      <c r="K7" s="38"/>
    </row>
    <row r="8" spans="1:11" ht="18" customHeight="1" x14ac:dyDescent="0.3">
      <c r="A8" s="1509"/>
      <c r="B8" s="1510"/>
      <c r="C8" s="1514"/>
      <c r="D8" s="1514"/>
      <c r="E8" s="1519"/>
      <c r="F8" s="1519"/>
      <c r="G8" s="1519"/>
      <c r="H8" s="1519"/>
      <c r="I8" s="1518"/>
      <c r="J8" s="1521"/>
      <c r="K8" s="38"/>
    </row>
    <row r="9" spans="1:11" ht="17.25" customHeight="1" x14ac:dyDescent="0.3">
      <c r="A9" s="1509"/>
      <c r="B9" s="1510"/>
      <c r="C9" s="1514"/>
      <c r="D9" s="1514"/>
      <c r="E9" s="1519"/>
      <c r="F9" s="1519"/>
      <c r="G9" s="1519"/>
      <c r="H9" s="1519"/>
      <c r="I9" s="1518"/>
      <c r="J9" s="1521"/>
      <c r="K9" s="38"/>
    </row>
    <row r="10" spans="1:11" s="38" customFormat="1" ht="15" customHeight="1" x14ac:dyDescent="0.3">
      <c r="A10" s="1511"/>
      <c r="B10" s="1512"/>
      <c r="C10" s="1515"/>
      <c r="D10" s="1515"/>
      <c r="E10" s="1520"/>
      <c r="F10" s="1520"/>
      <c r="G10" s="1520"/>
      <c r="H10" s="1520"/>
      <c r="I10" s="1522"/>
      <c r="J10" s="1523"/>
    </row>
    <row r="11" spans="1:11" s="38" customFormat="1" ht="23.1" customHeight="1" x14ac:dyDescent="0.3">
      <c r="A11" s="1503" t="s">
        <v>109</v>
      </c>
      <c r="B11" s="1504"/>
      <c r="C11" s="1505">
        <f>SUM(E11:J11)</f>
        <v>243458</v>
      </c>
      <c r="D11" s="1505"/>
      <c r="E11" s="1505">
        <f>SUM(E12:F34)</f>
        <v>193809</v>
      </c>
      <c r="F11" s="1505"/>
      <c r="G11" s="1505">
        <f>SUM(G12:H34)</f>
        <v>0</v>
      </c>
      <c r="H11" s="1505"/>
      <c r="I11" s="1505">
        <f>SUM(I12:J34)</f>
        <v>49649</v>
      </c>
      <c r="J11" s="1505"/>
      <c r="K11" s="31"/>
    </row>
    <row r="12" spans="1:11" s="38" customFormat="1" ht="23.1" customHeight="1" x14ac:dyDescent="0.3">
      <c r="A12" s="1501" t="s">
        <v>110</v>
      </c>
      <c r="B12" s="1502"/>
      <c r="C12" s="1495">
        <f>SUM(E12:J12)</f>
        <v>23352</v>
      </c>
      <c r="D12" s="1495"/>
      <c r="E12" s="1496">
        <v>12162</v>
      </c>
      <c r="F12" s="1496"/>
      <c r="G12" s="1496">
        <v>0</v>
      </c>
      <c r="H12" s="1496"/>
      <c r="I12" s="1496">
        <v>11190</v>
      </c>
      <c r="J12" s="1496"/>
    </row>
    <row r="13" spans="1:11" s="38" customFormat="1" ht="23.1" customHeight="1" x14ac:dyDescent="0.3">
      <c r="A13" s="1501" t="s">
        <v>111</v>
      </c>
      <c r="B13" s="1502"/>
      <c r="C13" s="1495">
        <f t="shared" ref="C13:C34" si="0">SUM(E13:J13)</f>
        <v>15346</v>
      </c>
      <c r="D13" s="1495"/>
      <c r="E13" s="1496">
        <v>5662</v>
      </c>
      <c r="F13" s="1496"/>
      <c r="G13" s="1496">
        <v>0</v>
      </c>
      <c r="H13" s="1496"/>
      <c r="I13" s="1496">
        <v>9684</v>
      </c>
      <c r="J13" s="1496"/>
    </row>
    <row r="14" spans="1:11" s="38" customFormat="1" ht="23.1" customHeight="1" x14ac:dyDescent="0.3">
      <c r="A14" s="1501" t="s">
        <v>112</v>
      </c>
      <c r="B14" s="1502"/>
      <c r="C14" s="1495">
        <f t="shared" si="0"/>
        <v>610</v>
      </c>
      <c r="D14" s="1495"/>
      <c r="E14" s="1496">
        <v>0</v>
      </c>
      <c r="F14" s="1496"/>
      <c r="G14" s="1496">
        <v>0</v>
      </c>
      <c r="H14" s="1496"/>
      <c r="I14" s="1496">
        <v>610</v>
      </c>
      <c r="J14" s="1496"/>
    </row>
    <row r="15" spans="1:11" s="38" customFormat="1" ht="23.1" customHeight="1" x14ac:dyDescent="0.3">
      <c r="A15" s="1501" t="s">
        <v>113</v>
      </c>
      <c r="B15" s="1502"/>
      <c r="C15" s="1495">
        <f t="shared" si="0"/>
        <v>4327</v>
      </c>
      <c r="D15" s="1495"/>
      <c r="E15" s="1496">
        <v>3567</v>
      </c>
      <c r="F15" s="1496"/>
      <c r="G15" s="1496">
        <v>0</v>
      </c>
      <c r="H15" s="1496"/>
      <c r="I15" s="1496">
        <v>760</v>
      </c>
      <c r="J15" s="1496"/>
    </row>
    <row r="16" spans="1:11" s="38" customFormat="1" ht="23.1" customHeight="1" x14ac:dyDescent="0.3">
      <c r="A16" s="1501" t="s">
        <v>114</v>
      </c>
      <c r="B16" s="1502"/>
      <c r="C16" s="1495">
        <f t="shared" si="0"/>
        <v>65449</v>
      </c>
      <c r="D16" s="1495"/>
      <c r="E16" s="1496">
        <v>56632</v>
      </c>
      <c r="F16" s="1496"/>
      <c r="G16" s="1496">
        <v>0</v>
      </c>
      <c r="H16" s="1496"/>
      <c r="I16" s="1496">
        <v>8817</v>
      </c>
      <c r="J16" s="1496"/>
    </row>
    <row r="17" spans="1:11" ht="23.1" customHeight="1" x14ac:dyDescent="0.3">
      <c r="A17" s="1501" t="s">
        <v>115</v>
      </c>
      <c r="B17" s="1502"/>
      <c r="C17" s="1495">
        <f t="shared" si="0"/>
        <v>17704</v>
      </c>
      <c r="D17" s="1495"/>
      <c r="E17" s="1496">
        <v>12822</v>
      </c>
      <c r="F17" s="1496"/>
      <c r="G17" s="1496">
        <v>0</v>
      </c>
      <c r="H17" s="1496"/>
      <c r="I17" s="1496">
        <v>4882</v>
      </c>
      <c r="J17" s="1496"/>
      <c r="K17" s="38"/>
    </row>
    <row r="18" spans="1:11" ht="23.1" customHeight="1" x14ac:dyDescent="0.3">
      <c r="A18" s="1501" t="s">
        <v>116</v>
      </c>
      <c r="B18" s="1502"/>
      <c r="C18" s="1495">
        <f t="shared" si="0"/>
        <v>88836</v>
      </c>
      <c r="D18" s="1495"/>
      <c r="E18" s="1496">
        <v>81242</v>
      </c>
      <c r="F18" s="1496"/>
      <c r="G18" s="1496">
        <v>0</v>
      </c>
      <c r="H18" s="1496"/>
      <c r="I18" s="1496">
        <v>7594</v>
      </c>
      <c r="J18" s="1496"/>
      <c r="K18" s="38"/>
    </row>
    <row r="19" spans="1:11" ht="23.1" customHeight="1" x14ac:dyDescent="0.3">
      <c r="A19" s="1501" t="s">
        <v>117</v>
      </c>
      <c r="B19" s="1502"/>
      <c r="C19" s="1495">
        <f t="shared" si="0"/>
        <v>0</v>
      </c>
      <c r="D19" s="1495"/>
      <c r="E19" s="1496">
        <v>0</v>
      </c>
      <c r="F19" s="1496"/>
      <c r="G19" s="1496">
        <v>0</v>
      </c>
      <c r="H19" s="1496"/>
      <c r="I19" s="1496">
        <v>0</v>
      </c>
      <c r="J19" s="1496"/>
    </row>
    <row r="20" spans="1:11" ht="23.1" customHeight="1" x14ac:dyDescent="0.3">
      <c r="A20" s="1501" t="s">
        <v>118</v>
      </c>
      <c r="B20" s="1502"/>
      <c r="C20" s="1495">
        <f t="shared" si="0"/>
        <v>13445</v>
      </c>
      <c r="D20" s="1495"/>
      <c r="E20" s="1496">
        <v>7812</v>
      </c>
      <c r="F20" s="1496"/>
      <c r="G20" s="1496">
        <v>0</v>
      </c>
      <c r="H20" s="1496"/>
      <c r="I20" s="1496">
        <v>5633</v>
      </c>
      <c r="J20" s="1496"/>
    </row>
    <row r="21" spans="1:11" ht="23.1" customHeight="1" x14ac:dyDescent="0.3">
      <c r="A21" s="1501" t="s">
        <v>119</v>
      </c>
      <c r="B21" s="1502"/>
      <c r="C21" s="1495">
        <f t="shared" si="0"/>
        <v>2800</v>
      </c>
      <c r="D21" s="1495"/>
      <c r="E21" s="1496">
        <v>2800</v>
      </c>
      <c r="F21" s="1496"/>
      <c r="G21" s="1496">
        <v>0</v>
      </c>
      <c r="H21" s="1496"/>
      <c r="I21" s="1496">
        <v>0</v>
      </c>
      <c r="J21" s="1496"/>
    </row>
    <row r="22" spans="1:11" ht="23.1" customHeight="1" x14ac:dyDescent="0.3">
      <c r="A22" s="1493" t="s">
        <v>120</v>
      </c>
      <c r="B22" s="1494"/>
      <c r="C22" s="1495">
        <f t="shared" si="0"/>
        <v>11534</v>
      </c>
      <c r="D22" s="1495"/>
      <c r="E22" s="1496">
        <v>11055</v>
      </c>
      <c r="F22" s="1496"/>
      <c r="G22" s="1496">
        <v>0</v>
      </c>
      <c r="H22" s="1496"/>
      <c r="I22" s="1496">
        <v>479</v>
      </c>
      <c r="J22" s="1496"/>
    </row>
    <row r="23" spans="1:11" ht="23.1" customHeight="1" x14ac:dyDescent="0.3">
      <c r="A23" s="1493" t="s">
        <v>121</v>
      </c>
      <c r="B23" s="1494"/>
      <c r="C23" s="1495">
        <f t="shared" si="0"/>
        <v>0</v>
      </c>
      <c r="D23" s="1495"/>
      <c r="E23" s="1496">
        <v>0</v>
      </c>
      <c r="F23" s="1496"/>
      <c r="G23" s="1496">
        <v>0</v>
      </c>
      <c r="H23" s="1496"/>
      <c r="I23" s="1496">
        <v>0</v>
      </c>
      <c r="J23" s="1496"/>
    </row>
    <row r="24" spans="1:11" ht="23.1" customHeight="1" x14ac:dyDescent="0.3">
      <c r="A24" s="1493" t="s">
        <v>122</v>
      </c>
      <c r="B24" s="1494"/>
      <c r="C24" s="1495">
        <f t="shared" si="0"/>
        <v>0</v>
      </c>
      <c r="D24" s="1495"/>
      <c r="E24" s="1496">
        <v>0</v>
      </c>
      <c r="F24" s="1496"/>
      <c r="G24" s="1496">
        <v>0</v>
      </c>
      <c r="H24" s="1496"/>
      <c r="I24" s="1496">
        <v>0</v>
      </c>
      <c r="J24" s="1496"/>
    </row>
    <row r="25" spans="1:11" ht="23.1" customHeight="1" x14ac:dyDescent="0.3">
      <c r="A25" s="1493" t="s">
        <v>123</v>
      </c>
      <c r="B25" s="1494"/>
      <c r="C25" s="1495">
        <f t="shared" si="0"/>
        <v>19</v>
      </c>
      <c r="D25" s="1495"/>
      <c r="E25" s="1496">
        <v>19</v>
      </c>
      <c r="F25" s="1496"/>
      <c r="G25" s="1496">
        <v>0</v>
      </c>
      <c r="H25" s="1496"/>
      <c r="I25" s="1496">
        <v>0</v>
      </c>
      <c r="J25" s="1496"/>
    </row>
    <row r="26" spans="1:11" ht="23.1" customHeight="1" x14ac:dyDescent="0.3">
      <c r="A26" s="1493" t="s">
        <v>124</v>
      </c>
      <c r="B26" s="1494"/>
      <c r="C26" s="1495">
        <f t="shared" si="0"/>
        <v>0</v>
      </c>
      <c r="D26" s="1495"/>
      <c r="E26" s="1496">
        <v>0</v>
      </c>
      <c r="F26" s="1496"/>
      <c r="G26" s="1496">
        <v>0</v>
      </c>
      <c r="H26" s="1496"/>
      <c r="I26" s="1496">
        <v>0</v>
      </c>
      <c r="J26" s="1496"/>
    </row>
    <row r="27" spans="1:11" ht="23.1" customHeight="1" x14ac:dyDescent="0.3">
      <c r="A27" s="1493" t="s">
        <v>125</v>
      </c>
      <c r="B27" s="1494"/>
      <c r="C27" s="1495">
        <f t="shared" si="0"/>
        <v>0</v>
      </c>
      <c r="D27" s="1495"/>
      <c r="E27" s="1496">
        <v>0</v>
      </c>
      <c r="F27" s="1496"/>
      <c r="G27" s="1496">
        <v>0</v>
      </c>
      <c r="H27" s="1496"/>
      <c r="I27" s="1496">
        <v>0</v>
      </c>
      <c r="J27" s="1496"/>
    </row>
    <row r="28" spans="1:11" ht="23.1" customHeight="1" x14ac:dyDescent="0.3">
      <c r="A28" s="1493" t="s">
        <v>126</v>
      </c>
      <c r="B28" s="1494"/>
      <c r="C28" s="1495">
        <f t="shared" si="0"/>
        <v>0</v>
      </c>
      <c r="D28" s="1495"/>
      <c r="E28" s="1496">
        <v>0</v>
      </c>
      <c r="F28" s="1496"/>
      <c r="G28" s="1496">
        <v>0</v>
      </c>
      <c r="H28" s="1496"/>
      <c r="I28" s="1496">
        <v>0</v>
      </c>
      <c r="J28" s="1496"/>
    </row>
    <row r="29" spans="1:11" ht="23.1" customHeight="1" x14ac:dyDescent="0.3">
      <c r="A29" s="1493" t="s">
        <v>127</v>
      </c>
      <c r="B29" s="1494"/>
      <c r="C29" s="1495">
        <f t="shared" si="0"/>
        <v>0</v>
      </c>
      <c r="D29" s="1495"/>
      <c r="E29" s="1496">
        <v>0</v>
      </c>
      <c r="F29" s="1496"/>
      <c r="G29" s="1496">
        <v>0</v>
      </c>
      <c r="H29" s="1496"/>
      <c r="I29" s="1496">
        <v>0</v>
      </c>
      <c r="J29" s="1496"/>
    </row>
    <row r="30" spans="1:11" ht="23.4" customHeight="1" x14ac:dyDescent="0.3">
      <c r="A30" s="1493" t="s">
        <v>128</v>
      </c>
      <c r="B30" s="1494"/>
      <c r="C30" s="1495">
        <f t="shared" si="0"/>
        <v>0</v>
      </c>
      <c r="D30" s="1495"/>
      <c r="E30" s="1496">
        <v>0</v>
      </c>
      <c r="F30" s="1496"/>
      <c r="G30" s="1496">
        <v>0</v>
      </c>
      <c r="H30" s="1496"/>
      <c r="I30" s="1496">
        <v>0</v>
      </c>
      <c r="J30" s="1496"/>
    </row>
    <row r="31" spans="1:11" ht="37.5" customHeight="1" x14ac:dyDescent="0.3">
      <c r="A31" s="1493" t="s">
        <v>129</v>
      </c>
      <c r="B31" s="1494"/>
      <c r="C31" s="1495">
        <f t="shared" si="0"/>
        <v>6</v>
      </c>
      <c r="D31" s="1495"/>
      <c r="E31" s="1496">
        <v>6</v>
      </c>
      <c r="F31" s="1496"/>
      <c r="G31" s="1496">
        <v>0</v>
      </c>
      <c r="H31" s="1496"/>
      <c r="I31" s="1496">
        <v>0</v>
      </c>
      <c r="J31" s="1496"/>
    </row>
    <row r="32" spans="1:11" ht="23.1" customHeight="1" x14ac:dyDescent="0.3">
      <c r="A32" s="1493" t="s">
        <v>130</v>
      </c>
      <c r="B32" s="1494"/>
      <c r="C32" s="1495">
        <f t="shared" si="0"/>
        <v>0</v>
      </c>
      <c r="D32" s="1495"/>
      <c r="E32" s="1496">
        <v>0</v>
      </c>
      <c r="F32" s="1496"/>
      <c r="G32" s="1496">
        <v>0</v>
      </c>
      <c r="H32" s="1496"/>
      <c r="I32" s="1496">
        <v>0</v>
      </c>
      <c r="J32" s="1496"/>
    </row>
    <row r="33" spans="1:10" ht="23.1" customHeight="1" x14ac:dyDescent="0.3">
      <c r="A33" s="1493" t="s">
        <v>131</v>
      </c>
      <c r="B33" s="1494"/>
      <c r="C33" s="1495">
        <f t="shared" si="0"/>
        <v>0</v>
      </c>
      <c r="D33" s="1495"/>
      <c r="E33" s="1496">
        <v>0</v>
      </c>
      <c r="F33" s="1496"/>
      <c r="G33" s="1496">
        <v>0</v>
      </c>
      <c r="H33" s="1496"/>
      <c r="I33" s="1496">
        <v>0</v>
      </c>
      <c r="J33" s="1496"/>
    </row>
    <row r="34" spans="1:10" ht="23.1" customHeight="1" x14ac:dyDescent="0.3">
      <c r="A34" s="1497" t="s">
        <v>132</v>
      </c>
      <c r="B34" s="1498"/>
      <c r="C34" s="2394">
        <f t="shared" si="0"/>
        <v>30</v>
      </c>
      <c r="D34" s="1499"/>
      <c r="E34" s="1500">
        <v>30</v>
      </c>
      <c r="F34" s="1500"/>
      <c r="G34" s="1500">
        <v>0</v>
      </c>
      <c r="H34" s="1500"/>
      <c r="I34" s="1500">
        <v>0</v>
      </c>
      <c r="J34" s="1500"/>
    </row>
    <row r="35" spans="1:10" x14ac:dyDescent="0.3">
      <c r="A35" s="39" t="s">
        <v>133</v>
      </c>
      <c r="B35" s="40" t="s">
        <v>134</v>
      </c>
      <c r="C35" s="36"/>
      <c r="D35" s="36"/>
      <c r="E35" s="37" t="s">
        <v>135</v>
      </c>
      <c r="F35" s="37"/>
      <c r="G35" s="37" t="s">
        <v>136</v>
      </c>
      <c r="J35" s="37"/>
    </row>
    <row r="36" spans="1:10" x14ac:dyDescent="0.3">
      <c r="A36" s="36"/>
      <c r="B36" s="36"/>
      <c r="E36" s="37" t="s">
        <v>137</v>
      </c>
      <c r="F36" s="37"/>
      <c r="H36" s="1492" t="s">
        <v>1497</v>
      </c>
      <c r="I36" s="1492"/>
      <c r="J36" s="1492"/>
    </row>
    <row r="37" spans="1:10" x14ac:dyDescent="0.3">
      <c r="A37" s="36"/>
      <c r="B37" s="36"/>
      <c r="E37" s="37"/>
      <c r="F37" s="37"/>
      <c r="J37" s="37"/>
    </row>
    <row r="38" spans="1:10" x14ac:dyDescent="0.3">
      <c r="A38" s="41" t="s">
        <v>138</v>
      </c>
      <c r="B38" s="42"/>
    </row>
    <row r="39" spans="1:10" x14ac:dyDescent="0.3">
      <c r="A39" s="41" t="s">
        <v>139</v>
      </c>
      <c r="B39" s="42"/>
    </row>
    <row r="40" spans="1:10" x14ac:dyDescent="0.3">
      <c r="A40" s="43" t="s">
        <v>140</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F44920C3-D365-4737-9D57-C7F5385FE4CA}"/>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76888-9721-4E53-89BB-D5D3052462E9}">
  <dimension ref="A1:K41"/>
  <sheetViews>
    <sheetView zoomScaleNormal="100" workbookViewId="0">
      <selection activeCell="K1" sqref="K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24" t="s">
        <v>94</v>
      </c>
      <c r="B1" s="1525"/>
      <c r="G1" s="32" t="s">
        <v>95</v>
      </c>
      <c r="H1" s="1526" t="s">
        <v>1145</v>
      </c>
      <c r="I1" s="1527"/>
      <c r="J1" s="1528"/>
      <c r="K1" s="1424" t="s">
        <v>97</v>
      </c>
    </row>
    <row r="2" spans="1:11" ht="16.8" thickBot="1" x14ac:dyDescent="0.35">
      <c r="A2" s="1524" t="s">
        <v>98</v>
      </c>
      <c r="B2" s="1525"/>
      <c r="C2" s="34" t="s">
        <v>99</v>
      </c>
      <c r="D2" s="35"/>
      <c r="G2" s="32" t="s">
        <v>100</v>
      </c>
      <c r="H2" s="1524" t="s">
        <v>1144</v>
      </c>
      <c r="I2" s="1529"/>
      <c r="J2" s="1525"/>
    </row>
    <row r="3" spans="1:11" s="36" customFormat="1" ht="24.6" x14ac:dyDescent="0.3">
      <c r="A3" s="1530" t="s">
        <v>102</v>
      </c>
      <c r="B3" s="1530"/>
      <c r="C3" s="1530"/>
      <c r="D3" s="1530"/>
      <c r="E3" s="1530"/>
      <c r="F3" s="1530"/>
      <c r="G3" s="1530"/>
      <c r="H3" s="1530"/>
      <c r="I3" s="1530"/>
      <c r="J3" s="1530"/>
    </row>
    <row r="4" spans="1:11" s="36" customFormat="1" ht="15" x14ac:dyDescent="0.3">
      <c r="A4" s="1531"/>
      <c r="B4" s="1531"/>
      <c r="C4" s="1531"/>
      <c r="D4" s="1531"/>
      <c r="E4" s="1531"/>
      <c r="F4" s="1531"/>
    </row>
    <row r="5" spans="1:11" s="36" customFormat="1" ht="18.75" customHeight="1" thickBot="1" x14ac:dyDescent="0.35">
      <c r="A5" s="1506" t="s">
        <v>1511</v>
      </c>
      <c r="B5" s="1506"/>
      <c r="C5" s="1506"/>
      <c r="D5" s="1506"/>
      <c r="E5" s="1506"/>
      <c r="F5" s="1506"/>
      <c r="G5" s="1506"/>
      <c r="H5" s="1506"/>
      <c r="I5" s="1506"/>
      <c r="J5" s="1506"/>
    </row>
    <row r="6" spans="1:11" s="38" customFormat="1" ht="24" customHeight="1" x14ac:dyDescent="0.3">
      <c r="A6" s="1507" t="s">
        <v>103</v>
      </c>
      <c r="B6" s="1508"/>
      <c r="C6" s="1513" t="s">
        <v>104</v>
      </c>
      <c r="D6" s="1513"/>
      <c r="E6" s="1516" t="s">
        <v>105</v>
      </c>
      <c r="F6" s="1516"/>
      <c r="G6" s="1516"/>
      <c r="H6" s="1516"/>
      <c r="I6" s="1516"/>
      <c r="J6" s="1517"/>
    </row>
    <row r="7" spans="1:11" ht="15" customHeight="1" x14ac:dyDescent="0.3">
      <c r="A7" s="1509"/>
      <c r="B7" s="1510"/>
      <c r="C7" s="1514"/>
      <c r="D7" s="1514"/>
      <c r="E7" s="1518" t="s">
        <v>106</v>
      </c>
      <c r="F7" s="1519"/>
      <c r="G7" s="1518" t="s">
        <v>107</v>
      </c>
      <c r="H7" s="1519"/>
      <c r="I7" s="1518" t="s">
        <v>108</v>
      </c>
      <c r="J7" s="1521"/>
      <c r="K7" s="38"/>
    </row>
    <row r="8" spans="1:11" ht="18" customHeight="1" x14ac:dyDescent="0.3">
      <c r="A8" s="1509"/>
      <c r="B8" s="1510"/>
      <c r="C8" s="1514"/>
      <c r="D8" s="1514"/>
      <c r="E8" s="1519"/>
      <c r="F8" s="1519"/>
      <c r="G8" s="1519"/>
      <c r="H8" s="1519"/>
      <c r="I8" s="1518"/>
      <c r="J8" s="1521"/>
      <c r="K8" s="38"/>
    </row>
    <row r="9" spans="1:11" ht="17.25" customHeight="1" x14ac:dyDescent="0.3">
      <c r="A9" s="1509"/>
      <c r="B9" s="1510"/>
      <c r="C9" s="1514"/>
      <c r="D9" s="1514"/>
      <c r="E9" s="1519"/>
      <c r="F9" s="1519"/>
      <c r="G9" s="1519"/>
      <c r="H9" s="1519"/>
      <c r="I9" s="1518"/>
      <c r="J9" s="1521"/>
      <c r="K9" s="38"/>
    </row>
    <row r="10" spans="1:11" s="38" customFormat="1" ht="15" customHeight="1" x14ac:dyDescent="0.3">
      <c r="A10" s="1511"/>
      <c r="B10" s="1512"/>
      <c r="C10" s="1515"/>
      <c r="D10" s="1515"/>
      <c r="E10" s="1520"/>
      <c r="F10" s="1520"/>
      <c r="G10" s="1520"/>
      <c r="H10" s="1520"/>
      <c r="I10" s="1522"/>
      <c r="J10" s="1523"/>
    </row>
    <row r="11" spans="1:11" s="38" customFormat="1" ht="23.1" customHeight="1" x14ac:dyDescent="0.3">
      <c r="A11" s="1503" t="s">
        <v>109</v>
      </c>
      <c r="B11" s="1504"/>
      <c r="C11" s="1505">
        <f>SUM(E11:J11)</f>
        <v>138799</v>
      </c>
      <c r="D11" s="1505"/>
      <c r="E11" s="1505">
        <f>SUM(E12:F34)</f>
        <v>92969</v>
      </c>
      <c r="F11" s="1505"/>
      <c r="G11" s="1505">
        <f>SUM(G12:H34)</f>
        <v>0</v>
      </c>
      <c r="H11" s="1505"/>
      <c r="I11" s="1505">
        <f>SUM(I12:J34)</f>
        <v>45830</v>
      </c>
      <c r="J11" s="1505"/>
      <c r="K11" s="31"/>
    </row>
    <row r="12" spans="1:11" s="38" customFormat="1" ht="23.1" customHeight="1" x14ac:dyDescent="0.3">
      <c r="A12" s="1501" t="s">
        <v>110</v>
      </c>
      <c r="B12" s="1502"/>
      <c r="C12" s="1495">
        <f>SUM(E12:J12)</f>
        <v>41461</v>
      </c>
      <c r="D12" s="1495"/>
      <c r="E12" s="1496">
        <v>32593</v>
      </c>
      <c r="F12" s="1496"/>
      <c r="G12" s="1496">
        <v>0</v>
      </c>
      <c r="H12" s="1496"/>
      <c r="I12" s="1496">
        <v>8868</v>
      </c>
      <c r="J12" s="1496"/>
    </row>
    <row r="13" spans="1:11" s="38" customFormat="1" ht="23.1" customHeight="1" x14ac:dyDescent="0.3">
      <c r="A13" s="1501" t="s">
        <v>111</v>
      </c>
      <c r="B13" s="1502"/>
      <c r="C13" s="1495">
        <f t="shared" ref="C13:C34" si="0">SUM(E13:J13)</f>
        <v>30206</v>
      </c>
      <c r="D13" s="1495"/>
      <c r="E13" s="1496">
        <v>20597</v>
      </c>
      <c r="F13" s="1496"/>
      <c r="G13" s="1496">
        <v>0</v>
      </c>
      <c r="H13" s="1496"/>
      <c r="I13" s="1496">
        <v>9609</v>
      </c>
      <c r="J13" s="1496"/>
    </row>
    <row r="14" spans="1:11" s="38" customFormat="1" ht="23.1" customHeight="1" x14ac:dyDescent="0.3">
      <c r="A14" s="1501" t="s">
        <v>112</v>
      </c>
      <c r="B14" s="1502"/>
      <c r="C14" s="1495">
        <f t="shared" si="0"/>
        <v>570</v>
      </c>
      <c r="D14" s="1495"/>
      <c r="E14" s="1496">
        <v>0</v>
      </c>
      <c r="F14" s="1496"/>
      <c r="G14" s="1496">
        <v>0</v>
      </c>
      <c r="H14" s="1496"/>
      <c r="I14" s="1496">
        <v>570</v>
      </c>
      <c r="J14" s="1496"/>
    </row>
    <row r="15" spans="1:11" s="38" customFormat="1" ht="23.1" customHeight="1" x14ac:dyDescent="0.3">
      <c r="A15" s="1501" t="s">
        <v>113</v>
      </c>
      <c r="B15" s="1502"/>
      <c r="C15" s="1495">
        <f t="shared" si="0"/>
        <v>1823</v>
      </c>
      <c r="D15" s="1495"/>
      <c r="E15" s="1496">
        <v>510</v>
      </c>
      <c r="F15" s="1496"/>
      <c r="G15" s="1496">
        <v>0</v>
      </c>
      <c r="H15" s="1496"/>
      <c r="I15" s="1496">
        <v>1313</v>
      </c>
      <c r="J15" s="1496"/>
    </row>
    <row r="16" spans="1:11" s="38" customFormat="1" ht="23.1" customHeight="1" x14ac:dyDescent="0.3">
      <c r="A16" s="1501" t="s">
        <v>114</v>
      </c>
      <c r="B16" s="1502"/>
      <c r="C16" s="1495">
        <f t="shared" si="0"/>
        <v>6323</v>
      </c>
      <c r="D16" s="1495"/>
      <c r="E16" s="1496">
        <v>386</v>
      </c>
      <c r="F16" s="1496"/>
      <c r="G16" s="1496">
        <v>0</v>
      </c>
      <c r="H16" s="1496"/>
      <c r="I16" s="1496">
        <v>5937</v>
      </c>
      <c r="J16" s="1496"/>
    </row>
    <row r="17" spans="1:11" ht="23.1" customHeight="1" x14ac:dyDescent="0.3">
      <c r="A17" s="1501" t="s">
        <v>115</v>
      </c>
      <c r="B17" s="1502"/>
      <c r="C17" s="1495">
        <f t="shared" si="0"/>
        <v>9596</v>
      </c>
      <c r="D17" s="1495"/>
      <c r="E17" s="1496">
        <v>5374</v>
      </c>
      <c r="F17" s="1496"/>
      <c r="G17" s="1496">
        <v>0</v>
      </c>
      <c r="H17" s="1496"/>
      <c r="I17" s="1496">
        <v>4222</v>
      </c>
      <c r="J17" s="1496"/>
      <c r="K17" s="38"/>
    </row>
    <row r="18" spans="1:11" ht="23.1" customHeight="1" x14ac:dyDescent="0.3">
      <c r="A18" s="1501" t="s">
        <v>116</v>
      </c>
      <c r="B18" s="1502"/>
      <c r="C18" s="1495">
        <f t="shared" si="0"/>
        <v>14859</v>
      </c>
      <c r="D18" s="1495"/>
      <c r="E18" s="1496">
        <v>7346</v>
      </c>
      <c r="F18" s="1496"/>
      <c r="G18" s="1496">
        <v>0</v>
      </c>
      <c r="H18" s="1496"/>
      <c r="I18" s="1496">
        <v>7513</v>
      </c>
      <c r="J18" s="1496"/>
      <c r="K18" s="38"/>
    </row>
    <row r="19" spans="1:11" ht="23.1" customHeight="1" x14ac:dyDescent="0.3">
      <c r="A19" s="1501" t="s">
        <v>117</v>
      </c>
      <c r="B19" s="1502"/>
      <c r="C19" s="1495">
        <f t="shared" si="0"/>
        <v>0</v>
      </c>
      <c r="D19" s="1495"/>
      <c r="E19" s="1496">
        <v>0</v>
      </c>
      <c r="F19" s="1496"/>
      <c r="G19" s="1496">
        <v>0</v>
      </c>
      <c r="H19" s="1496"/>
      <c r="I19" s="1496">
        <v>0</v>
      </c>
      <c r="J19" s="1496"/>
    </row>
    <row r="20" spans="1:11" ht="23.1" customHeight="1" x14ac:dyDescent="0.3">
      <c r="A20" s="1501" t="s">
        <v>118</v>
      </c>
      <c r="B20" s="1502"/>
      <c r="C20" s="1495">
        <f t="shared" si="0"/>
        <v>28508</v>
      </c>
      <c r="D20" s="1495"/>
      <c r="E20" s="1496">
        <v>21425</v>
      </c>
      <c r="F20" s="1496"/>
      <c r="G20" s="1496">
        <v>0</v>
      </c>
      <c r="H20" s="1496"/>
      <c r="I20" s="1496">
        <v>7083</v>
      </c>
      <c r="J20" s="1496"/>
    </row>
    <row r="21" spans="1:11" ht="23.1" customHeight="1" x14ac:dyDescent="0.3">
      <c r="A21" s="1501" t="s">
        <v>119</v>
      </c>
      <c r="B21" s="1502"/>
      <c r="C21" s="1495">
        <f t="shared" si="0"/>
        <v>600</v>
      </c>
      <c r="D21" s="1495"/>
      <c r="E21" s="1496">
        <v>600</v>
      </c>
      <c r="F21" s="1496"/>
      <c r="G21" s="1496">
        <v>0</v>
      </c>
      <c r="H21" s="1496"/>
      <c r="I21" s="1496">
        <v>0</v>
      </c>
      <c r="J21" s="1496"/>
    </row>
    <row r="22" spans="1:11" ht="23.1" customHeight="1" x14ac:dyDescent="0.3">
      <c r="A22" s="1493" t="s">
        <v>120</v>
      </c>
      <c r="B22" s="1494"/>
      <c r="C22" s="1495">
        <f t="shared" si="0"/>
        <v>4698</v>
      </c>
      <c r="D22" s="1495"/>
      <c r="E22" s="1496">
        <v>3983</v>
      </c>
      <c r="F22" s="1496"/>
      <c r="G22" s="1496">
        <v>0</v>
      </c>
      <c r="H22" s="1496"/>
      <c r="I22" s="1496">
        <v>715</v>
      </c>
      <c r="J22" s="1496"/>
    </row>
    <row r="23" spans="1:11" ht="23.1" customHeight="1" x14ac:dyDescent="0.3">
      <c r="A23" s="1493" t="s">
        <v>121</v>
      </c>
      <c r="B23" s="1494"/>
      <c r="C23" s="1495">
        <f t="shared" si="0"/>
        <v>0</v>
      </c>
      <c r="D23" s="1495"/>
      <c r="E23" s="1496">
        <v>0</v>
      </c>
      <c r="F23" s="1496"/>
      <c r="G23" s="1496">
        <v>0</v>
      </c>
      <c r="H23" s="1496"/>
      <c r="I23" s="1496">
        <v>0</v>
      </c>
      <c r="J23" s="1496"/>
    </row>
    <row r="24" spans="1:11" ht="23.1" customHeight="1" x14ac:dyDescent="0.3">
      <c r="A24" s="1493" t="s">
        <v>122</v>
      </c>
      <c r="B24" s="1494"/>
      <c r="C24" s="1495">
        <f t="shared" si="0"/>
        <v>0</v>
      </c>
      <c r="D24" s="1495"/>
      <c r="E24" s="1496">
        <v>0</v>
      </c>
      <c r="F24" s="1496"/>
      <c r="G24" s="1496">
        <v>0</v>
      </c>
      <c r="H24" s="1496"/>
      <c r="I24" s="1496">
        <v>0</v>
      </c>
      <c r="J24" s="1496"/>
    </row>
    <row r="25" spans="1:11" ht="23.1" customHeight="1" x14ac:dyDescent="0.3">
      <c r="A25" s="1493" t="s">
        <v>123</v>
      </c>
      <c r="B25" s="1494"/>
      <c r="C25" s="1495">
        <f t="shared" si="0"/>
        <v>120</v>
      </c>
      <c r="D25" s="1495"/>
      <c r="E25" s="1496">
        <v>120</v>
      </c>
      <c r="F25" s="1496"/>
      <c r="G25" s="1496">
        <v>0</v>
      </c>
      <c r="H25" s="1496"/>
      <c r="I25" s="1496">
        <v>0</v>
      </c>
      <c r="J25" s="1496"/>
    </row>
    <row r="26" spans="1:11" ht="23.1" customHeight="1" x14ac:dyDescent="0.3">
      <c r="A26" s="1493" t="s">
        <v>124</v>
      </c>
      <c r="B26" s="1494"/>
      <c r="C26" s="1495">
        <f t="shared" si="0"/>
        <v>0</v>
      </c>
      <c r="D26" s="1495"/>
      <c r="E26" s="1496">
        <v>0</v>
      </c>
      <c r="F26" s="1496"/>
      <c r="G26" s="1496">
        <v>0</v>
      </c>
      <c r="H26" s="1496"/>
      <c r="I26" s="1496">
        <v>0</v>
      </c>
      <c r="J26" s="1496"/>
    </row>
    <row r="27" spans="1:11" ht="23.1" customHeight="1" x14ac:dyDescent="0.3">
      <c r="A27" s="1493" t="s">
        <v>125</v>
      </c>
      <c r="B27" s="1494"/>
      <c r="C27" s="1495">
        <f t="shared" si="0"/>
        <v>0</v>
      </c>
      <c r="D27" s="1495"/>
      <c r="E27" s="1496">
        <v>0</v>
      </c>
      <c r="F27" s="1496"/>
      <c r="G27" s="1496">
        <v>0</v>
      </c>
      <c r="H27" s="1496"/>
      <c r="I27" s="1496">
        <v>0</v>
      </c>
      <c r="J27" s="1496"/>
    </row>
    <row r="28" spans="1:11" ht="23.1" customHeight="1" x14ac:dyDescent="0.3">
      <c r="A28" s="1493" t="s">
        <v>126</v>
      </c>
      <c r="B28" s="1494"/>
      <c r="C28" s="1495">
        <f t="shared" si="0"/>
        <v>0</v>
      </c>
      <c r="D28" s="1495"/>
      <c r="E28" s="1496">
        <v>0</v>
      </c>
      <c r="F28" s="1496"/>
      <c r="G28" s="1496">
        <v>0</v>
      </c>
      <c r="H28" s="1496"/>
      <c r="I28" s="1496">
        <v>0</v>
      </c>
      <c r="J28" s="1496"/>
    </row>
    <row r="29" spans="1:11" ht="23.1" customHeight="1" x14ac:dyDescent="0.3">
      <c r="A29" s="1493" t="s">
        <v>127</v>
      </c>
      <c r="B29" s="1494"/>
      <c r="C29" s="1495">
        <f t="shared" si="0"/>
        <v>0</v>
      </c>
      <c r="D29" s="1495"/>
      <c r="E29" s="1496">
        <v>0</v>
      </c>
      <c r="F29" s="1496"/>
      <c r="G29" s="1496">
        <v>0</v>
      </c>
      <c r="H29" s="1496"/>
      <c r="I29" s="1496">
        <v>0</v>
      </c>
      <c r="J29" s="1496"/>
    </row>
    <row r="30" spans="1:11" ht="23.4" customHeight="1" x14ac:dyDescent="0.3">
      <c r="A30" s="1493" t="s">
        <v>128</v>
      </c>
      <c r="B30" s="1494"/>
      <c r="C30" s="1495">
        <f t="shared" si="0"/>
        <v>0</v>
      </c>
      <c r="D30" s="1495"/>
      <c r="E30" s="1496">
        <v>0</v>
      </c>
      <c r="F30" s="1496"/>
      <c r="G30" s="1496">
        <v>0</v>
      </c>
      <c r="H30" s="1496"/>
      <c r="I30" s="1496">
        <v>0</v>
      </c>
      <c r="J30" s="1496"/>
    </row>
    <row r="31" spans="1:11" ht="37.5" customHeight="1" x14ac:dyDescent="0.3">
      <c r="A31" s="1493" t="s">
        <v>129</v>
      </c>
      <c r="B31" s="1494"/>
      <c r="C31" s="1495">
        <f t="shared" si="0"/>
        <v>18</v>
      </c>
      <c r="D31" s="1495"/>
      <c r="E31" s="1496">
        <v>18</v>
      </c>
      <c r="F31" s="1496"/>
      <c r="G31" s="1496">
        <v>0</v>
      </c>
      <c r="H31" s="1496"/>
      <c r="I31" s="1496">
        <v>0</v>
      </c>
      <c r="J31" s="1496"/>
    </row>
    <row r="32" spans="1:11" ht="23.1" customHeight="1" x14ac:dyDescent="0.3">
      <c r="A32" s="1493" t="s">
        <v>130</v>
      </c>
      <c r="B32" s="1494"/>
      <c r="C32" s="1495">
        <f t="shared" si="0"/>
        <v>0</v>
      </c>
      <c r="D32" s="1495"/>
      <c r="E32" s="1496">
        <v>0</v>
      </c>
      <c r="F32" s="1496"/>
      <c r="G32" s="1496">
        <v>0</v>
      </c>
      <c r="H32" s="1496"/>
      <c r="I32" s="1496">
        <v>0</v>
      </c>
      <c r="J32" s="1496"/>
    </row>
    <row r="33" spans="1:10" ht="23.1" customHeight="1" x14ac:dyDescent="0.3">
      <c r="A33" s="1493" t="s">
        <v>131</v>
      </c>
      <c r="B33" s="1494"/>
      <c r="C33" s="1495">
        <f t="shared" si="0"/>
        <v>0</v>
      </c>
      <c r="D33" s="1495"/>
      <c r="E33" s="1496">
        <v>0</v>
      </c>
      <c r="F33" s="1496"/>
      <c r="G33" s="1496">
        <v>0</v>
      </c>
      <c r="H33" s="1496"/>
      <c r="I33" s="1496">
        <v>0</v>
      </c>
      <c r="J33" s="1496"/>
    </row>
    <row r="34" spans="1:10" ht="23.1" customHeight="1" x14ac:dyDescent="0.3">
      <c r="A34" s="1497" t="s">
        <v>132</v>
      </c>
      <c r="B34" s="1498"/>
      <c r="C34" s="2394">
        <f t="shared" si="0"/>
        <v>17</v>
      </c>
      <c r="D34" s="1499"/>
      <c r="E34" s="1500">
        <v>17</v>
      </c>
      <c r="F34" s="1500"/>
      <c r="G34" s="1500">
        <v>0</v>
      </c>
      <c r="H34" s="1500"/>
      <c r="I34" s="1500">
        <v>0</v>
      </c>
      <c r="J34" s="1500"/>
    </row>
    <row r="35" spans="1:10" x14ac:dyDescent="0.3">
      <c r="A35" s="39" t="s">
        <v>133</v>
      </c>
      <c r="B35" s="40" t="s">
        <v>134</v>
      </c>
      <c r="C35" s="36"/>
      <c r="D35" s="36"/>
      <c r="E35" s="37" t="s">
        <v>135</v>
      </c>
      <c r="F35" s="37"/>
      <c r="G35" s="37" t="s">
        <v>136</v>
      </c>
      <c r="J35" s="37"/>
    </row>
    <row r="36" spans="1:10" x14ac:dyDescent="0.3">
      <c r="A36" s="36"/>
      <c r="B36" s="36"/>
      <c r="E36" s="37" t="s">
        <v>137</v>
      </c>
      <c r="F36" s="37"/>
      <c r="H36" s="1492" t="s">
        <v>1512</v>
      </c>
      <c r="I36" s="1492"/>
      <c r="J36" s="1492"/>
    </row>
    <row r="37" spans="1:10" x14ac:dyDescent="0.3">
      <c r="A37" s="36"/>
      <c r="B37" s="36"/>
      <c r="E37" s="37"/>
      <c r="F37" s="37"/>
      <c r="J37" s="37"/>
    </row>
    <row r="38" spans="1:10" x14ac:dyDescent="0.3">
      <c r="A38" s="41" t="s">
        <v>138</v>
      </c>
      <c r="B38" s="42"/>
    </row>
    <row r="39" spans="1:10" x14ac:dyDescent="0.3">
      <c r="A39" s="41" t="s">
        <v>139</v>
      </c>
      <c r="B39" s="42"/>
    </row>
    <row r="40" spans="1:10" x14ac:dyDescent="0.3">
      <c r="A40" s="43" t="s">
        <v>140</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0587CA96-C843-41E6-ABDB-C70DB6216CAD}"/>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473B-E71E-4AA8-8A0E-28EBBE0D95F7}">
  <sheetPr>
    <pageSetUpPr fitToPage="1"/>
  </sheetPr>
  <dimension ref="A1:I41"/>
  <sheetViews>
    <sheetView topLeftCell="A22" zoomScale="70" zoomScaleNormal="70" workbookViewId="0">
      <selection activeCell="F33" sqref="F33"/>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141</v>
      </c>
      <c r="D1" s="45" t="s">
        <v>95</v>
      </c>
      <c r="E1" s="1556" t="s">
        <v>142</v>
      </c>
      <c r="F1" s="1557"/>
      <c r="G1" s="1558"/>
      <c r="H1" s="47"/>
      <c r="I1" s="47"/>
    </row>
    <row r="2" spans="1:9" ht="18" customHeight="1" thickBot="1" x14ac:dyDescent="0.35">
      <c r="A2" s="45" t="s">
        <v>143</v>
      </c>
      <c r="B2" s="48" t="s">
        <v>144</v>
      </c>
      <c r="C2" s="49"/>
      <c r="D2" s="45" t="s">
        <v>145</v>
      </c>
      <c r="E2" s="1556" t="s">
        <v>146</v>
      </c>
      <c r="F2" s="1557"/>
      <c r="G2" s="1558"/>
      <c r="H2" s="33" t="s">
        <v>97</v>
      </c>
      <c r="I2" s="47"/>
    </row>
    <row r="3" spans="1:9" ht="42.6" customHeight="1" x14ac:dyDescent="0.3">
      <c r="A3" s="1559" t="s">
        <v>147</v>
      </c>
      <c r="B3" s="1559"/>
      <c r="C3" s="1559"/>
      <c r="D3" s="1559"/>
      <c r="E3" s="1559"/>
      <c r="F3" s="1559"/>
      <c r="G3" s="1559"/>
    </row>
    <row r="4" spans="1:9" x14ac:dyDescent="0.3">
      <c r="A4" s="1560"/>
      <c r="B4" s="1560"/>
      <c r="C4" s="1560"/>
      <c r="D4" s="1560"/>
      <c r="E4" s="1560"/>
      <c r="F4" s="1560"/>
      <c r="G4" s="1560"/>
    </row>
    <row r="5" spans="1:9" ht="18.75" customHeight="1" thickBot="1" x14ac:dyDescent="0.35">
      <c r="A5" s="1561" t="s">
        <v>241</v>
      </c>
      <c r="B5" s="1561"/>
      <c r="C5" s="1561"/>
      <c r="D5" s="1561"/>
      <c r="E5" s="1561"/>
      <c r="F5" s="1561"/>
      <c r="G5" s="1561"/>
    </row>
    <row r="6" spans="1:9" ht="19.5" customHeight="1" x14ac:dyDescent="0.3">
      <c r="A6" s="1548" t="s">
        <v>103</v>
      </c>
      <c r="B6" s="1548"/>
      <c r="C6" s="1549"/>
      <c r="D6" s="1552" t="s">
        <v>148</v>
      </c>
      <c r="E6" s="50"/>
      <c r="F6" s="50"/>
      <c r="G6" s="1554" t="s">
        <v>149</v>
      </c>
    </row>
    <row r="7" spans="1:9" ht="48" customHeight="1" thickBot="1" x14ac:dyDescent="0.35">
      <c r="A7" s="1550"/>
      <c r="B7" s="1550"/>
      <c r="C7" s="1551"/>
      <c r="D7" s="1553"/>
      <c r="E7" s="51" t="s">
        <v>150</v>
      </c>
      <c r="F7" s="52" t="s">
        <v>151</v>
      </c>
      <c r="G7" s="1555"/>
    </row>
    <row r="8" spans="1:9" ht="32.1" customHeight="1" x14ac:dyDescent="0.3">
      <c r="A8" s="1536" t="s">
        <v>152</v>
      </c>
      <c r="B8" s="1538" t="s">
        <v>153</v>
      </c>
      <c r="C8" s="1539"/>
      <c r="D8" s="53">
        <f>SUM(D9:D11)</f>
        <v>122.28</v>
      </c>
      <c r="E8" s="53">
        <f t="shared" ref="E8:G8" si="0">SUM(E9:E11)</f>
        <v>0</v>
      </c>
      <c r="F8" s="53">
        <f t="shared" si="0"/>
        <v>0</v>
      </c>
      <c r="G8" s="54">
        <f t="shared" si="0"/>
        <v>0</v>
      </c>
    </row>
    <row r="9" spans="1:9" ht="32.1" customHeight="1" x14ac:dyDescent="0.3">
      <c r="A9" s="1536"/>
      <c r="B9" s="1540" t="s">
        <v>154</v>
      </c>
      <c r="C9" s="1541"/>
      <c r="D9" s="55">
        <v>110.43</v>
      </c>
      <c r="E9" s="56">
        <v>0</v>
      </c>
      <c r="F9" s="57">
        <v>0</v>
      </c>
      <c r="G9" s="58">
        <v>0</v>
      </c>
    </row>
    <row r="10" spans="1:9" ht="32.1" customHeight="1" x14ac:dyDescent="0.3">
      <c r="A10" s="1536"/>
      <c r="B10" s="1542" t="s">
        <v>155</v>
      </c>
      <c r="C10" s="1543"/>
      <c r="D10" s="55">
        <v>0</v>
      </c>
      <c r="E10" s="56">
        <v>0</v>
      </c>
      <c r="F10" s="57">
        <v>0</v>
      </c>
      <c r="G10" s="58">
        <v>0</v>
      </c>
    </row>
    <row r="11" spans="1:9" ht="32.1" customHeight="1" x14ac:dyDescent="0.3">
      <c r="A11" s="1537"/>
      <c r="B11" s="1535" t="s">
        <v>156</v>
      </c>
      <c r="C11" s="1544"/>
      <c r="D11" s="55">
        <v>11.85</v>
      </c>
      <c r="E11" s="56">
        <v>0</v>
      </c>
      <c r="F11" s="57">
        <v>0</v>
      </c>
      <c r="G11" s="58">
        <v>0</v>
      </c>
    </row>
    <row r="12" spans="1:9" ht="32.1" customHeight="1" x14ac:dyDescent="0.3">
      <c r="A12" s="1545" t="s">
        <v>157</v>
      </c>
      <c r="B12" s="1542" t="s">
        <v>153</v>
      </c>
      <c r="C12" s="1543"/>
      <c r="D12" s="60">
        <f>SUM(D13:D14)</f>
        <v>372.07</v>
      </c>
      <c r="E12" s="60">
        <f t="shared" ref="E12:G12" si="1">SUM(E13:E14)</f>
        <v>0</v>
      </c>
      <c r="F12" s="60">
        <f t="shared" si="1"/>
        <v>0</v>
      </c>
      <c r="G12" s="61">
        <f t="shared" si="1"/>
        <v>0</v>
      </c>
    </row>
    <row r="13" spans="1:9" ht="32.1" customHeight="1" x14ac:dyDescent="0.3">
      <c r="A13" s="1546"/>
      <c r="B13" s="1542" t="s">
        <v>158</v>
      </c>
      <c r="C13" s="1543"/>
      <c r="D13" s="55">
        <v>122.28</v>
      </c>
      <c r="E13" s="56">
        <v>0</v>
      </c>
      <c r="F13" s="57">
        <v>0</v>
      </c>
      <c r="G13" s="62">
        <v>0</v>
      </c>
    </row>
    <row r="14" spans="1:9" ht="32.1" customHeight="1" x14ac:dyDescent="0.3">
      <c r="A14" s="1546"/>
      <c r="B14" s="1542" t="s">
        <v>159</v>
      </c>
      <c r="C14" s="1543"/>
      <c r="D14" s="55">
        <v>249.79</v>
      </c>
      <c r="E14" s="56">
        <v>0</v>
      </c>
      <c r="F14" s="57">
        <v>0</v>
      </c>
      <c r="G14" s="58">
        <v>0</v>
      </c>
    </row>
    <row r="15" spans="1:9" ht="32.1" customHeight="1" x14ac:dyDescent="0.3">
      <c r="A15" s="1546"/>
      <c r="B15" s="1533" t="s">
        <v>160</v>
      </c>
      <c r="C15" s="63" t="s">
        <v>161</v>
      </c>
      <c r="D15" s="53">
        <f>D16+D17</f>
        <v>372.07</v>
      </c>
      <c r="E15" s="53">
        <f t="shared" ref="E15:G15" si="2">E16+E17</f>
        <v>0</v>
      </c>
      <c r="F15" s="53">
        <f t="shared" si="2"/>
        <v>0</v>
      </c>
      <c r="G15" s="54">
        <f t="shared" si="2"/>
        <v>0</v>
      </c>
    </row>
    <row r="16" spans="1:9" ht="32.1" customHeight="1" x14ac:dyDescent="0.3">
      <c r="A16" s="1546"/>
      <c r="B16" s="1533"/>
      <c r="C16" s="59" t="s">
        <v>162</v>
      </c>
      <c r="D16" s="55">
        <v>122.28</v>
      </c>
      <c r="E16" s="56">
        <v>0</v>
      </c>
      <c r="F16" s="57">
        <v>0</v>
      </c>
      <c r="G16" s="62">
        <v>0</v>
      </c>
    </row>
    <row r="17" spans="1:7" ht="32.1" customHeight="1" x14ac:dyDescent="0.3">
      <c r="A17" s="1546"/>
      <c r="B17" s="1534"/>
      <c r="C17" s="59" t="s">
        <v>163</v>
      </c>
      <c r="D17" s="55">
        <v>249.79</v>
      </c>
      <c r="E17" s="56">
        <v>0</v>
      </c>
      <c r="F17" s="57">
        <v>0</v>
      </c>
      <c r="G17" s="58">
        <v>0</v>
      </c>
    </row>
    <row r="18" spans="1:7" ht="32.1" customHeight="1" x14ac:dyDescent="0.3">
      <c r="A18" s="1546"/>
      <c r="B18" s="1532" t="s">
        <v>164</v>
      </c>
      <c r="C18" s="59" t="s">
        <v>161</v>
      </c>
      <c r="D18" s="60">
        <f>D19-D20</f>
        <v>0</v>
      </c>
      <c r="E18" s="60">
        <f t="shared" ref="E18:G18" si="3">E19-E20</f>
        <v>0</v>
      </c>
      <c r="F18" s="60">
        <f t="shared" si="3"/>
        <v>0</v>
      </c>
      <c r="G18" s="61">
        <f t="shared" si="3"/>
        <v>0</v>
      </c>
    </row>
    <row r="19" spans="1:7" ht="32.1" customHeight="1" x14ac:dyDescent="0.3">
      <c r="A19" s="1546"/>
      <c r="B19" s="1533"/>
      <c r="C19" s="59" t="s">
        <v>162</v>
      </c>
      <c r="D19" s="55">
        <v>0</v>
      </c>
      <c r="E19" s="56">
        <v>0</v>
      </c>
      <c r="F19" s="57">
        <v>0</v>
      </c>
      <c r="G19" s="62">
        <v>0</v>
      </c>
    </row>
    <row r="20" spans="1:7" ht="32.1" customHeight="1" x14ac:dyDescent="0.3">
      <c r="A20" s="1546"/>
      <c r="B20" s="1534"/>
      <c r="C20" s="59" t="s">
        <v>163</v>
      </c>
      <c r="D20" s="55">
        <v>0</v>
      </c>
      <c r="E20" s="56">
        <v>0</v>
      </c>
      <c r="F20" s="57">
        <v>0</v>
      </c>
      <c r="G20" s="58">
        <v>0</v>
      </c>
    </row>
    <row r="21" spans="1:7" ht="32.1" customHeight="1" x14ac:dyDescent="0.3">
      <c r="A21" s="1546"/>
      <c r="B21" s="1535" t="s">
        <v>165</v>
      </c>
      <c r="C21" s="59" t="s">
        <v>166</v>
      </c>
      <c r="D21" s="64">
        <v>0</v>
      </c>
      <c r="E21" s="65">
        <v>0</v>
      </c>
      <c r="F21" s="57">
        <v>0</v>
      </c>
      <c r="G21" s="66">
        <v>0</v>
      </c>
    </row>
    <row r="22" spans="1:7" ht="32.1" customHeight="1" x14ac:dyDescent="0.3">
      <c r="A22" s="1546"/>
      <c r="B22" s="1535"/>
      <c r="C22" s="59" t="s">
        <v>167</v>
      </c>
      <c r="D22" s="64">
        <v>0</v>
      </c>
      <c r="E22" s="65">
        <v>0</v>
      </c>
      <c r="F22" s="57">
        <v>0</v>
      </c>
      <c r="G22" s="58">
        <v>0</v>
      </c>
    </row>
    <row r="23" spans="1:7" ht="32.1" customHeight="1" x14ac:dyDescent="0.3">
      <c r="A23" s="1546"/>
      <c r="B23" s="1535"/>
      <c r="C23" s="59" t="s">
        <v>168</v>
      </c>
      <c r="D23" s="64">
        <v>0</v>
      </c>
      <c r="E23" s="65">
        <v>0</v>
      </c>
      <c r="F23" s="57">
        <v>0</v>
      </c>
      <c r="G23" s="58">
        <v>0</v>
      </c>
    </row>
    <row r="24" spans="1:7" ht="32.1" customHeight="1" x14ac:dyDescent="0.3">
      <c r="A24" s="1546"/>
      <c r="B24" s="1535" t="s">
        <v>169</v>
      </c>
      <c r="C24" s="59" t="s">
        <v>161</v>
      </c>
      <c r="D24" s="60">
        <f>SUM(D25:D26)</f>
        <v>0</v>
      </c>
      <c r="E24" s="60">
        <f t="shared" ref="E24:G24" si="4">SUM(E25:E26)</f>
        <v>0</v>
      </c>
      <c r="F24" s="60">
        <f t="shared" si="4"/>
        <v>0</v>
      </c>
      <c r="G24" s="61">
        <f t="shared" si="4"/>
        <v>0</v>
      </c>
    </row>
    <row r="25" spans="1:7" ht="32.1" customHeight="1" x14ac:dyDescent="0.3">
      <c r="A25" s="1546"/>
      <c r="B25" s="1535"/>
      <c r="C25" s="59" t="s">
        <v>162</v>
      </c>
      <c r="D25" s="55">
        <v>0</v>
      </c>
      <c r="E25" s="56">
        <v>0</v>
      </c>
      <c r="F25" s="57">
        <v>0</v>
      </c>
      <c r="G25" s="58">
        <v>0</v>
      </c>
    </row>
    <row r="26" spans="1:7" ht="32.1" customHeight="1" x14ac:dyDescent="0.3">
      <c r="A26" s="1547"/>
      <c r="B26" s="1535"/>
      <c r="C26" s="59" t="s">
        <v>163</v>
      </c>
      <c r="D26" s="55">
        <v>0</v>
      </c>
      <c r="E26" s="56">
        <v>0</v>
      </c>
      <c r="F26" s="57">
        <v>0</v>
      </c>
      <c r="G26" s="58">
        <v>0</v>
      </c>
    </row>
    <row r="27" spans="1:7" ht="32.1" customHeight="1" thickBot="1" x14ac:dyDescent="0.35">
      <c r="A27" s="67" t="s">
        <v>170</v>
      </c>
      <c r="B27" s="67"/>
      <c r="C27" s="68" t="s">
        <v>171</v>
      </c>
      <c r="D27" s="69">
        <v>0</v>
      </c>
      <c r="E27" s="70">
        <v>0</v>
      </c>
      <c r="F27" s="71">
        <v>0</v>
      </c>
      <c r="G27" s="72">
        <v>0</v>
      </c>
    </row>
    <row r="28" spans="1:7" ht="23.1" customHeight="1" x14ac:dyDescent="0.3">
      <c r="A28" s="73" t="s">
        <v>133</v>
      </c>
      <c r="B28" s="46" t="s">
        <v>172</v>
      </c>
      <c r="C28" s="46" t="s">
        <v>173</v>
      </c>
      <c r="D28" s="46" t="s">
        <v>174</v>
      </c>
      <c r="E28" s="73"/>
      <c r="F28" s="73"/>
      <c r="G28" s="74"/>
    </row>
    <row r="29" spans="1:7" ht="36" customHeight="1" x14ac:dyDescent="0.3">
      <c r="A29" s="75"/>
      <c r="B29" s="75" t="s">
        <v>175</v>
      </c>
      <c r="C29" s="75" t="s">
        <v>176</v>
      </c>
      <c r="D29" s="75"/>
      <c r="E29" s="75"/>
      <c r="F29" s="75"/>
      <c r="G29" s="76" t="s">
        <v>847</v>
      </c>
    </row>
    <row r="30" spans="1:7" ht="23.1" customHeight="1" x14ac:dyDescent="0.3">
      <c r="C30" s="74"/>
      <c r="G30" s="74"/>
    </row>
    <row r="31" spans="1:7" ht="23.1" customHeight="1" x14ac:dyDescent="0.3">
      <c r="C31" s="74"/>
      <c r="G31" s="74"/>
    </row>
    <row r="32" spans="1:7" ht="23.1" customHeight="1" x14ac:dyDescent="0.3">
      <c r="A32" s="77" t="s">
        <v>177</v>
      </c>
      <c r="C32" s="74"/>
      <c r="G32" s="74"/>
    </row>
    <row r="33" spans="1:7" ht="23.1" customHeight="1" x14ac:dyDescent="0.3">
      <c r="A33" s="77" t="s">
        <v>178</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7631A693-4333-481A-94C3-16C29A8DD9A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ignoredErrors>
    <ignoredError sqref="D24:G24"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14888-E0B0-40A7-BF5E-2D2458B971E8}">
  <sheetPr>
    <pageSetUpPr fitToPage="1"/>
  </sheetPr>
  <dimension ref="A1:I41"/>
  <sheetViews>
    <sheetView zoomScale="55" zoomScaleNormal="55"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141</v>
      </c>
      <c r="D1" s="45" t="s">
        <v>95</v>
      </c>
      <c r="E1" s="1556" t="s">
        <v>142</v>
      </c>
      <c r="F1" s="1557"/>
      <c r="G1" s="1558"/>
      <c r="H1" s="47"/>
      <c r="I1" s="47"/>
    </row>
    <row r="2" spans="1:9" ht="18" customHeight="1" thickBot="1" x14ac:dyDescent="0.35">
      <c r="A2" s="45" t="s">
        <v>143</v>
      </c>
      <c r="B2" s="48" t="s">
        <v>144</v>
      </c>
      <c r="C2" s="49"/>
      <c r="D2" s="45" t="s">
        <v>145</v>
      </c>
      <c r="E2" s="1556" t="s">
        <v>146</v>
      </c>
      <c r="F2" s="1557"/>
      <c r="G2" s="1558"/>
      <c r="H2" s="33" t="s">
        <v>97</v>
      </c>
      <c r="I2" s="47"/>
    </row>
    <row r="3" spans="1:9" ht="42.6" customHeight="1" x14ac:dyDescent="0.3">
      <c r="A3" s="1559" t="s">
        <v>147</v>
      </c>
      <c r="B3" s="1559"/>
      <c r="C3" s="1559"/>
      <c r="D3" s="1559"/>
      <c r="E3" s="1559"/>
      <c r="F3" s="1559"/>
      <c r="G3" s="1559"/>
    </row>
    <row r="4" spans="1:9" x14ac:dyDescent="0.3">
      <c r="A4" s="1560"/>
      <c r="B4" s="1560"/>
      <c r="C4" s="1560"/>
      <c r="D4" s="1560"/>
      <c r="E4" s="1560"/>
      <c r="F4" s="1560"/>
      <c r="G4" s="1560"/>
    </row>
    <row r="5" spans="1:9" ht="18.75" customHeight="1" thickBot="1" x14ac:dyDescent="0.35">
      <c r="A5" s="1561" t="s">
        <v>849</v>
      </c>
      <c r="B5" s="1561"/>
      <c r="C5" s="1561"/>
      <c r="D5" s="1561"/>
      <c r="E5" s="1561"/>
      <c r="F5" s="1561"/>
      <c r="G5" s="1561"/>
    </row>
    <row r="6" spans="1:9" ht="19.5" customHeight="1" x14ac:dyDescent="0.3">
      <c r="A6" s="1548" t="s">
        <v>103</v>
      </c>
      <c r="B6" s="1548"/>
      <c r="C6" s="1549"/>
      <c r="D6" s="1552" t="s">
        <v>148</v>
      </c>
      <c r="E6" s="50"/>
      <c r="F6" s="50"/>
      <c r="G6" s="1554" t="s">
        <v>149</v>
      </c>
    </row>
    <row r="7" spans="1:9" ht="48" customHeight="1" thickBot="1" x14ac:dyDescent="0.35">
      <c r="A7" s="1550"/>
      <c r="B7" s="1550"/>
      <c r="C7" s="1551"/>
      <c r="D7" s="1553"/>
      <c r="E7" s="51" t="s">
        <v>150</v>
      </c>
      <c r="F7" s="52" t="s">
        <v>151</v>
      </c>
      <c r="G7" s="1555"/>
    </row>
    <row r="8" spans="1:9" ht="32.1" customHeight="1" x14ac:dyDescent="0.3">
      <c r="A8" s="1536" t="s">
        <v>152</v>
      </c>
      <c r="B8" s="1538" t="s">
        <v>153</v>
      </c>
      <c r="C8" s="1539"/>
      <c r="D8" s="725">
        <f>SUM(D9:D11)</f>
        <v>151.24</v>
      </c>
      <c r="E8" s="53">
        <f t="shared" ref="E8:G8" si="0">SUM(E9:E11)</f>
        <v>0</v>
      </c>
      <c r="F8" s="53">
        <f t="shared" si="0"/>
        <v>0</v>
      </c>
      <c r="G8" s="54">
        <f t="shared" si="0"/>
        <v>0</v>
      </c>
    </row>
    <row r="9" spans="1:9" ht="32.1" customHeight="1" x14ac:dyDescent="0.3">
      <c r="A9" s="1536"/>
      <c r="B9" s="1540" t="s">
        <v>154</v>
      </c>
      <c r="C9" s="1541"/>
      <c r="D9" s="726">
        <v>151.24</v>
      </c>
      <c r="E9" s="56">
        <v>0</v>
      </c>
      <c r="F9" s="57">
        <v>0</v>
      </c>
      <c r="G9" s="58">
        <v>0</v>
      </c>
    </row>
    <row r="10" spans="1:9" ht="32.1" customHeight="1" x14ac:dyDescent="0.3">
      <c r="A10" s="1536"/>
      <c r="B10" s="1542" t="s">
        <v>155</v>
      </c>
      <c r="C10" s="1543"/>
      <c r="D10" s="726">
        <v>0</v>
      </c>
      <c r="E10" s="56">
        <v>0</v>
      </c>
      <c r="F10" s="57">
        <v>0</v>
      </c>
      <c r="G10" s="58">
        <v>0</v>
      </c>
    </row>
    <row r="11" spans="1:9" ht="32.1" customHeight="1" x14ac:dyDescent="0.3">
      <c r="A11" s="1537"/>
      <c r="B11" s="1535" t="s">
        <v>156</v>
      </c>
      <c r="C11" s="1544"/>
      <c r="D11" s="726">
        <v>0</v>
      </c>
      <c r="E11" s="56">
        <v>0</v>
      </c>
      <c r="F11" s="57">
        <v>0</v>
      </c>
      <c r="G11" s="58">
        <v>0</v>
      </c>
    </row>
    <row r="12" spans="1:9" ht="32.1" customHeight="1" x14ac:dyDescent="0.3">
      <c r="A12" s="1545" t="s">
        <v>157</v>
      </c>
      <c r="B12" s="1542" t="s">
        <v>153</v>
      </c>
      <c r="C12" s="1543"/>
      <c r="D12" s="727">
        <v>151.24</v>
      </c>
      <c r="E12" s="60">
        <f t="shared" ref="E12:G12" si="1">SUM(E13:E14)</f>
        <v>0</v>
      </c>
      <c r="F12" s="60">
        <f t="shared" si="1"/>
        <v>0</v>
      </c>
      <c r="G12" s="61">
        <f t="shared" si="1"/>
        <v>0</v>
      </c>
    </row>
    <row r="13" spans="1:9" ht="32.1" customHeight="1" x14ac:dyDescent="0.3">
      <c r="A13" s="1546"/>
      <c r="B13" s="1542" t="s">
        <v>158</v>
      </c>
      <c r="C13" s="1543"/>
      <c r="D13" s="726">
        <v>0</v>
      </c>
      <c r="E13" s="56">
        <v>0</v>
      </c>
      <c r="F13" s="57">
        <v>0</v>
      </c>
      <c r="G13" s="62">
        <v>0</v>
      </c>
    </row>
    <row r="14" spans="1:9" ht="32.1" customHeight="1" x14ac:dyDescent="0.3">
      <c r="A14" s="1546"/>
      <c r="B14" s="1542" t="s">
        <v>159</v>
      </c>
      <c r="C14" s="1543"/>
      <c r="D14" s="726">
        <v>0</v>
      </c>
      <c r="E14" s="56">
        <v>0</v>
      </c>
      <c r="F14" s="57">
        <v>0</v>
      </c>
      <c r="G14" s="58">
        <v>0</v>
      </c>
    </row>
    <row r="15" spans="1:9" ht="32.1" customHeight="1" x14ac:dyDescent="0.3">
      <c r="A15" s="1546"/>
      <c r="B15" s="1533" t="s">
        <v>160</v>
      </c>
      <c r="C15" s="63" t="s">
        <v>161</v>
      </c>
      <c r="D15" s="725">
        <v>0</v>
      </c>
      <c r="E15" s="53">
        <f t="shared" ref="E15:G15" si="2">E16+E17</f>
        <v>0</v>
      </c>
      <c r="F15" s="53">
        <f t="shared" si="2"/>
        <v>0</v>
      </c>
      <c r="G15" s="54">
        <f t="shared" si="2"/>
        <v>0</v>
      </c>
    </row>
    <row r="16" spans="1:9" ht="32.1" customHeight="1" x14ac:dyDescent="0.3">
      <c r="A16" s="1546"/>
      <c r="B16" s="1533"/>
      <c r="C16" s="59" t="s">
        <v>162</v>
      </c>
      <c r="D16" s="726">
        <v>106.91</v>
      </c>
      <c r="E16" s="56">
        <v>0</v>
      </c>
      <c r="F16" s="57">
        <v>0</v>
      </c>
      <c r="G16" s="62">
        <v>0</v>
      </c>
    </row>
    <row r="17" spans="1:7" ht="32.1" customHeight="1" x14ac:dyDescent="0.3">
      <c r="A17" s="1546"/>
      <c r="B17" s="1534"/>
      <c r="C17" s="59" t="s">
        <v>163</v>
      </c>
      <c r="D17" s="726">
        <v>0</v>
      </c>
      <c r="E17" s="56">
        <v>0</v>
      </c>
      <c r="F17" s="57">
        <v>0</v>
      </c>
      <c r="G17" s="58">
        <v>0</v>
      </c>
    </row>
    <row r="18" spans="1:7" ht="32.1" customHeight="1" x14ac:dyDescent="0.3">
      <c r="A18" s="1546"/>
      <c r="B18" s="1532" t="s">
        <v>164</v>
      </c>
      <c r="C18" s="59" t="s">
        <v>161</v>
      </c>
      <c r="D18" s="727">
        <f>D19-D20</f>
        <v>0</v>
      </c>
      <c r="E18" s="60">
        <f t="shared" ref="E18:G18" si="3">E19-E20</f>
        <v>0</v>
      </c>
      <c r="F18" s="60">
        <f t="shared" si="3"/>
        <v>0</v>
      </c>
      <c r="G18" s="61">
        <f t="shared" si="3"/>
        <v>0</v>
      </c>
    </row>
    <row r="19" spans="1:7" ht="32.1" customHeight="1" x14ac:dyDescent="0.3">
      <c r="A19" s="1546"/>
      <c r="B19" s="1533"/>
      <c r="C19" s="59" t="s">
        <v>162</v>
      </c>
      <c r="D19" s="726">
        <v>0</v>
      </c>
      <c r="E19" s="56">
        <v>0</v>
      </c>
      <c r="F19" s="57">
        <v>0</v>
      </c>
      <c r="G19" s="62">
        <v>0</v>
      </c>
    </row>
    <row r="20" spans="1:7" ht="32.1" customHeight="1" x14ac:dyDescent="0.3">
      <c r="A20" s="1546"/>
      <c r="B20" s="1534"/>
      <c r="C20" s="59" t="s">
        <v>163</v>
      </c>
      <c r="D20" s="726">
        <v>0</v>
      </c>
      <c r="E20" s="56">
        <v>0</v>
      </c>
      <c r="F20" s="57">
        <v>0</v>
      </c>
      <c r="G20" s="58">
        <v>0</v>
      </c>
    </row>
    <row r="21" spans="1:7" ht="32.1" customHeight="1" x14ac:dyDescent="0.3">
      <c r="A21" s="1546"/>
      <c r="B21" s="1535" t="s">
        <v>165</v>
      </c>
      <c r="C21" s="59" t="s">
        <v>166</v>
      </c>
      <c r="D21" s="728">
        <v>0</v>
      </c>
      <c r="E21" s="65">
        <v>0</v>
      </c>
      <c r="F21" s="57">
        <v>0</v>
      </c>
      <c r="G21" s="66">
        <v>0</v>
      </c>
    </row>
    <row r="22" spans="1:7" ht="32.1" customHeight="1" x14ac:dyDescent="0.3">
      <c r="A22" s="1546"/>
      <c r="B22" s="1535"/>
      <c r="C22" s="59" t="s">
        <v>167</v>
      </c>
      <c r="D22" s="728">
        <v>0</v>
      </c>
      <c r="E22" s="65">
        <v>0</v>
      </c>
      <c r="F22" s="57">
        <v>0</v>
      </c>
      <c r="G22" s="58">
        <v>0</v>
      </c>
    </row>
    <row r="23" spans="1:7" ht="32.1" customHeight="1" x14ac:dyDescent="0.3">
      <c r="A23" s="1546"/>
      <c r="B23" s="1535"/>
      <c r="C23" s="59" t="s">
        <v>168</v>
      </c>
      <c r="D23" s="728">
        <v>0</v>
      </c>
      <c r="E23" s="65">
        <v>0</v>
      </c>
      <c r="F23" s="57">
        <v>0</v>
      </c>
      <c r="G23" s="58">
        <v>0</v>
      </c>
    </row>
    <row r="24" spans="1:7" ht="32.1" customHeight="1" x14ac:dyDescent="0.3">
      <c r="A24" s="1546"/>
      <c r="B24" s="1535" t="s">
        <v>169</v>
      </c>
      <c r="C24" s="59" t="s">
        <v>161</v>
      </c>
      <c r="D24" s="727">
        <f>SUM(D25:D26)</f>
        <v>0</v>
      </c>
      <c r="E24" s="60">
        <f t="shared" ref="E24:G24" si="4">SUM(E25:E26)</f>
        <v>0</v>
      </c>
      <c r="F24" s="60">
        <f t="shared" si="4"/>
        <v>0</v>
      </c>
      <c r="G24" s="61">
        <f t="shared" si="4"/>
        <v>0</v>
      </c>
    </row>
    <row r="25" spans="1:7" ht="32.1" customHeight="1" x14ac:dyDescent="0.3">
      <c r="A25" s="1546"/>
      <c r="B25" s="1535"/>
      <c r="C25" s="59" t="s">
        <v>162</v>
      </c>
      <c r="D25" s="726">
        <v>0</v>
      </c>
      <c r="E25" s="56">
        <v>0</v>
      </c>
      <c r="F25" s="57">
        <v>0</v>
      </c>
      <c r="G25" s="58">
        <v>0</v>
      </c>
    </row>
    <row r="26" spans="1:7" ht="32.1" customHeight="1" x14ac:dyDescent="0.3">
      <c r="A26" s="1547"/>
      <c r="B26" s="1535"/>
      <c r="C26" s="59" t="s">
        <v>163</v>
      </c>
      <c r="D26" s="726">
        <v>0</v>
      </c>
      <c r="E26" s="56">
        <v>0</v>
      </c>
      <c r="F26" s="57">
        <v>0</v>
      </c>
      <c r="G26" s="58">
        <v>0</v>
      </c>
    </row>
    <row r="27" spans="1:7" ht="32.1" customHeight="1" thickBot="1" x14ac:dyDescent="0.35">
      <c r="A27" s="67" t="s">
        <v>170</v>
      </c>
      <c r="B27" s="67"/>
      <c r="C27" s="68" t="s">
        <v>171</v>
      </c>
      <c r="D27" s="729">
        <v>44.33</v>
      </c>
      <c r="E27" s="70">
        <v>0</v>
      </c>
      <c r="F27" s="71">
        <v>0</v>
      </c>
      <c r="G27" s="72">
        <v>0</v>
      </c>
    </row>
    <row r="28" spans="1:7" ht="23.1" customHeight="1" x14ac:dyDescent="0.3">
      <c r="A28" s="73" t="s">
        <v>133</v>
      </c>
      <c r="B28" s="46" t="s">
        <v>172</v>
      </c>
      <c r="C28" s="46" t="s">
        <v>173</v>
      </c>
      <c r="D28" s="46" t="s">
        <v>174</v>
      </c>
      <c r="E28" s="73"/>
      <c r="F28" s="73"/>
      <c r="G28" s="74"/>
    </row>
    <row r="29" spans="1:7" ht="36" customHeight="1" x14ac:dyDescent="0.3">
      <c r="A29" s="75"/>
      <c r="B29" s="75" t="s">
        <v>175</v>
      </c>
      <c r="C29" s="75" t="s">
        <v>176</v>
      </c>
      <c r="D29" s="75"/>
      <c r="E29" s="75"/>
      <c r="F29" s="75"/>
      <c r="G29" s="76" t="s">
        <v>845</v>
      </c>
    </row>
    <row r="30" spans="1:7" ht="23.1" customHeight="1" x14ac:dyDescent="0.3">
      <c r="C30" s="74"/>
      <c r="G30" s="74"/>
    </row>
    <row r="31" spans="1:7" ht="23.1" customHeight="1" x14ac:dyDescent="0.3">
      <c r="C31" s="74"/>
      <c r="G31" s="74"/>
    </row>
    <row r="32" spans="1:7" ht="23.1" customHeight="1" x14ac:dyDescent="0.3">
      <c r="A32" s="77" t="s">
        <v>177</v>
      </c>
      <c r="C32" s="74"/>
      <c r="G32" s="74"/>
    </row>
    <row r="33" spans="1:7" ht="23.1" customHeight="1" x14ac:dyDescent="0.3">
      <c r="A33" s="77" t="s">
        <v>178</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389D8C0A-54ED-425F-96DF-494E69C16FF8}"/>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A331-6E6A-4B8D-B139-F999200687F7}">
  <sheetPr>
    <pageSetUpPr fitToPage="1"/>
  </sheetPr>
  <dimension ref="A1:I41"/>
  <sheetViews>
    <sheetView zoomScale="70" zoomScaleNormal="70"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141</v>
      </c>
      <c r="D1" s="45" t="s">
        <v>95</v>
      </c>
      <c r="E1" s="1556" t="s">
        <v>142</v>
      </c>
      <c r="F1" s="1557"/>
      <c r="G1" s="1558"/>
      <c r="H1" s="47"/>
      <c r="I1" s="47"/>
    </row>
    <row r="2" spans="1:9" ht="18" customHeight="1" thickBot="1" x14ac:dyDescent="0.35">
      <c r="A2" s="45" t="s">
        <v>143</v>
      </c>
      <c r="B2" s="48" t="s">
        <v>144</v>
      </c>
      <c r="C2" s="49"/>
      <c r="D2" s="45" t="s">
        <v>145</v>
      </c>
      <c r="E2" s="1556" t="s">
        <v>1147</v>
      </c>
      <c r="F2" s="1557"/>
      <c r="G2" s="1558"/>
      <c r="H2" s="33" t="s">
        <v>97</v>
      </c>
      <c r="I2" s="47"/>
    </row>
    <row r="3" spans="1:9" ht="42.6" customHeight="1" x14ac:dyDescent="0.3">
      <c r="A3" s="1559" t="s">
        <v>147</v>
      </c>
      <c r="B3" s="1559"/>
      <c r="C3" s="1559"/>
      <c r="D3" s="1559"/>
      <c r="E3" s="1559"/>
      <c r="F3" s="1559"/>
      <c r="G3" s="1559"/>
    </row>
    <row r="4" spans="1:9" x14ac:dyDescent="0.3">
      <c r="A4" s="1560"/>
      <c r="B4" s="1560"/>
      <c r="C4" s="1560"/>
      <c r="D4" s="1560"/>
      <c r="E4" s="1560"/>
      <c r="F4" s="1560"/>
      <c r="G4" s="1560"/>
    </row>
    <row r="5" spans="1:9" ht="18.75" customHeight="1" thickBot="1" x14ac:dyDescent="0.35">
      <c r="A5" s="1561" t="s">
        <v>1148</v>
      </c>
      <c r="B5" s="1561"/>
      <c r="C5" s="1561"/>
      <c r="D5" s="1561"/>
      <c r="E5" s="1561"/>
      <c r="F5" s="1561"/>
      <c r="G5" s="1561"/>
    </row>
    <row r="6" spans="1:9" ht="19.5" customHeight="1" x14ac:dyDescent="0.3">
      <c r="A6" s="1548" t="s">
        <v>103</v>
      </c>
      <c r="B6" s="1548"/>
      <c r="C6" s="1549"/>
      <c r="D6" s="1552" t="s">
        <v>148</v>
      </c>
      <c r="E6" s="50"/>
      <c r="F6" s="50"/>
      <c r="G6" s="1554" t="s">
        <v>149</v>
      </c>
    </row>
    <row r="7" spans="1:9" ht="48" customHeight="1" thickBot="1" x14ac:dyDescent="0.35">
      <c r="A7" s="1550"/>
      <c r="B7" s="1550"/>
      <c r="C7" s="1551"/>
      <c r="D7" s="1553"/>
      <c r="E7" s="51" t="s">
        <v>150</v>
      </c>
      <c r="F7" s="52" t="s">
        <v>151</v>
      </c>
      <c r="G7" s="1555"/>
    </row>
    <row r="8" spans="1:9" ht="32.1" customHeight="1" x14ac:dyDescent="0.3">
      <c r="A8" s="1536" t="s">
        <v>152</v>
      </c>
      <c r="B8" s="1538" t="s">
        <v>153</v>
      </c>
      <c r="C8" s="1539"/>
      <c r="D8" s="725">
        <f>SUM(D9:D11)</f>
        <v>126.43</v>
      </c>
      <c r="E8" s="725">
        <f t="shared" ref="E8:G8" si="0">SUM(E9:E11)</f>
        <v>0</v>
      </c>
      <c r="F8" s="725">
        <f t="shared" si="0"/>
        <v>0</v>
      </c>
      <c r="G8" s="1082">
        <f t="shared" si="0"/>
        <v>0</v>
      </c>
    </row>
    <row r="9" spans="1:9" ht="32.1" customHeight="1" x14ac:dyDescent="0.3">
      <c r="A9" s="1536"/>
      <c r="B9" s="1540" t="s">
        <v>154</v>
      </c>
      <c r="C9" s="1541"/>
      <c r="D9" s="726">
        <v>115.93</v>
      </c>
      <c r="E9" s="1083">
        <v>0</v>
      </c>
      <c r="F9" s="1084">
        <v>0</v>
      </c>
      <c r="G9" s="1085">
        <v>0</v>
      </c>
    </row>
    <row r="10" spans="1:9" ht="32.1" customHeight="1" x14ac:dyDescent="0.3">
      <c r="A10" s="1536"/>
      <c r="B10" s="1542" t="s">
        <v>155</v>
      </c>
      <c r="C10" s="1543"/>
      <c r="D10" s="726">
        <v>0</v>
      </c>
      <c r="E10" s="1083">
        <v>0</v>
      </c>
      <c r="F10" s="1086">
        <v>0</v>
      </c>
      <c r="G10" s="1085">
        <v>0</v>
      </c>
    </row>
    <row r="11" spans="1:9" ht="32.1" customHeight="1" x14ac:dyDescent="0.3">
      <c r="A11" s="1537"/>
      <c r="B11" s="1535" t="s">
        <v>156</v>
      </c>
      <c r="C11" s="1544"/>
      <c r="D11" s="726">
        <v>10.5</v>
      </c>
      <c r="E11" s="1083">
        <v>0</v>
      </c>
      <c r="F11" s="1086">
        <v>0</v>
      </c>
      <c r="G11" s="1085">
        <v>0</v>
      </c>
    </row>
    <row r="12" spans="1:9" ht="32.1" customHeight="1" x14ac:dyDescent="0.3">
      <c r="A12" s="1545" t="s">
        <v>157</v>
      </c>
      <c r="B12" s="1542" t="s">
        <v>153</v>
      </c>
      <c r="C12" s="1543"/>
      <c r="D12" s="727">
        <v>126.43</v>
      </c>
      <c r="E12" s="727">
        <f t="shared" ref="E12:G12" si="1">SUM(E13:E14)</f>
        <v>0</v>
      </c>
      <c r="F12" s="727">
        <f t="shared" si="1"/>
        <v>0</v>
      </c>
      <c r="G12" s="1087">
        <f t="shared" si="1"/>
        <v>0</v>
      </c>
    </row>
    <row r="13" spans="1:9" ht="32.1" customHeight="1" x14ac:dyDescent="0.3">
      <c r="A13" s="1546"/>
      <c r="B13" s="1542" t="s">
        <v>158</v>
      </c>
      <c r="C13" s="1543"/>
      <c r="D13" s="726">
        <v>126.43</v>
      </c>
      <c r="E13" s="1083">
        <v>0</v>
      </c>
      <c r="F13" s="1084">
        <v>0</v>
      </c>
      <c r="G13" s="1088">
        <v>0</v>
      </c>
    </row>
    <row r="14" spans="1:9" ht="32.1" customHeight="1" x14ac:dyDescent="0.3">
      <c r="A14" s="1546"/>
      <c r="B14" s="1542" t="s">
        <v>159</v>
      </c>
      <c r="C14" s="1543"/>
      <c r="D14" s="726">
        <v>7.01</v>
      </c>
      <c r="E14" s="1083">
        <v>0</v>
      </c>
      <c r="F14" s="1084">
        <v>0</v>
      </c>
      <c r="G14" s="1092">
        <v>0</v>
      </c>
    </row>
    <row r="15" spans="1:9" ht="32.1" customHeight="1" x14ac:dyDescent="0.3">
      <c r="A15" s="1546"/>
      <c r="B15" s="1533" t="s">
        <v>160</v>
      </c>
      <c r="C15" s="63" t="s">
        <v>161</v>
      </c>
      <c r="D15" s="725">
        <v>7.01</v>
      </c>
      <c r="E15" s="725">
        <f t="shared" ref="E15:G15" si="2">E16+E17</f>
        <v>0</v>
      </c>
      <c r="F15" s="725">
        <f t="shared" si="2"/>
        <v>0</v>
      </c>
      <c r="G15" s="1082">
        <f t="shared" si="2"/>
        <v>0</v>
      </c>
    </row>
    <row r="16" spans="1:9" ht="32.1" customHeight="1" x14ac:dyDescent="0.3">
      <c r="A16" s="1546"/>
      <c r="B16" s="1533"/>
      <c r="C16" s="59" t="s">
        <v>162</v>
      </c>
      <c r="D16" s="726">
        <v>7.01</v>
      </c>
      <c r="E16" s="1083">
        <v>0</v>
      </c>
      <c r="F16" s="1084">
        <v>0</v>
      </c>
      <c r="G16" s="1088">
        <v>0</v>
      </c>
    </row>
    <row r="17" spans="1:7" ht="32.1" customHeight="1" x14ac:dyDescent="0.3">
      <c r="A17" s="1546"/>
      <c r="B17" s="1534"/>
      <c r="C17" s="59" t="s">
        <v>163</v>
      </c>
      <c r="D17" s="726">
        <v>7.01</v>
      </c>
      <c r="E17" s="1083">
        <v>0</v>
      </c>
      <c r="F17" s="1084">
        <v>0</v>
      </c>
      <c r="G17" s="1093">
        <v>0</v>
      </c>
    </row>
    <row r="18" spans="1:7" ht="32.1" customHeight="1" x14ac:dyDescent="0.3">
      <c r="A18" s="1546"/>
      <c r="B18" s="1532" t="s">
        <v>164</v>
      </c>
      <c r="C18" s="59" t="s">
        <v>161</v>
      </c>
      <c r="D18" s="727">
        <f>D19-D20</f>
        <v>0</v>
      </c>
      <c r="E18" s="727">
        <f t="shared" ref="E18:G18" si="3">E19-E20</f>
        <v>0</v>
      </c>
      <c r="F18" s="727">
        <f t="shared" si="3"/>
        <v>0</v>
      </c>
      <c r="G18" s="1087">
        <f t="shared" si="3"/>
        <v>0</v>
      </c>
    </row>
    <row r="19" spans="1:7" ht="32.1" customHeight="1" x14ac:dyDescent="0.3">
      <c r="A19" s="1546"/>
      <c r="B19" s="1533"/>
      <c r="C19" s="59" t="s">
        <v>162</v>
      </c>
      <c r="D19" s="726">
        <v>0</v>
      </c>
      <c r="E19" s="1083">
        <v>0</v>
      </c>
      <c r="F19" s="1084">
        <v>0</v>
      </c>
      <c r="G19" s="1088">
        <v>0</v>
      </c>
    </row>
    <row r="20" spans="1:7" ht="32.1" customHeight="1" x14ac:dyDescent="0.3">
      <c r="A20" s="1546"/>
      <c r="B20" s="1534"/>
      <c r="C20" s="59" t="s">
        <v>163</v>
      </c>
      <c r="D20" s="726">
        <v>0</v>
      </c>
      <c r="E20" s="1083">
        <v>0</v>
      </c>
      <c r="F20" s="1084">
        <v>0</v>
      </c>
      <c r="G20" s="1093">
        <v>0</v>
      </c>
    </row>
    <row r="21" spans="1:7" ht="32.1" customHeight="1" x14ac:dyDescent="0.3">
      <c r="A21" s="1546"/>
      <c r="B21" s="1535" t="s">
        <v>165</v>
      </c>
      <c r="C21" s="59" t="s">
        <v>166</v>
      </c>
      <c r="D21" s="1094">
        <v>0</v>
      </c>
      <c r="E21" s="1095">
        <v>0</v>
      </c>
      <c r="F21" s="1096">
        <v>0</v>
      </c>
      <c r="G21" s="1089">
        <v>0</v>
      </c>
    </row>
    <row r="22" spans="1:7" ht="32.1" customHeight="1" x14ac:dyDescent="0.3">
      <c r="A22" s="1546"/>
      <c r="B22" s="1535"/>
      <c r="C22" s="59" t="s">
        <v>167</v>
      </c>
      <c r="D22" s="1094">
        <v>0</v>
      </c>
      <c r="E22" s="1095">
        <v>0</v>
      </c>
      <c r="F22" s="1096">
        <v>0</v>
      </c>
      <c r="G22" s="1085">
        <v>0</v>
      </c>
    </row>
    <row r="23" spans="1:7" ht="32.1" customHeight="1" x14ac:dyDescent="0.3">
      <c r="A23" s="1546"/>
      <c r="B23" s="1535"/>
      <c r="C23" s="59" t="s">
        <v>168</v>
      </c>
      <c r="D23" s="1094">
        <v>0</v>
      </c>
      <c r="E23" s="1095">
        <v>0</v>
      </c>
      <c r="F23" s="1096">
        <v>0</v>
      </c>
      <c r="G23" s="1085">
        <v>0</v>
      </c>
    </row>
    <row r="24" spans="1:7" ht="32.1" customHeight="1" x14ac:dyDescent="0.3">
      <c r="A24" s="1546"/>
      <c r="B24" s="1535" t="s">
        <v>169</v>
      </c>
      <c r="C24" s="59" t="s">
        <v>161</v>
      </c>
      <c r="D24" s="727">
        <f>SUM(D25:D26)</f>
        <v>0</v>
      </c>
      <c r="E24" s="727">
        <f t="shared" ref="E24:G24" si="4">SUM(E25:E26)</f>
        <v>0</v>
      </c>
      <c r="F24" s="727">
        <f t="shared" si="4"/>
        <v>0</v>
      </c>
      <c r="G24" s="1087">
        <f t="shared" si="4"/>
        <v>0</v>
      </c>
    </row>
    <row r="25" spans="1:7" ht="32.1" customHeight="1" x14ac:dyDescent="0.3">
      <c r="A25" s="1546"/>
      <c r="B25" s="1535"/>
      <c r="C25" s="59" t="s">
        <v>162</v>
      </c>
      <c r="D25" s="726">
        <v>0</v>
      </c>
      <c r="E25" s="1083">
        <v>0</v>
      </c>
      <c r="F25" s="1084">
        <v>0</v>
      </c>
      <c r="G25" s="1085">
        <v>0</v>
      </c>
    </row>
    <row r="26" spans="1:7" ht="32.1" customHeight="1" x14ac:dyDescent="0.3">
      <c r="A26" s="1547"/>
      <c r="B26" s="1535"/>
      <c r="C26" s="59" t="s">
        <v>163</v>
      </c>
      <c r="D26" s="726">
        <v>0</v>
      </c>
      <c r="E26" s="1083">
        <v>0</v>
      </c>
      <c r="F26" s="1084">
        <v>0</v>
      </c>
      <c r="G26" s="1093">
        <v>0</v>
      </c>
    </row>
    <row r="27" spans="1:7" ht="32.1" customHeight="1" thickBot="1" x14ac:dyDescent="0.35">
      <c r="A27" s="67" t="s">
        <v>170</v>
      </c>
      <c r="B27" s="67"/>
      <c r="C27" s="68" t="s">
        <v>171</v>
      </c>
      <c r="D27" s="729">
        <v>119.42</v>
      </c>
      <c r="E27" s="1090">
        <v>0</v>
      </c>
      <c r="F27" s="1091">
        <v>0</v>
      </c>
      <c r="G27" s="1097">
        <v>0</v>
      </c>
    </row>
    <row r="28" spans="1:7" ht="23.1" customHeight="1" x14ac:dyDescent="0.3">
      <c r="A28" s="73" t="s">
        <v>133</v>
      </c>
      <c r="B28" s="46" t="s">
        <v>172</v>
      </c>
      <c r="C28" s="46" t="s">
        <v>173</v>
      </c>
      <c r="D28" s="46" t="s">
        <v>174</v>
      </c>
      <c r="E28" s="73"/>
      <c r="F28" s="73"/>
      <c r="G28" s="74"/>
    </row>
    <row r="29" spans="1:7" ht="36" customHeight="1" x14ac:dyDescent="0.3">
      <c r="A29" s="75"/>
      <c r="B29" s="75" t="s">
        <v>175</v>
      </c>
      <c r="C29" s="75" t="s">
        <v>176</v>
      </c>
      <c r="D29" s="75"/>
      <c r="E29" s="75"/>
      <c r="F29" s="75"/>
      <c r="G29" s="76" t="s">
        <v>1149</v>
      </c>
    </row>
    <row r="30" spans="1:7" ht="23.1" customHeight="1" x14ac:dyDescent="0.3">
      <c r="C30" s="74"/>
      <c r="G30" s="74"/>
    </row>
    <row r="31" spans="1:7" ht="23.1" customHeight="1" x14ac:dyDescent="0.3">
      <c r="C31" s="74"/>
      <c r="G31" s="74"/>
    </row>
    <row r="32" spans="1:7" ht="23.1" customHeight="1" x14ac:dyDescent="0.3">
      <c r="A32" s="77" t="s">
        <v>177</v>
      </c>
      <c r="C32" s="74"/>
      <c r="G32" s="74"/>
    </row>
    <row r="33" spans="1:7" ht="23.1" customHeight="1" x14ac:dyDescent="0.3">
      <c r="A33" s="77" t="s">
        <v>178</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7C908C92-1E8F-4518-B428-DCD150B32219}"/>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7B88-F82E-41B9-8AFD-68226E58C73B}">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141</v>
      </c>
      <c r="D1" s="45" t="s">
        <v>95</v>
      </c>
      <c r="E1" s="1556" t="s">
        <v>142</v>
      </c>
      <c r="F1" s="1557"/>
      <c r="G1" s="1558"/>
      <c r="H1" s="47"/>
      <c r="I1" s="47"/>
    </row>
    <row r="2" spans="1:9" ht="18" customHeight="1" thickBot="1" x14ac:dyDescent="0.35">
      <c r="A2" s="45" t="s">
        <v>143</v>
      </c>
      <c r="B2" s="48" t="s">
        <v>144</v>
      </c>
      <c r="C2" s="49"/>
      <c r="D2" s="45" t="s">
        <v>145</v>
      </c>
      <c r="E2" s="1556" t="s">
        <v>1147</v>
      </c>
      <c r="F2" s="1557"/>
      <c r="G2" s="1558"/>
      <c r="H2" s="33" t="s">
        <v>97</v>
      </c>
      <c r="I2" s="47"/>
    </row>
    <row r="3" spans="1:9" ht="42.6" customHeight="1" x14ac:dyDescent="0.3">
      <c r="A3" s="1559" t="s">
        <v>147</v>
      </c>
      <c r="B3" s="1559"/>
      <c r="C3" s="1559"/>
      <c r="D3" s="1559"/>
      <c r="E3" s="1559"/>
      <c r="F3" s="1559"/>
      <c r="G3" s="1559"/>
    </row>
    <row r="4" spans="1:9" x14ac:dyDescent="0.3">
      <c r="A4" s="1560"/>
      <c r="B4" s="1560"/>
      <c r="C4" s="1560"/>
      <c r="D4" s="1560"/>
      <c r="E4" s="1560"/>
      <c r="F4" s="1560"/>
      <c r="G4" s="1560"/>
    </row>
    <row r="5" spans="1:9" ht="18.75" customHeight="1" thickBot="1" x14ac:dyDescent="0.35">
      <c r="A5" s="1561" t="s">
        <v>1418</v>
      </c>
      <c r="B5" s="1561"/>
      <c r="C5" s="1561"/>
      <c r="D5" s="1561"/>
      <c r="E5" s="1561"/>
      <c r="F5" s="1561"/>
      <c r="G5" s="1561"/>
    </row>
    <row r="6" spans="1:9" ht="19.5" customHeight="1" x14ac:dyDescent="0.3">
      <c r="A6" s="1548" t="s">
        <v>103</v>
      </c>
      <c r="B6" s="1548"/>
      <c r="C6" s="1549"/>
      <c r="D6" s="1552" t="s">
        <v>148</v>
      </c>
      <c r="E6" s="50"/>
      <c r="F6" s="50"/>
      <c r="G6" s="1554" t="s">
        <v>149</v>
      </c>
    </row>
    <row r="7" spans="1:9" ht="48" customHeight="1" thickBot="1" x14ac:dyDescent="0.35">
      <c r="A7" s="1550"/>
      <c r="B7" s="1550"/>
      <c r="C7" s="1551"/>
      <c r="D7" s="1553"/>
      <c r="E7" s="51" t="s">
        <v>150</v>
      </c>
      <c r="F7" s="52" t="s">
        <v>151</v>
      </c>
      <c r="G7" s="1555"/>
    </row>
    <row r="8" spans="1:9" ht="32.1" customHeight="1" x14ac:dyDescent="0.3">
      <c r="A8" s="1536" t="s">
        <v>152</v>
      </c>
      <c r="B8" s="1538" t="s">
        <v>153</v>
      </c>
      <c r="C8" s="1539"/>
      <c r="D8" s="725">
        <f>SUM(D9:D11)</f>
        <v>134.37</v>
      </c>
      <c r="E8" s="725">
        <f t="shared" ref="E8:G8" si="0">SUM(E9:E11)</f>
        <v>0</v>
      </c>
      <c r="F8" s="725">
        <f t="shared" si="0"/>
        <v>0</v>
      </c>
      <c r="G8" s="1082">
        <f t="shared" si="0"/>
        <v>0</v>
      </c>
    </row>
    <row r="9" spans="1:9" ht="32.1" customHeight="1" x14ac:dyDescent="0.3">
      <c r="A9" s="1536"/>
      <c r="B9" s="1540" t="s">
        <v>154</v>
      </c>
      <c r="C9" s="1541"/>
      <c r="D9" s="726">
        <v>125.51</v>
      </c>
      <c r="E9" s="1083">
        <v>0</v>
      </c>
      <c r="F9" s="1084">
        <v>0</v>
      </c>
      <c r="G9" s="1085">
        <v>0</v>
      </c>
    </row>
    <row r="10" spans="1:9" ht="32.1" customHeight="1" x14ac:dyDescent="0.3">
      <c r="A10" s="1536"/>
      <c r="B10" s="1542" t="s">
        <v>155</v>
      </c>
      <c r="C10" s="1543"/>
      <c r="D10" s="726">
        <v>0</v>
      </c>
      <c r="E10" s="1083">
        <v>0</v>
      </c>
      <c r="F10" s="1086">
        <v>0</v>
      </c>
      <c r="G10" s="1085">
        <v>0</v>
      </c>
    </row>
    <row r="11" spans="1:9" ht="32.1" customHeight="1" x14ac:dyDescent="0.3">
      <c r="A11" s="1537"/>
      <c r="B11" s="1535" t="s">
        <v>156</v>
      </c>
      <c r="C11" s="1544"/>
      <c r="D11" s="726">
        <v>8.86</v>
      </c>
      <c r="E11" s="1083">
        <v>0</v>
      </c>
      <c r="F11" s="1086">
        <v>0</v>
      </c>
      <c r="G11" s="1085">
        <v>0</v>
      </c>
    </row>
    <row r="12" spans="1:9" ht="32.1" customHeight="1" x14ac:dyDescent="0.3">
      <c r="A12" s="1545" t="s">
        <v>157</v>
      </c>
      <c r="B12" s="1542" t="s">
        <v>153</v>
      </c>
      <c r="C12" s="1543"/>
      <c r="D12" s="727">
        <f>SUM(D13:D14)</f>
        <v>264.37</v>
      </c>
      <c r="E12" s="727">
        <f t="shared" ref="E12:G12" si="1">SUM(E13:E14)</f>
        <v>0</v>
      </c>
      <c r="F12" s="727">
        <f t="shared" si="1"/>
        <v>0</v>
      </c>
      <c r="G12" s="1087">
        <f t="shared" si="1"/>
        <v>0</v>
      </c>
    </row>
    <row r="13" spans="1:9" ht="32.1" customHeight="1" x14ac:dyDescent="0.3">
      <c r="A13" s="1546"/>
      <c r="B13" s="1542" t="s">
        <v>158</v>
      </c>
      <c r="C13" s="1543"/>
      <c r="D13" s="726">
        <v>134.37</v>
      </c>
      <c r="E13" s="1083">
        <v>0</v>
      </c>
      <c r="F13" s="1084">
        <v>0</v>
      </c>
      <c r="G13" s="1088">
        <v>0</v>
      </c>
    </row>
    <row r="14" spans="1:9" ht="32.1" customHeight="1" x14ac:dyDescent="0.3">
      <c r="A14" s="1546"/>
      <c r="B14" s="1542" t="s">
        <v>159</v>
      </c>
      <c r="C14" s="1543"/>
      <c r="D14" s="726">
        <v>130</v>
      </c>
      <c r="E14" s="1083">
        <v>0</v>
      </c>
      <c r="F14" s="1084">
        <v>0</v>
      </c>
      <c r="G14" s="1092">
        <v>0</v>
      </c>
    </row>
    <row r="15" spans="1:9" ht="32.1" customHeight="1" x14ac:dyDescent="0.3">
      <c r="A15" s="1546"/>
      <c r="B15" s="1533" t="s">
        <v>160</v>
      </c>
      <c r="C15" s="63" t="s">
        <v>161</v>
      </c>
      <c r="D15" s="725">
        <f>D16+D17</f>
        <v>209.43</v>
      </c>
      <c r="E15" s="725">
        <f t="shared" ref="E15:G15" si="2">E16+E17</f>
        <v>0</v>
      </c>
      <c r="F15" s="725">
        <f t="shared" si="2"/>
        <v>0</v>
      </c>
      <c r="G15" s="1082">
        <f t="shared" si="2"/>
        <v>0</v>
      </c>
    </row>
    <row r="16" spans="1:9" ht="32.1" customHeight="1" x14ac:dyDescent="0.3">
      <c r="A16" s="1546"/>
      <c r="B16" s="1533"/>
      <c r="C16" s="59" t="s">
        <v>162</v>
      </c>
      <c r="D16" s="726">
        <v>209.43</v>
      </c>
      <c r="E16" s="1083">
        <v>0</v>
      </c>
      <c r="F16" s="1084">
        <v>0</v>
      </c>
      <c r="G16" s="1088">
        <v>0</v>
      </c>
    </row>
    <row r="17" spans="1:7" ht="32.1" customHeight="1" x14ac:dyDescent="0.3">
      <c r="A17" s="1546"/>
      <c r="B17" s="1534"/>
      <c r="C17" s="59" t="s">
        <v>163</v>
      </c>
      <c r="D17" s="726">
        <v>0</v>
      </c>
      <c r="E17" s="1083">
        <v>0</v>
      </c>
      <c r="F17" s="1084">
        <v>0</v>
      </c>
      <c r="G17" s="1093">
        <v>0</v>
      </c>
    </row>
    <row r="18" spans="1:7" ht="32.1" customHeight="1" x14ac:dyDescent="0.3">
      <c r="A18" s="1546"/>
      <c r="B18" s="1532" t="s">
        <v>164</v>
      </c>
      <c r="C18" s="59" t="s">
        <v>161</v>
      </c>
      <c r="D18" s="727">
        <f>D19-D20</f>
        <v>0</v>
      </c>
      <c r="E18" s="727">
        <f t="shared" ref="E18:G18" si="3">E19-E20</f>
        <v>0</v>
      </c>
      <c r="F18" s="727">
        <f t="shared" si="3"/>
        <v>0</v>
      </c>
      <c r="G18" s="1087">
        <f t="shared" si="3"/>
        <v>0</v>
      </c>
    </row>
    <row r="19" spans="1:7" ht="32.1" customHeight="1" x14ac:dyDescent="0.3">
      <c r="A19" s="1546"/>
      <c r="B19" s="1533"/>
      <c r="C19" s="59" t="s">
        <v>162</v>
      </c>
      <c r="D19" s="726">
        <v>0</v>
      </c>
      <c r="E19" s="1083">
        <v>0</v>
      </c>
      <c r="F19" s="1084">
        <v>0</v>
      </c>
      <c r="G19" s="1088">
        <v>0</v>
      </c>
    </row>
    <row r="20" spans="1:7" ht="32.1" customHeight="1" x14ac:dyDescent="0.3">
      <c r="A20" s="1546"/>
      <c r="B20" s="1534"/>
      <c r="C20" s="59" t="s">
        <v>163</v>
      </c>
      <c r="D20" s="726">
        <v>0</v>
      </c>
      <c r="E20" s="1083">
        <v>0</v>
      </c>
      <c r="F20" s="1084">
        <v>0</v>
      </c>
      <c r="G20" s="1093">
        <v>0</v>
      </c>
    </row>
    <row r="21" spans="1:7" ht="32.1" customHeight="1" x14ac:dyDescent="0.3">
      <c r="A21" s="1546"/>
      <c r="B21" s="1535" t="s">
        <v>165</v>
      </c>
      <c r="C21" s="59" t="s">
        <v>166</v>
      </c>
      <c r="D21" s="1094">
        <v>0</v>
      </c>
      <c r="E21" s="1095">
        <v>0</v>
      </c>
      <c r="F21" s="1096">
        <v>0</v>
      </c>
      <c r="G21" s="1089">
        <v>0</v>
      </c>
    </row>
    <row r="22" spans="1:7" ht="32.1" customHeight="1" x14ac:dyDescent="0.3">
      <c r="A22" s="1546"/>
      <c r="B22" s="1535"/>
      <c r="C22" s="59" t="s">
        <v>167</v>
      </c>
      <c r="D22" s="1094">
        <v>0</v>
      </c>
      <c r="E22" s="1095">
        <v>0</v>
      </c>
      <c r="F22" s="1096">
        <v>0</v>
      </c>
      <c r="G22" s="1085">
        <v>0</v>
      </c>
    </row>
    <row r="23" spans="1:7" ht="32.1" customHeight="1" x14ac:dyDescent="0.3">
      <c r="A23" s="1546"/>
      <c r="B23" s="1535"/>
      <c r="C23" s="59" t="s">
        <v>168</v>
      </c>
      <c r="D23" s="1094">
        <v>0</v>
      </c>
      <c r="E23" s="1095">
        <v>0</v>
      </c>
      <c r="F23" s="1096">
        <v>0</v>
      </c>
      <c r="G23" s="1085">
        <v>0</v>
      </c>
    </row>
    <row r="24" spans="1:7" ht="32.1" customHeight="1" x14ac:dyDescent="0.3">
      <c r="A24" s="1546"/>
      <c r="B24" s="1535" t="s">
        <v>169</v>
      </c>
      <c r="C24" s="59" t="s">
        <v>161</v>
      </c>
      <c r="D24" s="727">
        <f>SUM(D25:D26)</f>
        <v>0</v>
      </c>
      <c r="E24" s="727">
        <f t="shared" ref="E24:G24" si="4">SUM(E25:E26)</f>
        <v>0</v>
      </c>
      <c r="F24" s="727">
        <f t="shared" si="4"/>
        <v>0</v>
      </c>
      <c r="G24" s="1087">
        <f t="shared" si="4"/>
        <v>0</v>
      </c>
    </row>
    <row r="25" spans="1:7" ht="32.1" customHeight="1" x14ac:dyDescent="0.3">
      <c r="A25" s="1546"/>
      <c r="B25" s="1535"/>
      <c r="C25" s="59" t="s">
        <v>162</v>
      </c>
      <c r="D25" s="726">
        <v>0</v>
      </c>
      <c r="E25" s="1083">
        <v>0</v>
      </c>
      <c r="F25" s="1084">
        <v>0</v>
      </c>
      <c r="G25" s="1085">
        <v>0</v>
      </c>
    </row>
    <row r="26" spans="1:7" ht="32.1" customHeight="1" x14ac:dyDescent="0.3">
      <c r="A26" s="1547"/>
      <c r="B26" s="1535"/>
      <c r="C26" s="59" t="s">
        <v>163</v>
      </c>
      <c r="D26" s="726">
        <v>0</v>
      </c>
      <c r="E26" s="1083">
        <v>0</v>
      </c>
      <c r="F26" s="1084">
        <v>0</v>
      </c>
      <c r="G26" s="1093">
        <v>0</v>
      </c>
    </row>
    <row r="27" spans="1:7" ht="32.1" customHeight="1" thickBot="1" x14ac:dyDescent="0.35">
      <c r="A27" s="67" t="s">
        <v>170</v>
      </c>
      <c r="B27" s="67"/>
      <c r="C27" s="68" t="s">
        <v>171</v>
      </c>
      <c r="D27" s="729">
        <v>0</v>
      </c>
      <c r="E27" s="1090">
        <v>0</v>
      </c>
      <c r="F27" s="1091">
        <v>0</v>
      </c>
      <c r="G27" s="1097">
        <v>0</v>
      </c>
    </row>
    <row r="28" spans="1:7" ht="23.1" customHeight="1" x14ac:dyDescent="0.3">
      <c r="A28" s="73" t="s">
        <v>133</v>
      </c>
      <c r="B28" s="46" t="s">
        <v>172</v>
      </c>
      <c r="C28" s="46" t="s">
        <v>173</v>
      </c>
      <c r="D28" s="46" t="s">
        <v>174</v>
      </c>
      <c r="E28" s="73"/>
      <c r="F28" s="73"/>
      <c r="G28" s="74"/>
    </row>
    <row r="29" spans="1:7" ht="36" customHeight="1" x14ac:dyDescent="0.3">
      <c r="A29" s="75"/>
      <c r="B29" s="75" t="s">
        <v>175</v>
      </c>
      <c r="C29" s="75" t="s">
        <v>176</v>
      </c>
      <c r="D29" s="75"/>
      <c r="E29" s="75"/>
      <c r="F29" s="75"/>
      <c r="G29" s="76" t="s">
        <v>1419</v>
      </c>
    </row>
    <row r="30" spans="1:7" ht="23.1" customHeight="1" x14ac:dyDescent="0.3">
      <c r="C30" s="74"/>
      <c r="G30" s="74"/>
    </row>
    <row r="31" spans="1:7" ht="23.1" customHeight="1" x14ac:dyDescent="0.3">
      <c r="C31" s="74"/>
      <c r="G31" s="74"/>
    </row>
    <row r="32" spans="1:7" ht="23.1" customHeight="1" x14ac:dyDescent="0.3">
      <c r="A32" s="77" t="s">
        <v>177</v>
      </c>
      <c r="C32" s="74"/>
      <c r="G32" s="74"/>
    </row>
    <row r="33" spans="1:7" ht="23.1" customHeight="1" x14ac:dyDescent="0.3">
      <c r="A33" s="77" t="s">
        <v>178</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10" type="noConversion"/>
  <hyperlinks>
    <hyperlink ref="H2" location="預告統計資料發布時間表!A1" display="回發布時間表" xr:uid="{2CB3D867-BF2B-4BD1-96B5-2E47049E8FFF}"/>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DC7D-0C03-474D-A0D3-C4A8469F4D53}">
  <sheetPr>
    <pageSetUpPr fitToPage="1"/>
  </sheetPr>
  <dimension ref="A1:I41"/>
  <sheetViews>
    <sheetView zoomScale="70" zoomScaleNormal="70" workbookViewId="0"/>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141</v>
      </c>
      <c r="D1" s="45" t="s">
        <v>95</v>
      </c>
      <c r="E1" s="1556" t="s">
        <v>142</v>
      </c>
      <c r="F1" s="1557"/>
      <c r="G1" s="1558"/>
      <c r="H1" s="47"/>
      <c r="I1" s="47"/>
    </row>
    <row r="2" spans="1:9" ht="18" customHeight="1" thickBot="1" x14ac:dyDescent="0.35">
      <c r="A2" s="45" t="s">
        <v>143</v>
      </c>
      <c r="B2" s="48" t="s">
        <v>144</v>
      </c>
      <c r="C2" s="49"/>
      <c r="D2" s="45" t="s">
        <v>145</v>
      </c>
      <c r="E2" s="1556" t="s">
        <v>1147</v>
      </c>
      <c r="F2" s="1557"/>
      <c r="G2" s="1558"/>
      <c r="H2" s="1424" t="s">
        <v>97</v>
      </c>
      <c r="I2" s="47"/>
    </row>
    <row r="3" spans="1:9" ht="42.6" customHeight="1" x14ac:dyDescent="0.3">
      <c r="A3" s="1559" t="s">
        <v>147</v>
      </c>
      <c r="B3" s="1559"/>
      <c r="C3" s="1559"/>
      <c r="D3" s="1559"/>
      <c r="E3" s="1559"/>
      <c r="F3" s="1559"/>
      <c r="G3" s="1559"/>
    </row>
    <row r="4" spans="1:9" x14ac:dyDescent="0.3">
      <c r="A4" s="1560"/>
      <c r="B4" s="1560"/>
      <c r="C4" s="1560"/>
      <c r="D4" s="1560"/>
      <c r="E4" s="1560"/>
      <c r="F4" s="1560"/>
      <c r="G4" s="1560"/>
    </row>
    <row r="5" spans="1:9" ht="18.75" customHeight="1" thickBot="1" x14ac:dyDescent="0.35">
      <c r="A5" s="1561" t="s">
        <v>1499</v>
      </c>
      <c r="B5" s="1561"/>
      <c r="C5" s="1561"/>
      <c r="D5" s="1561"/>
      <c r="E5" s="1561"/>
      <c r="F5" s="1561"/>
      <c r="G5" s="1561"/>
    </row>
    <row r="6" spans="1:9" ht="19.5" customHeight="1" x14ac:dyDescent="0.3">
      <c r="A6" s="1548" t="s">
        <v>103</v>
      </c>
      <c r="B6" s="1548"/>
      <c r="C6" s="1549"/>
      <c r="D6" s="1552" t="s">
        <v>148</v>
      </c>
      <c r="E6" s="50"/>
      <c r="F6" s="50"/>
      <c r="G6" s="1554" t="s">
        <v>149</v>
      </c>
    </row>
    <row r="7" spans="1:9" ht="48" customHeight="1" thickBot="1" x14ac:dyDescent="0.35">
      <c r="A7" s="1550"/>
      <c r="B7" s="1550"/>
      <c r="C7" s="1551"/>
      <c r="D7" s="1553"/>
      <c r="E7" s="51" t="s">
        <v>150</v>
      </c>
      <c r="F7" s="52" t="s">
        <v>151</v>
      </c>
      <c r="G7" s="1555"/>
    </row>
    <row r="8" spans="1:9" ht="32.1" customHeight="1" x14ac:dyDescent="0.3">
      <c r="A8" s="1536" t="s">
        <v>152</v>
      </c>
      <c r="B8" s="1538" t="s">
        <v>153</v>
      </c>
      <c r="C8" s="1539"/>
      <c r="D8" s="725">
        <f>SUM(D9:D11)</f>
        <v>164.1</v>
      </c>
      <c r="E8" s="725">
        <f t="shared" ref="E8:G8" si="0">SUM(E9:E11)</f>
        <v>0</v>
      </c>
      <c r="F8" s="725">
        <f t="shared" si="0"/>
        <v>0</v>
      </c>
      <c r="G8" s="1082">
        <f t="shared" si="0"/>
        <v>0</v>
      </c>
    </row>
    <row r="9" spans="1:9" ht="32.1" customHeight="1" x14ac:dyDescent="0.3">
      <c r="A9" s="1536"/>
      <c r="B9" s="1540" t="s">
        <v>154</v>
      </c>
      <c r="C9" s="1541"/>
      <c r="D9" s="726">
        <v>152</v>
      </c>
      <c r="E9" s="1083">
        <v>0</v>
      </c>
      <c r="F9" s="1084">
        <v>0</v>
      </c>
      <c r="G9" s="1085">
        <v>0</v>
      </c>
    </row>
    <row r="10" spans="1:9" ht="32.1" customHeight="1" x14ac:dyDescent="0.3">
      <c r="A10" s="1536"/>
      <c r="B10" s="1542" t="s">
        <v>155</v>
      </c>
      <c r="C10" s="1543"/>
      <c r="D10" s="726">
        <v>0</v>
      </c>
      <c r="E10" s="1083">
        <v>0</v>
      </c>
      <c r="F10" s="1086">
        <v>0</v>
      </c>
      <c r="G10" s="1085">
        <v>0</v>
      </c>
    </row>
    <row r="11" spans="1:9" ht="32.1" customHeight="1" x14ac:dyDescent="0.3">
      <c r="A11" s="1537"/>
      <c r="B11" s="1535" t="s">
        <v>156</v>
      </c>
      <c r="C11" s="1544"/>
      <c r="D11" s="726">
        <v>12.1</v>
      </c>
      <c r="E11" s="1083">
        <v>0</v>
      </c>
      <c r="F11" s="1086">
        <v>0</v>
      </c>
      <c r="G11" s="1085">
        <v>0</v>
      </c>
    </row>
    <row r="12" spans="1:9" ht="32.1" customHeight="1" x14ac:dyDescent="0.3">
      <c r="A12" s="1545" t="s">
        <v>157</v>
      </c>
      <c r="B12" s="1542" t="s">
        <v>153</v>
      </c>
      <c r="C12" s="1543"/>
      <c r="D12" s="727">
        <f>SUM(D13:D14)</f>
        <v>164.1</v>
      </c>
      <c r="E12" s="727">
        <f t="shared" ref="E12:G12" si="1">SUM(E13:E14)</f>
        <v>0</v>
      </c>
      <c r="F12" s="727">
        <f t="shared" si="1"/>
        <v>0</v>
      </c>
      <c r="G12" s="1087">
        <f t="shared" si="1"/>
        <v>0</v>
      </c>
    </row>
    <row r="13" spans="1:9" ht="32.1" customHeight="1" x14ac:dyDescent="0.3">
      <c r="A13" s="1546"/>
      <c r="B13" s="1542" t="s">
        <v>158</v>
      </c>
      <c r="C13" s="1543"/>
      <c r="D13" s="726">
        <v>164.1</v>
      </c>
      <c r="E13" s="1083">
        <v>0</v>
      </c>
      <c r="F13" s="1084">
        <v>0</v>
      </c>
      <c r="G13" s="1088">
        <v>0</v>
      </c>
    </row>
    <row r="14" spans="1:9" ht="32.1" customHeight="1" x14ac:dyDescent="0.3">
      <c r="A14" s="1546"/>
      <c r="B14" s="1542" t="s">
        <v>159</v>
      </c>
      <c r="C14" s="1543"/>
      <c r="D14" s="726">
        <v>0</v>
      </c>
      <c r="E14" s="1083">
        <v>0</v>
      </c>
      <c r="F14" s="1084">
        <v>0</v>
      </c>
      <c r="G14" s="1092">
        <v>0</v>
      </c>
    </row>
    <row r="15" spans="1:9" ht="32.1" customHeight="1" x14ac:dyDescent="0.3">
      <c r="A15" s="1546"/>
      <c r="B15" s="1533" t="s">
        <v>160</v>
      </c>
      <c r="C15" s="63" t="s">
        <v>161</v>
      </c>
      <c r="D15" s="725">
        <f>D16+D17</f>
        <v>72.3</v>
      </c>
      <c r="E15" s="725">
        <f t="shared" ref="E15:G15" si="2">E16+E17</f>
        <v>0</v>
      </c>
      <c r="F15" s="725">
        <f t="shared" si="2"/>
        <v>0</v>
      </c>
      <c r="G15" s="1082">
        <f t="shared" si="2"/>
        <v>0</v>
      </c>
    </row>
    <row r="16" spans="1:9" ht="32.1" customHeight="1" x14ac:dyDescent="0.3">
      <c r="A16" s="1546"/>
      <c r="B16" s="1533"/>
      <c r="C16" s="59" t="s">
        <v>162</v>
      </c>
      <c r="D16" s="726">
        <v>72.3</v>
      </c>
      <c r="E16" s="1083">
        <v>0</v>
      </c>
      <c r="F16" s="1084">
        <v>0</v>
      </c>
      <c r="G16" s="1088">
        <v>0</v>
      </c>
    </row>
    <row r="17" spans="1:7" ht="32.1" customHeight="1" x14ac:dyDescent="0.3">
      <c r="A17" s="1546"/>
      <c r="B17" s="1534"/>
      <c r="C17" s="59" t="s">
        <v>163</v>
      </c>
      <c r="D17" s="726">
        <v>0</v>
      </c>
      <c r="E17" s="1083">
        <v>0</v>
      </c>
      <c r="F17" s="1084">
        <v>0</v>
      </c>
      <c r="G17" s="1093">
        <v>0</v>
      </c>
    </row>
    <row r="18" spans="1:7" ht="32.1" customHeight="1" x14ac:dyDescent="0.3">
      <c r="A18" s="1546"/>
      <c r="B18" s="1532" t="s">
        <v>164</v>
      </c>
      <c r="C18" s="59" t="s">
        <v>161</v>
      </c>
      <c r="D18" s="727">
        <f>D19-D20</f>
        <v>0</v>
      </c>
      <c r="E18" s="727">
        <f t="shared" ref="E18:G18" si="3">E19-E20</f>
        <v>0</v>
      </c>
      <c r="F18" s="727">
        <f t="shared" si="3"/>
        <v>0</v>
      </c>
      <c r="G18" s="1087">
        <f t="shared" si="3"/>
        <v>0</v>
      </c>
    </row>
    <row r="19" spans="1:7" ht="32.1" customHeight="1" x14ac:dyDescent="0.3">
      <c r="A19" s="1546"/>
      <c r="B19" s="1533"/>
      <c r="C19" s="59" t="s">
        <v>162</v>
      </c>
      <c r="D19" s="726">
        <v>0</v>
      </c>
      <c r="E19" s="1083">
        <v>0</v>
      </c>
      <c r="F19" s="1084">
        <v>0</v>
      </c>
      <c r="G19" s="1088">
        <v>0</v>
      </c>
    </row>
    <row r="20" spans="1:7" ht="32.1" customHeight="1" x14ac:dyDescent="0.3">
      <c r="A20" s="1546"/>
      <c r="B20" s="1534"/>
      <c r="C20" s="59" t="s">
        <v>163</v>
      </c>
      <c r="D20" s="726">
        <v>0</v>
      </c>
      <c r="E20" s="1083">
        <v>0</v>
      </c>
      <c r="F20" s="1084">
        <v>0</v>
      </c>
      <c r="G20" s="1093">
        <v>0</v>
      </c>
    </row>
    <row r="21" spans="1:7" ht="32.1" customHeight="1" x14ac:dyDescent="0.3">
      <c r="A21" s="1546"/>
      <c r="B21" s="1535" t="s">
        <v>165</v>
      </c>
      <c r="C21" s="59" t="s">
        <v>166</v>
      </c>
      <c r="D21" s="1094">
        <v>0</v>
      </c>
      <c r="E21" s="1095">
        <v>0</v>
      </c>
      <c r="F21" s="1096">
        <v>0</v>
      </c>
      <c r="G21" s="1089">
        <v>0</v>
      </c>
    </row>
    <row r="22" spans="1:7" ht="32.1" customHeight="1" x14ac:dyDescent="0.3">
      <c r="A22" s="1546"/>
      <c r="B22" s="1535"/>
      <c r="C22" s="59" t="s">
        <v>167</v>
      </c>
      <c r="D22" s="1094">
        <v>0</v>
      </c>
      <c r="E22" s="1095">
        <v>0</v>
      </c>
      <c r="F22" s="1096">
        <v>0</v>
      </c>
      <c r="G22" s="1085">
        <v>0</v>
      </c>
    </row>
    <row r="23" spans="1:7" ht="32.1" customHeight="1" x14ac:dyDescent="0.3">
      <c r="A23" s="1546"/>
      <c r="B23" s="1535"/>
      <c r="C23" s="59" t="s">
        <v>168</v>
      </c>
      <c r="D23" s="1094">
        <v>0</v>
      </c>
      <c r="E23" s="1095">
        <v>0</v>
      </c>
      <c r="F23" s="1096">
        <v>0</v>
      </c>
      <c r="G23" s="1085">
        <v>0</v>
      </c>
    </row>
    <row r="24" spans="1:7" ht="32.1" customHeight="1" x14ac:dyDescent="0.3">
      <c r="A24" s="1546"/>
      <c r="B24" s="1535" t="s">
        <v>169</v>
      </c>
      <c r="C24" s="59" t="s">
        <v>161</v>
      </c>
      <c r="D24" s="727">
        <f>SUM(D25:D26)</f>
        <v>0</v>
      </c>
      <c r="E24" s="727">
        <f t="shared" ref="E24:G24" si="4">SUM(E25:E26)</f>
        <v>0</v>
      </c>
      <c r="F24" s="727">
        <f t="shared" si="4"/>
        <v>0</v>
      </c>
      <c r="G24" s="1087">
        <f t="shared" si="4"/>
        <v>0</v>
      </c>
    </row>
    <row r="25" spans="1:7" ht="32.1" customHeight="1" x14ac:dyDescent="0.3">
      <c r="A25" s="1546"/>
      <c r="B25" s="1535"/>
      <c r="C25" s="59" t="s">
        <v>162</v>
      </c>
      <c r="D25" s="726">
        <v>0</v>
      </c>
      <c r="E25" s="1083">
        <v>0</v>
      </c>
      <c r="F25" s="1084">
        <v>0</v>
      </c>
      <c r="G25" s="1085">
        <v>0</v>
      </c>
    </row>
    <row r="26" spans="1:7" ht="32.1" customHeight="1" x14ac:dyDescent="0.3">
      <c r="A26" s="1547"/>
      <c r="B26" s="1535"/>
      <c r="C26" s="59" t="s">
        <v>163</v>
      </c>
      <c r="D26" s="726">
        <v>0</v>
      </c>
      <c r="E26" s="1083">
        <v>0</v>
      </c>
      <c r="F26" s="1084">
        <v>0</v>
      </c>
      <c r="G26" s="1093">
        <v>0</v>
      </c>
    </row>
    <row r="27" spans="1:7" ht="32.1" customHeight="1" thickBot="1" x14ac:dyDescent="0.35">
      <c r="A27" s="67" t="s">
        <v>170</v>
      </c>
      <c r="B27" s="67"/>
      <c r="C27" s="68" t="s">
        <v>171</v>
      </c>
      <c r="D27" s="729">
        <v>91.8</v>
      </c>
      <c r="E27" s="1090">
        <v>0</v>
      </c>
      <c r="F27" s="1091">
        <v>0</v>
      </c>
      <c r="G27" s="1097">
        <v>0</v>
      </c>
    </row>
    <row r="28" spans="1:7" ht="23.1" customHeight="1" x14ac:dyDescent="0.3">
      <c r="A28" s="73" t="s">
        <v>133</v>
      </c>
      <c r="B28" s="46" t="s">
        <v>172</v>
      </c>
      <c r="C28" s="46" t="s">
        <v>173</v>
      </c>
      <c r="D28" s="46" t="s">
        <v>174</v>
      </c>
      <c r="E28" s="73"/>
      <c r="F28" s="73"/>
      <c r="G28" s="74"/>
    </row>
    <row r="29" spans="1:7" ht="36" customHeight="1" x14ac:dyDescent="0.3">
      <c r="A29" s="75"/>
      <c r="B29" s="75" t="s">
        <v>175</v>
      </c>
      <c r="C29" s="75" t="s">
        <v>176</v>
      </c>
      <c r="D29" s="75"/>
      <c r="E29" s="75"/>
      <c r="F29" s="75"/>
      <c r="G29" s="76" t="s">
        <v>1500</v>
      </c>
    </row>
    <row r="30" spans="1:7" ht="23.1" customHeight="1" x14ac:dyDescent="0.3">
      <c r="C30" s="74"/>
      <c r="G30" s="74"/>
    </row>
    <row r="31" spans="1:7" ht="23.1" customHeight="1" x14ac:dyDescent="0.3">
      <c r="C31" s="74"/>
      <c r="G31" s="74"/>
    </row>
    <row r="32" spans="1:7" ht="23.1" customHeight="1" x14ac:dyDescent="0.3">
      <c r="A32" s="77" t="s">
        <v>177</v>
      </c>
      <c r="C32" s="74"/>
      <c r="G32" s="74"/>
    </row>
    <row r="33" spans="1:7" ht="23.1" customHeight="1" x14ac:dyDescent="0.3">
      <c r="A33" s="77" t="s">
        <v>178</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10" type="noConversion"/>
  <hyperlinks>
    <hyperlink ref="H2" location="預告統計資料發布時間表!A1" display="回發布時間表" xr:uid="{0C59667D-8C22-4FC0-94CD-92F634EE5256}"/>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619F7-F666-437D-9343-97421138F0E4}">
  <sheetPr>
    <pageSetUpPr fitToPage="1"/>
  </sheetPr>
  <dimension ref="A1:I41"/>
  <sheetViews>
    <sheetView zoomScale="70" zoomScaleNormal="70" workbookViewId="0">
      <selection activeCell="H2" sqref="H2"/>
    </sheetView>
  </sheetViews>
  <sheetFormatPr defaultColWidth="7.21875" defaultRowHeight="15" x14ac:dyDescent="0.3"/>
  <cols>
    <col min="1" max="1" width="18.88671875" style="46" customWidth="1"/>
    <col min="2" max="2" width="15.88671875" style="46" customWidth="1"/>
    <col min="3" max="3" width="36.44140625" style="46" customWidth="1"/>
    <col min="4" max="5" width="18.21875" style="46" customWidth="1"/>
    <col min="6" max="6" width="19.77734375" style="46" customWidth="1"/>
    <col min="7" max="7" width="18.21875" style="46" customWidth="1"/>
    <col min="8" max="16384" width="7.21875" style="46"/>
  </cols>
  <sheetData>
    <row r="1" spans="1:9" ht="17.25" customHeight="1" thickBot="1" x14ac:dyDescent="0.35">
      <c r="A1" s="45" t="s">
        <v>141</v>
      </c>
      <c r="D1" s="45" t="s">
        <v>95</v>
      </c>
      <c r="E1" s="1556" t="s">
        <v>142</v>
      </c>
      <c r="F1" s="1557"/>
      <c r="G1" s="1558"/>
      <c r="H1" s="47"/>
      <c r="I1" s="47"/>
    </row>
    <row r="2" spans="1:9" ht="18" customHeight="1" thickBot="1" x14ac:dyDescent="0.35">
      <c r="A2" s="45" t="s">
        <v>143</v>
      </c>
      <c r="B2" s="48" t="s">
        <v>144</v>
      </c>
      <c r="C2" s="49"/>
      <c r="D2" s="45" t="s">
        <v>145</v>
      </c>
      <c r="E2" s="1556" t="s">
        <v>1147</v>
      </c>
      <c r="F2" s="1557"/>
      <c r="G2" s="1558"/>
      <c r="H2" s="1424" t="s">
        <v>97</v>
      </c>
      <c r="I2" s="47"/>
    </row>
    <row r="3" spans="1:9" ht="42.6" customHeight="1" x14ac:dyDescent="0.3">
      <c r="A3" s="1559" t="s">
        <v>147</v>
      </c>
      <c r="B3" s="1559"/>
      <c r="C3" s="1559"/>
      <c r="D3" s="1559"/>
      <c r="E3" s="1559"/>
      <c r="F3" s="1559"/>
      <c r="G3" s="1559"/>
    </row>
    <row r="4" spans="1:9" x14ac:dyDescent="0.3">
      <c r="A4" s="1560"/>
      <c r="B4" s="1560"/>
      <c r="C4" s="1560"/>
      <c r="D4" s="1560"/>
      <c r="E4" s="1560"/>
      <c r="F4" s="1560"/>
      <c r="G4" s="1560"/>
    </row>
    <row r="5" spans="1:9" ht="18.75" customHeight="1" thickBot="1" x14ac:dyDescent="0.35">
      <c r="A5" s="1561" t="s">
        <v>1514</v>
      </c>
      <c r="B5" s="1561"/>
      <c r="C5" s="1561"/>
      <c r="D5" s="1561"/>
      <c r="E5" s="1561"/>
      <c r="F5" s="1561"/>
      <c r="G5" s="1561"/>
    </row>
    <row r="6" spans="1:9" ht="19.5" customHeight="1" x14ac:dyDescent="0.3">
      <c r="A6" s="1548" t="s">
        <v>103</v>
      </c>
      <c r="B6" s="1548"/>
      <c r="C6" s="1549"/>
      <c r="D6" s="1552" t="s">
        <v>148</v>
      </c>
      <c r="E6" s="50"/>
      <c r="F6" s="50"/>
      <c r="G6" s="1554" t="s">
        <v>149</v>
      </c>
    </row>
    <row r="7" spans="1:9" ht="48" customHeight="1" thickBot="1" x14ac:dyDescent="0.35">
      <c r="A7" s="1550"/>
      <c r="B7" s="1550"/>
      <c r="C7" s="1551"/>
      <c r="D7" s="1553"/>
      <c r="E7" s="51" t="s">
        <v>150</v>
      </c>
      <c r="F7" s="52" t="s">
        <v>151</v>
      </c>
      <c r="G7" s="1555"/>
    </row>
    <row r="8" spans="1:9" ht="32.1" customHeight="1" x14ac:dyDescent="0.3">
      <c r="A8" s="1536" t="s">
        <v>152</v>
      </c>
      <c r="B8" s="1538" t="s">
        <v>153</v>
      </c>
      <c r="C8" s="1539"/>
      <c r="D8" s="725">
        <f>SUM(D9:D11)</f>
        <v>97.42</v>
      </c>
      <c r="E8" s="725">
        <f t="shared" ref="E8:G8" si="0">SUM(E9:E11)</f>
        <v>0</v>
      </c>
      <c r="F8" s="725">
        <f t="shared" si="0"/>
        <v>0</v>
      </c>
      <c r="G8" s="1082">
        <f t="shared" si="0"/>
        <v>0</v>
      </c>
    </row>
    <row r="9" spans="1:9" ht="32.1" customHeight="1" x14ac:dyDescent="0.3">
      <c r="A9" s="1536"/>
      <c r="B9" s="1540" t="s">
        <v>154</v>
      </c>
      <c r="C9" s="1541"/>
      <c r="D9" s="726">
        <v>89.04</v>
      </c>
      <c r="E9" s="1083">
        <v>0</v>
      </c>
      <c r="F9" s="1084">
        <v>0</v>
      </c>
      <c r="G9" s="1085">
        <v>0</v>
      </c>
    </row>
    <row r="10" spans="1:9" ht="32.1" customHeight="1" x14ac:dyDescent="0.3">
      <c r="A10" s="1536"/>
      <c r="B10" s="1542" t="s">
        <v>155</v>
      </c>
      <c r="C10" s="1543"/>
      <c r="D10" s="726">
        <v>0</v>
      </c>
      <c r="E10" s="1083">
        <v>0</v>
      </c>
      <c r="F10" s="1086">
        <v>0</v>
      </c>
      <c r="G10" s="1085">
        <v>0</v>
      </c>
    </row>
    <row r="11" spans="1:9" ht="32.1" customHeight="1" x14ac:dyDescent="0.3">
      <c r="A11" s="1537"/>
      <c r="B11" s="1535" t="s">
        <v>156</v>
      </c>
      <c r="C11" s="1544"/>
      <c r="D11" s="726">
        <v>8.3800000000000008</v>
      </c>
      <c r="E11" s="1083">
        <v>0</v>
      </c>
      <c r="F11" s="1086">
        <v>0</v>
      </c>
      <c r="G11" s="1085">
        <v>0</v>
      </c>
    </row>
    <row r="12" spans="1:9" ht="32.1" customHeight="1" x14ac:dyDescent="0.3">
      <c r="A12" s="1545" t="s">
        <v>157</v>
      </c>
      <c r="B12" s="1542" t="s">
        <v>153</v>
      </c>
      <c r="C12" s="1543"/>
      <c r="D12" s="727">
        <f>SUM(D13:D14)</f>
        <v>97.42</v>
      </c>
      <c r="E12" s="727">
        <f t="shared" ref="E12:G12" si="1">SUM(E13:E14)</f>
        <v>0</v>
      </c>
      <c r="F12" s="727">
        <f t="shared" si="1"/>
        <v>0</v>
      </c>
      <c r="G12" s="1087">
        <f t="shared" si="1"/>
        <v>0</v>
      </c>
    </row>
    <row r="13" spans="1:9" ht="32.1" customHeight="1" x14ac:dyDescent="0.3">
      <c r="A13" s="1546"/>
      <c r="B13" s="1542" t="s">
        <v>158</v>
      </c>
      <c r="C13" s="1543"/>
      <c r="D13" s="726">
        <v>97.42</v>
      </c>
      <c r="E13" s="1083">
        <v>0</v>
      </c>
      <c r="F13" s="1084">
        <v>0</v>
      </c>
      <c r="G13" s="1088">
        <v>0</v>
      </c>
    </row>
    <row r="14" spans="1:9" ht="32.1" customHeight="1" x14ac:dyDescent="0.3">
      <c r="A14" s="1546"/>
      <c r="B14" s="1542" t="s">
        <v>159</v>
      </c>
      <c r="C14" s="1543"/>
      <c r="D14" s="726">
        <v>0</v>
      </c>
      <c r="E14" s="1083">
        <v>0</v>
      </c>
      <c r="F14" s="1084">
        <v>0</v>
      </c>
      <c r="G14" s="1092">
        <v>0</v>
      </c>
    </row>
    <row r="15" spans="1:9" ht="32.1" customHeight="1" x14ac:dyDescent="0.3">
      <c r="A15" s="1546"/>
      <c r="B15" s="1533" t="s">
        <v>160</v>
      </c>
      <c r="C15" s="63" t="s">
        <v>161</v>
      </c>
      <c r="D15" s="725">
        <f>D16+D17</f>
        <v>388.93</v>
      </c>
      <c r="E15" s="725">
        <f t="shared" ref="E15:G15" si="2">E16+E17</f>
        <v>0</v>
      </c>
      <c r="F15" s="725">
        <f t="shared" si="2"/>
        <v>0</v>
      </c>
      <c r="G15" s="1082">
        <f t="shared" si="2"/>
        <v>0</v>
      </c>
    </row>
    <row r="16" spans="1:9" ht="32.1" customHeight="1" x14ac:dyDescent="0.3">
      <c r="A16" s="1546"/>
      <c r="B16" s="1533"/>
      <c r="C16" s="59" t="s">
        <v>162</v>
      </c>
      <c r="D16" s="726">
        <v>97.42</v>
      </c>
      <c r="E16" s="1083">
        <v>0</v>
      </c>
      <c r="F16" s="1084">
        <v>0</v>
      </c>
      <c r="G16" s="1088">
        <v>0</v>
      </c>
    </row>
    <row r="17" spans="1:7" ht="32.1" customHeight="1" x14ac:dyDescent="0.3">
      <c r="A17" s="1546"/>
      <c r="B17" s="1534"/>
      <c r="C17" s="59" t="s">
        <v>163</v>
      </c>
      <c r="D17" s="726">
        <v>291.51</v>
      </c>
      <c r="E17" s="1083">
        <v>0</v>
      </c>
      <c r="F17" s="1084">
        <v>0</v>
      </c>
      <c r="G17" s="1093">
        <v>0</v>
      </c>
    </row>
    <row r="18" spans="1:7" ht="32.1" customHeight="1" x14ac:dyDescent="0.3">
      <c r="A18" s="1546"/>
      <c r="B18" s="1532" t="s">
        <v>164</v>
      </c>
      <c r="C18" s="59" t="s">
        <v>161</v>
      </c>
      <c r="D18" s="727">
        <f>D19-D20</f>
        <v>0</v>
      </c>
      <c r="E18" s="727">
        <f t="shared" ref="E18:G18" si="3">E19-E20</f>
        <v>0</v>
      </c>
      <c r="F18" s="727">
        <f t="shared" si="3"/>
        <v>0</v>
      </c>
      <c r="G18" s="1087">
        <f t="shared" si="3"/>
        <v>0</v>
      </c>
    </row>
    <row r="19" spans="1:7" ht="32.1" customHeight="1" x14ac:dyDescent="0.3">
      <c r="A19" s="1546"/>
      <c r="B19" s="1533"/>
      <c r="C19" s="59" t="s">
        <v>162</v>
      </c>
      <c r="D19" s="726">
        <v>0</v>
      </c>
      <c r="E19" s="1083">
        <v>0</v>
      </c>
      <c r="F19" s="1084">
        <v>0</v>
      </c>
      <c r="G19" s="1088">
        <v>0</v>
      </c>
    </row>
    <row r="20" spans="1:7" ht="32.1" customHeight="1" x14ac:dyDescent="0.3">
      <c r="A20" s="1546"/>
      <c r="B20" s="1534"/>
      <c r="C20" s="59" t="s">
        <v>163</v>
      </c>
      <c r="D20" s="726">
        <v>0</v>
      </c>
      <c r="E20" s="1083">
        <v>0</v>
      </c>
      <c r="F20" s="1084">
        <v>0</v>
      </c>
      <c r="G20" s="1093">
        <v>0</v>
      </c>
    </row>
    <row r="21" spans="1:7" ht="32.1" customHeight="1" x14ac:dyDescent="0.3">
      <c r="A21" s="1546"/>
      <c r="B21" s="1535" t="s">
        <v>165</v>
      </c>
      <c r="C21" s="59" t="s">
        <v>166</v>
      </c>
      <c r="D21" s="1094">
        <v>0</v>
      </c>
      <c r="E21" s="1095">
        <v>0</v>
      </c>
      <c r="F21" s="1096">
        <v>0</v>
      </c>
      <c r="G21" s="1089">
        <v>0</v>
      </c>
    </row>
    <row r="22" spans="1:7" ht="32.1" customHeight="1" x14ac:dyDescent="0.3">
      <c r="A22" s="1546"/>
      <c r="B22" s="1535"/>
      <c r="C22" s="59" t="s">
        <v>167</v>
      </c>
      <c r="D22" s="1094">
        <v>0</v>
      </c>
      <c r="E22" s="1095">
        <v>0</v>
      </c>
      <c r="F22" s="1096">
        <v>0</v>
      </c>
      <c r="G22" s="1085">
        <v>0</v>
      </c>
    </row>
    <row r="23" spans="1:7" ht="32.1" customHeight="1" x14ac:dyDescent="0.3">
      <c r="A23" s="1546"/>
      <c r="B23" s="1535"/>
      <c r="C23" s="59" t="s">
        <v>168</v>
      </c>
      <c r="D23" s="1094">
        <v>0</v>
      </c>
      <c r="E23" s="1095">
        <v>0</v>
      </c>
      <c r="F23" s="1096">
        <v>0</v>
      </c>
      <c r="G23" s="1085">
        <v>0</v>
      </c>
    </row>
    <row r="24" spans="1:7" ht="32.1" customHeight="1" x14ac:dyDescent="0.3">
      <c r="A24" s="1546"/>
      <c r="B24" s="1535" t="s">
        <v>169</v>
      </c>
      <c r="C24" s="59" t="s">
        <v>161</v>
      </c>
      <c r="D24" s="727">
        <f>SUM(D25:D26)</f>
        <v>0</v>
      </c>
      <c r="E24" s="727">
        <f t="shared" ref="E24:G24" si="4">SUM(E25:E26)</f>
        <v>0</v>
      </c>
      <c r="F24" s="727">
        <f t="shared" si="4"/>
        <v>0</v>
      </c>
      <c r="G24" s="1087">
        <f t="shared" si="4"/>
        <v>0</v>
      </c>
    </row>
    <row r="25" spans="1:7" ht="32.1" customHeight="1" x14ac:dyDescent="0.3">
      <c r="A25" s="1546"/>
      <c r="B25" s="1535"/>
      <c r="C25" s="59" t="s">
        <v>162</v>
      </c>
      <c r="D25" s="726">
        <v>0</v>
      </c>
      <c r="E25" s="1083">
        <v>0</v>
      </c>
      <c r="F25" s="1084">
        <v>0</v>
      </c>
      <c r="G25" s="1085">
        <v>0</v>
      </c>
    </row>
    <row r="26" spans="1:7" ht="32.1" customHeight="1" x14ac:dyDescent="0.3">
      <c r="A26" s="1547"/>
      <c r="B26" s="1535"/>
      <c r="C26" s="59" t="s">
        <v>163</v>
      </c>
      <c r="D26" s="726">
        <v>0</v>
      </c>
      <c r="E26" s="1083">
        <v>0</v>
      </c>
      <c r="F26" s="1084">
        <v>0</v>
      </c>
      <c r="G26" s="1093">
        <v>0</v>
      </c>
    </row>
    <row r="27" spans="1:7" ht="32.1" customHeight="1" thickBot="1" x14ac:dyDescent="0.35">
      <c r="A27" s="67" t="s">
        <v>170</v>
      </c>
      <c r="B27" s="67"/>
      <c r="C27" s="68" t="s">
        <v>171</v>
      </c>
      <c r="D27" s="729">
        <v>0</v>
      </c>
      <c r="E27" s="1090">
        <v>0</v>
      </c>
      <c r="F27" s="1091">
        <v>0</v>
      </c>
      <c r="G27" s="1097">
        <v>0</v>
      </c>
    </row>
    <row r="28" spans="1:7" ht="23.1" customHeight="1" x14ac:dyDescent="0.3">
      <c r="A28" s="73" t="s">
        <v>133</v>
      </c>
      <c r="B28" s="46" t="s">
        <v>172</v>
      </c>
      <c r="C28" s="46" t="s">
        <v>173</v>
      </c>
      <c r="D28" s="46" t="s">
        <v>174</v>
      </c>
      <c r="E28" s="73"/>
      <c r="F28" s="73"/>
      <c r="G28" s="74"/>
    </row>
    <row r="29" spans="1:7" ht="36" customHeight="1" x14ac:dyDescent="0.3">
      <c r="A29" s="75"/>
      <c r="B29" s="75" t="s">
        <v>175</v>
      </c>
      <c r="C29" s="75" t="s">
        <v>176</v>
      </c>
      <c r="D29" s="75"/>
      <c r="E29" s="75"/>
      <c r="F29" s="75"/>
      <c r="G29" s="76" t="s">
        <v>1515</v>
      </c>
    </row>
    <row r="30" spans="1:7" ht="23.1" customHeight="1" x14ac:dyDescent="0.3">
      <c r="C30" s="74"/>
      <c r="G30" s="74"/>
    </row>
    <row r="31" spans="1:7" ht="23.1" customHeight="1" x14ac:dyDescent="0.3">
      <c r="C31" s="74"/>
      <c r="G31" s="74"/>
    </row>
    <row r="32" spans="1:7" ht="23.1" customHeight="1" x14ac:dyDescent="0.3">
      <c r="A32" s="77" t="s">
        <v>177</v>
      </c>
      <c r="C32" s="74"/>
      <c r="G32" s="74"/>
    </row>
    <row r="33" spans="1:7" ht="23.1" customHeight="1" x14ac:dyDescent="0.3">
      <c r="A33" s="77" t="s">
        <v>178</v>
      </c>
      <c r="C33" s="74"/>
      <c r="G33" s="74"/>
    </row>
    <row r="34" spans="1:7" ht="23.1" customHeight="1" x14ac:dyDescent="0.3">
      <c r="C34" s="74"/>
      <c r="G34" s="74"/>
    </row>
    <row r="38" spans="1:7" ht="16.2" x14ac:dyDescent="0.3">
      <c r="A38" s="78"/>
      <c r="C38" s="79"/>
    </row>
    <row r="39" spans="1:7" ht="16.2" x14ac:dyDescent="0.3">
      <c r="A39" s="78"/>
      <c r="C39" s="79"/>
    </row>
    <row r="40" spans="1:7" ht="16.2" x14ac:dyDescent="0.3">
      <c r="A40" s="78"/>
      <c r="C40" s="79"/>
    </row>
    <row r="41" spans="1:7" ht="16.2" x14ac:dyDescent="0.3">
      <c r="A41" s="78"/>
      <c r="C41" s="79"/>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10" type="noConversion"/>
  <hyperlinks>
    <hyperlink ref="H2" location="預告統計資料發布時間表!A1" display="回發布時間表" xr:uid="{64F4E5A6-E330-4DDF-B571-FE057B3087F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9081-33D3-4D10-B699-F86246C8EA60}">
  <dimension ref="A1:M135"/>
  <sheetViews>
    <sheetView showGridLines="0" topLeftCell="A118" zoomScaleNormal="100" workbookViewId="0">
      <pane xSplit="5" topLeftCell="F1" activePane="topRight" state="frozen"/>
      <selection activeCell="AJ20" sqref="AJ20:AO20"/>
      <selection pane="topRight" activeCell="F128" sqref="F128"/>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436</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68606467</v>
      </c>
      <c r="G7" s="341">
        <f t="shared" si="0"/>
        <v>383742516</v>
      </c>
      <c r="H7" s="341">
        <f>H8+H18+H19+H20+H21+H22+H25+H31+H34+H35+H36</f>
        <v>66609689</v>
      </c>
      <c r="I7" s="341">
        <f t="shared" ref="I7:K7" si="1">I8+I18+I19+I20+I21+I22+I25+I31+I34+I35+I36</f>
        <v>301745590</v>
      </c>
      <c r="J7" s="341">
        <f t="shared" si="1"/>
        <v>1996778</v>
      </c>
      <c r="K7" s="342">
        <f t="shared" si="1"/>
        <v>81996926</v>
      </c>
    </row>
    <row r="8" spans="1:12" ht="19.5" customHeight="1" x14ac:dyDescent="0.3">
      <c r="A8" s="343"/>
      <c r="B8" s="343"/>
      <c r="C8" s="344" t="s">
        <v>338</v>
      </c>
      <c r="D8" s="343"/>
      <c r="E8" s="343"/>
      <c r="F8" s="341">
        <f t="shared" ref="F8:G8" si="2">F9+F10+F11+F12+F13+F16+F17</f>
        <v>14035463</v>
      </c>
      <c r="G8" s="341">
        <f t="shared" si="2"/>
        <v>183415330</v>
      </c>
      <c r="H8" s="341">
        <f>H9+H10+H11+H12+H13+H16+H17</f>
        <v>14035463</v>
      </c>
      <c r="I8" s="341">
        <f t="shared" ref="I8:K8" si="3">I9+I10+I11+I12+I13+I16+I17</f>
        <v>183415330</v>
      </c>
      <c r="J8" s="341">
        <f t="shared" si="3"/>
        <v>0</v>
      </c>
      <c r="K8" s="342">
        <f t="shared" si="3"/>
        <v>0</v>
      </c>
    </row>
    <row r="9" spans="1:12" ht="19.5" customHeight="1" x14ac:dyDescent="0.3">
      <c r="A9" s="343"/>
      <c r="B9" s="343"/>
      <c r="C9" s="344"/>
      <c r="D9" s="343" t="s">
        <v>339</v>
      </c>
      <c r="E9" s="323"/>
      <c r="F9" s="341">
        <f>H9+J9</f>
        <v>8235</v>
      </c>
      <c r="G9" s="341">
        <f>I9+K9</f>
        <v>2921654</v>
      </c>
      <c r="H9" s="345">
        <v>8235</v>
      </c>
      <c r="I9" s="345">
        <f>'鄉庫收支月報表(113年11月)'!I9+'鄉庫收支月報表(113年12月)'!H9</f>
        <v>2921654</v>
      </c>
      <c r="J9" s="345">
        <v>0</v>
      </c>
      <c r="K9" s="346">
        <f>'鄉庫收支月報表(113年11月)'!K9+'鄉庫收支月報表(113年12月)'!J9</f>
        <v>0</v>
      </c>
    </row>
    <row r="10" spans="1:12" ht="19.5" customHeight="1" x14ac:dyDescent="0.3">
      <c r="A10" s="343"/>
      <c r="B10" s="343"/>
      <c r="C10" s="344"/>
      <c r="D10" s="343" t="s">
        <v>340</v>
      </c>
      <c r="E10" s="343"/>
      <c r="F10" s="341">
        <f t="shared" ref="F10:G12" si="4">H10+J10</f>
        <v>10572</v>
      </c>
      <c r="G10" s="341">
        <f t="shared" si="4"/>
        <v>509456</v>
      </c>
      <c r="H10" s="345">
        <v>10572</v>
      </c>
      <c r="I10" s="345">
        <f>'鄉庫收支月報表(113年11月)'!I10+'鄉庫收支月報表(113年12月)'!H10</f>
        <v>509456</v>
      </c>
      <c r="J10" s="345">
        <v>0</v>
      </c>
      <c r="K10" s="346">
        <f>'鄉庫收支月報表(113年11月)'!K10+'鄉庫收支月報表(113年12月)'!J10</f>
        <v>0</v>
      </c>
    </row>
    <row r="11" spans="1:12" ht="19.5" customHeight="1" x14ac:dyDescent="0.3">
      <c r="A11" s="343"/>
      <c r="B11" s="343"/>
      <c r="C11" s="344"/>
      <c r="D11" s="343" t="s">
        <v>341</v>
      </c>
      <c r="E11" s="343"/>
      <c r="F11" s="341">
        <f t="shared" si="4"/>
        <v>1735</v>
      </c>
      <c r="G11" s="341">
        <f t="shared" si="4"/>
        <v>21589</v>
      </c>
      <c r="H11" s="345">
        <v>1735</v>
      </c>
      <c r="I11" s="345">
        <f>'鄉庫收支月報表(113年11月)'!I11+'鄉庫收支月報表(113年12月)'!H11</f>
        <v>21589</v>
      </c>
      <c r="J11" s="345">
        <v>0</v>
      </c>
      <c r="K11" s="346">
        <f>'鄉庫收支月報表(113年11月)'!K11+'鄉庫收支月報表(113年12月)'!J11</f>
        <v>0</v>
      </c>
    </row>
    <row r="12" spans="1:12" ht="19.5" customHeight="1" x14ac:dyDescent="0.3">
      <c r="A12" s="343"/>
      <c r="B12" s="343"/>
      <c r="C12" s="344"/>
      <c r="D12" s="343" t="s">
        <v>342</v>
      </c>
      <c r="E12" s="343"/>
      <c r="F12" s="341">
        <f t="shared" si="4"/>
        <v>78784</v>
      </c>
      <c r="G12" s="341">
        <f t="shared" si="4"/>
        <v>762156</v>
      </c>
      <c r="H12" s="345">
        <v>78784</v>
      </c>
      <c r="I12" s="345">
        <f>'鄉庫收支月報表(113年11月)'!I12+'鄉庫收支月報表(113年12月)'!H12</f>
        <v>762156</v>
      </c>
      <c r="J12" s="345">
        <v>0</v>
      </c>
      <c r="K12" s="346">
        <f>'鄉庫收支月報表(113年11月)'!K12+'鄉庫收支月報表(113年12月)'!J12</f>
        <v>0</v>
      </c>
    </row>
    <row r="13" spans="1:12" ht="19.5" customHeight="1" x14ac:dyDescent="0.3">
      <c r="A13" s="343"/>
      <c r="B13" s="343"/>
      <c r="C13" s="344"/>
      <c r="D13" s="343" t="s">
        <v>343</v>
      </c>
      <c r="E13" s="343"/>
      <c r="F13" s="341">
        <f>H13+J13</f>
        <v>551532</v>
      </c>
      <c r="G13" s="341">
        <f>I13+K13</f>
        <v>1503411</v>
      </c>
      <c r="H13" s="341">
        <f>SUM(H14:H15)</f>
        <v>551532</v>
      </c>
      <c r="I13" s="341">
        <f t="shared" ref="I13:K13" si="5">SUM(I14:I15)</f>
        <v>1503411</v>
      </c>
      <c r="J13" s="341">
        <f t="shared" si="5"/>
        <v>0</v>
      </c>
      <c r="K13" s="342">
        <f t="shared" si="5"/>
        <v>0</v>
      </c>
    </row>
    <row r="14" spans="1:12" ht="19.5" customHeight="1" x14ac:dyDescent="0.3">
      <c r="A14" s="343"/>
      <c r="B14" s="343"/>
      <c r="C14" s="344"/>
      <c r="D14" s="343"/>
      <c r="E14" s="343" t="s">
        <v>344</v>
      </c>
      <c r="F14" s="341">
        <f t="shared" ref="F14:G28" si="6">H14+J14</f>
        <v>0</v>
      </c>
      <c r="G14" s="341">
        <f t="shared" si="6"/>
        <v>0</v>
      </c>
      <c r="H14" s="345">
        <v>0</v>
      </c>
      <c r="I14" s="345">
        <f>'鄉庫收支月報表(113年11月)'!I14+'鄉庫收支月報表(113年12月)'!H14</f>
        <v>0</v>
      </c>
      <c r="J14" s="345">
        <v>0</v>
      </c>
      <c r="K14" s="346">
        <f>'鄉庫收支月報表(113年11月)'!K14+'鄉庫收支月報表(113年12月)'!J14</f>
        <v>0</v>
      </c>
    </row>
    <row r="15" spans="1:12" ht="19.5" customHeight="1" x14ac:dyDescent="0.3">
      <c r="A15" s="343"/>
      <c r="B15" s="343"/>
      <c r="C15" s="344"/>
      <c r="D15" s="343"/>
      <c r="E15" s="343" t="s">
        <v>345</v>
      </c>
      <c r="F15" s="341">
        <f t="shared" si="6"/>
        <v>551532</v>
      </c>
      <c r="G15" s="341">
        <f t="shared" si="6"/>
        <v>1503411</v>
      </c>
      <c r="H15" s="345">
        <v>551532</v>
      </c>
      <c r="I15" s="345">
        <f>'鄉庫收支月報表(113年11月)'!I15+'鄉庫收支月報表(113年12月)'!H15</f>
        <v>1503411</v>
      </c>
      <c r="J15" s="345">
        <v>0</v>
      </c>
      <c r="K15" s="346">
        <f>'鄉庫收支月報表(113年11月)'!K15+'鄉庫收支月報表(113年12月)'!J15</f>
        <v>0</v>
      </c>
    </row>
    <row r="16" spans="1:12" ht="19.5" customHeight="1" x14ac:dyDescent="0.3">
      <c r="A16" s="343"/>
      <c r="B16" s="343"/>
      <c r="C16" s="344"/>
      <c r="D16" s="343" t="s">
        <v>346</v>
      </c>
      <c r="E16" s="343"/>
      <c r="F16" s="341">
        <f t="shared" si="6"/>
        <v>13384605</v>
      </c>
      <c r="G16" s="341">
        <f t="shared" si="6"/>
        <v>177697064</v>
      </c>
      <c r="H16" s="345">
        <v>13384605</v>
      </c>
      <c r="I16" s="345">
        <f>'鄉庫收支月報表(113年11月)'!I16+'鄉庫收支月報表(113年12月)'!H16</f>
        <v>177697064</v>
      </c>
      <c r="J16" s="345">
        <v>0</v>
      </c>
      <c r="K16" s="346">
        <f>'鄉庫收支月報表(113年11月)'!K16+'鄉庫收支月報表(113年12月)'!J16</f>
        <v>0</v>
      </c>
    </row>
    <row r="17" spans="1:11" ht="19.5" customHeight="1" x14ac:dyDescent="0.3">
      <c r="A17" s="343"/>
      <c r="B17" s="343"/>
      <c r="C17" s="344"/>
      <c r="D17" s="343" t="s">
        <v>347</v>
      </c>
      <c r="E17" s="343"/>
      <c r="F17" s="341">
        <f t="shared" si="6"/>
        <v>0</v>
      </c>
      <c r="G17" s="341">
        <f t="shared" si="6"/>
        <v>0</v>
      </c>
      <c r="H17" s="345">
        <v>0</v>
      </c>
      <c r="I17" s="345">
        <f>'鄉庫收支月報表(113年11月)'!I17+'鄉庫收支月報表(113年12月)'!H17</f>
        <v>0</v>
      </c>
      <c r="J17" s="345">
        <v>0</v>
      </c>
      <c r="K17" s="346">
        <f>'鄉庫收支月報表(113年11月)'!K17+'鄉庫收支月報表(113年12月)'!J17</f>
        <v>0</v>
      </c>
    </row>
    <row r="18" spans="1:11" ht="19.5" customHeight="1" x14ac:dyDescent="0.3">
      <c r="A18" s="343"/>
      <c r="B18" s="343"/>
      <c r="C18" s="347" t="s">
        <v>348</v>
      </c>
      <c r="D18" s="343"/>
      <c r="E18" s="343"/>
      <c r="F18" s="341">
        <f t="shared" si="6"/>
        <v>0</v>
      </c>
      <c r="G18" s="341">
        <f t="shared" si="6"/>
        <v>0</v>
      </c>
      <c r="H18" s="345">
        <v>0</v>
      </c>
      <c r="I18" s="345">
        <f>'鄉庫收支月報表(113年11月)'!I18+'鄉庫收支月報表(113年12月)'!H18</f>
        <v>0</v>
      </c>
      <c r="J18" s="345">
        <v>0</v>
      </c>
      <c r="K18" s="346">
        <f>'鄉庫收支月報表(113年11月)'!K18+'鄉庫收支月報表(113年12月)'!J18</f>
        <v>0</v>
      </c>
    </row>
    <row r="19" spans="1:11" ht="19.5" customHeight="1" x14ac:dyDescent="0.3">
      <c r="A19" s="343"/>
      <c r="B19" s="343"/>
      <c r="C19" s="347" t="s">
        <v>349</v>
      </c>
      <c r="D19" s="343"/>
      <c r="E19" s="343"/>
      <c r="F19" s="341">
        <f t="shared" si="6"/>
        <v>73145</v>
      </c>
      <c r="G19" s="341">
        <f t="shared" si="6"/>
        <v>259030</v>
      </c>
      <c r="H19" s="345">
        <v>73145</v>
      </c>
      <c r="I19" s="345">
        <f>'鄉庫收支月報表(113年11月)'!I19+'鄉庫收支月報表(113年12月)'!H19</f>
        <v>259030</v>
      </c>
      <c r="J19" s="345">
        <v>0</v>
      </c>
      <c r="K19" s="346">
        <f>'鄉庫收支月報表(113年11月)'!K19+'鄉庫收支月報表(113年12月)'!J19</f>
        <v>0</v>
      </c>
    </row>
    <row r="20" spans="1:11" ht="19.5" customHeight="1" x14ac:dyDescent="0.3">
      <c r="A20" s="343"/>
      <c r="B20" s="343"/>
      <c r="C20" s="347" t="s">
        <v>350</v>
      </c>
      <c r="D20" s="343"/>
      <c r="E20" s="343"/>
      <c r="F20" s="341">
        <f t="shared" si="6"/>
        <v>673920</v>
      </c>
      <c r="G20" s="341">
        <f t="shared" si="6"/>
        <v>8468383</v>
      </c>
      <c r="H20" s="345">
        <v>673920</v>
      </c>
      <c r="I20" s="345">
        <f>'鄉庫收支月報表(113年11月)'!I20+'鄉庫收支月報表(113年12月)'!H20</f>
        <v>8468383</v>
      </c>
      <c r="J20" s="345">
        <v>0</v>
      </c>
      <c r="K20" s="346">
        <f>'鄉庫收支月報表(113年11月)'!K20+'鄉庫收支月報表(113年12月)'!J20</f>
        <v>0</v>
      </c>
    </row>
    <row r="21" spans="1:11" ht="19.5" customHeight="1" x14ac:dyDescent="0.3">
      <c r="A21" s="343"/>
      <c r="B21" s="343"/>
      <c r="C21" s="347" t="s">
        <v>351</v>
      </c>
      <c r="D21" s="343"/>
      <c r="E21" s="343"/>
      <c r="F21" s="341">
        <f t="shared" si="6"/>
        <v>0</v>
      </c>
      <c r="G21" s="341">
        <f t="shared" si="6"/>
        <v>0</v>
      </c>
      <c r="H21" s="345">
        <v>0</v>
      </c>
      <c r="I21" s="345">
        <f>'鄉庫收支月報表(113年11月)'!I21+'鄉庫收支月報表(113年12月)'!H21</f>
        <v>0</v>
      </c>
      <c r="J21" s="345">
        <v>0</v>
      </c>
      <c r="K21" s="346">
        <f>'鄉庫收支月報表(113年11月)'!K21+'鄉庫收支月報表(113年12月)'!J21</f>
        <v>0</v>
      </c>
    </row>
    <row r="22" spans="1:11" ht="19.5" customHeight="1" x14ac:dyDescent="0.3">
      <c r="A22" s="343"/>
      <c r="B22" s="343"/>
      <c r="C22" s="347" t="s">
        <v>352</v>
      </c>
      <c r="D22" s="343"/>
      <c r="E22" s="343"/>
      <c r="F22" s="341">
        <f t="shared" si="6"/>
        <v>111384</v>
      </c>
      <c r="G22" s="341">
        <f t="shared" si="6"/>
        <v>871244</v>
      </c>
      <c r="H22" s="341">
        <f>SUM(H23:H24)</f>
        <v>111384</v>
      </c>
      <c r="I22" s="341">
        <f t="shared" ref="I22:K22" si="7">SUM(I23:I24)</f>
        <v>871244</v>
      </c>
      <c r="J22" s="341">
        <f t="shared" si="7"/>
        <v>0</v>
      </c>
      <c r="K22" s="342">
        <f t="shared" si="7"/>
        <v>0</v>
      </c>
    </row>
    <row r="23" spans="1:11" ht="19.5" customHeight="1" x14ac:dyDescent="0.3">
      <c r="A23" s="343"/>
      <c r="B23" s="343"/>
      <c r="C23" s="323"/>
      <c r="D23" s="347" t="s">
        <v>353</v>
      </c>
      <c r="E23" s="343"/>
      <c r="F23" s="341">
        <f t="shared" si="6"/>
        <v>111384</v>
      </c>
      <c r="G23" s="341">
        <f t="shared" si="6"/>
        <v>856244</v>
      </c>
      <c r="H23" s="345">
        <v>111384</v>
      </c>
      <c r="I23" s="345">
        <f>'鄉庫收支月報表(113年11月)'!I23+'鄉庫收支月報表(113年12月)'!H23</f>
        <v>856244</v>
      </c>
      <c r="J23" s="345">
        <v>0</v>
      </c>
      <c r="K23" s="346">
        <f>'鄉庫收支月報表(113年11月)'!K23+'鄉庫收支月報表(113年12月)'!J23</f>
        <v>0</v>
      </c>
    </row>
    <row r="24" spans="1:11" ht="19.5" customHeight="1" x14ac:dyDescent="0.3">
      <c r="A24" s="343"/>
      <c r="B24" s="343"/>
      <c r="C24" s="343"/>
      <c r="D24" s="343" t="s">
        <v>354</v>
      </c>
      <c r="E24" s="343"/>
      <c r="F24" s="341">
        <f t="shared" si="6"/>
        <v>0</v>
      </c>
      <c r="G24" s="341">
        <f t="shared" si="6"/>
        <v>15000</v>
      </c>
      <c r="H24" s="345">
        <v>0</v>
      </c>
      <c r="I24" s="345">
        <f>'鄉庫收支月報表(113年11月)'!I24+'鄉庫收支月報表(113年12月)'!H24</f>
        <v>15000</v>
      </c>
      <c r="J24" s="345">
        <v>0</v>
      </c>
      <c r="K24" s="346">
        <f>'鄉庫收支月報表(113年11月)'!K24+'鄉庫收支月報表(113年12月)'!J24</f>
        <v>0</v>
      </c>
    </row>
    <row r="25" spans="1:11" ht="19.5" customHeight="1" x14ac:dyDescent="0.3">
      <c r="A25" s="343"/>
      <c r="B25" s="343"/>
      <c r="C25" s="343" t="s">
        <v>355</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356</v>
      </c>
      <c r="E26" s="343"/>
      <c r="F26" s="341">
        <f t="shared" si="6"/>
        <v>0</v>
      </c>
      <c r="G26" s="341">
        <f t="shared" si="6"/>
        <v>0</v>
      </c>
      <c r="H26" s="345">
        <v>0</v>
      </c>
      <c r="I26" s="345">
        <f>'鄉庫收支月報表(113年11月)'!I26+'鄉庫收支月報表(113年12月)'!H26</f>
        <v>0</v>
      </c>
      <c r="J26" s="345">
        <v>0</v>
      </c>
      <c r="K26" s="346">
        <f>'鄉庫收支月報表(113年11月)'!K26+'鄉庫收支月報表(113年12月)'!J26</f>
        <v>0</v>
      </c>
    </row>
    <row r="27" spans="1:11" ht="19.5" customHeight="1" x14ac:dyDescent="0.3">
      <c r="A27" s="343"/>
      <c r="B27" s="343"/>
      <c r="C27" s="343"/>
      <c r="D27" s="343" t="s">
        <v>357</v>
      </c>
      <c r="E27" s="343"/>
      <c r="F27" s="341">
        <f t="shared" si="6"/>
        <v>0</v>
      </c>
      <c r="G27" s="341">
        <f t="shared" si="6"/>
        <v>0</v>
      </c>
      <c r="H27" s="345">
        <v>0</v>
      </c>
      <c r="I27" s="345">
        <f>'鄉庫收支月報表(113年11月)'!I27+'鄉庫收支月報表(113年12月)'!H27</f>
        <v>0</v>
      </c>
      <c r="J27" s="345">
        <v>0</v>
      </c>
      <c r="K27" s="346">
        <f>'鄉庫收支月報表(113年11月)'!K27+'鄉庫收支月報表(113年12月)'!J27</f>
        <v>0</v>
      </c>
    </row>
    <row r="28" spans="1:11" ht="19.5" customHeight="1" x14ac:dyDescent="0.3">
      <c r="A28" s="343"/>
      <c r="B28" s="343"/>
      <c r="C28" s="343"/>
      <c r="D28" s="343" t="s">
        <v>358</v>
      </c>
      <c r="E28" s="343"/>
      <c r="F28" s="341">
        <f t="shared" si="6"/>
        <v>0</v>
      </c>
      <c r="G28" s="341">
        <f t="shared" si="6"/>
        <v>0</v>
      </c>
      <c r="H28" s="345">
        <v>0</v>
      </c>
      <c r="I28" s="345">
        <f>'鄉庫收支月報表(113年11月)'!I28+'鄉庫收支月報表(113年12月)'!H28</f>
        <v>0</v>
      </c>
      <c r="J28" s="345">
        <v>0</v>
      </c>
      <c r="K28" s="346">
        <f>'鄉庫收支月報表(113年11月)'!K28+'鄉庫收支月報表(113年12月)'!J28</f>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53458873</v>
      </c>
      <c r="G31" s="341">
        <f>I31+K31</f>
        <v>188626840</v>
      </c>
      <c r="H31" s="341">
        <f>SUM(H32:H33)</f>
        <v>51463223</v>
      </c>
      <c r="I31" s="341">
        <f t="shared" ref="I31:K31" si="8">SUM(I32:I33)</f>
        <v>106769826</v>
      </c>
      <c r="J31" s="341">
        <f t="shared" si="8"/>
        <v>1995650</v>
      </c>
      <c r="K31" s="342">
        <f t="shared" si="8"/>
        <v>81857014</v>
      </c>
    </row>
    <row r="32" spans="1:11" ht="19.5" customHeight="1" x14ac:dyDescent="0.3">
      <c r="A32" s="343"/>
      <c r="B32" s="343"/>
      <c r="C32" s="343"/>
      <c r="D32" s="343" t="s">
        <v>360</v>
      </c>
      <c r="E32" s="343"/>
      <c r="F32" s="341">
        <f t="shared" ref="F32:G42" si="9">H32+J32</f>
        <v>53458873</v>
      </c>
      <c r="G32" s="341">
        <f t="shared" si="9"/>
        <v>188626840</v>
      </c>
      <c r="H32" s="345">
        <v>51463223</v>
      </c>
      <c r="I32" s="345">
        <f>'鄉庫收支月報表(113年11月)'!I32+'鄉庫收支月報表(113年12月)'!H32</f>
        <v>106769826</v>
      </c>
      <c r="J32" s="345">
        <v>1995650</v>
      </c>
      <c r="K32" s="346">
        <f>'鄉庫收支月報表(113年11月)'!K32+'鄉庫收支月報表(113年12月)'!J32</f>
        <v>81857014</v>
      </c>
    </row>
    <row r="33" spans="1:11" ht="19.5" customHeight="1" x14ac:dyDescent="0.3">
      <c r="A33" s="343"/>
      <c r="B33" s="343"/>
      <c r="C33" s="343"/>
      <c r="D33" s="343" t="s">
        <v>361</v>
      </c>
      <c r="E33" s="343"/>
      <c r="F33" s="341">
        <f t="shared" si="9"/>
        <v>0</v>
      </c>
      <c r="G33" s="341">
        <f t="shared" si="9"/>
        <v>0</v>
      </c>
      <c r="H33" s="345">
        <v>0</v>
      </c>
      <c r="I33" s="345">
        <f>'鄉庫收支月報表(113年11月)'!I33+'鄉庫收支月報表(113年12月)'!H33</f>
        <v>0</v>
      </c>
      <c r="J33" s="345">
        <v>0</v>
      </c>
      <c r="K33" s="346">
        <f>'鄉庫收支月報表(113年11月)'!K33+'鄉庫收支月報表(113年12月)'!J33</f>
        <v>0</v>
      </c>
    </row>
    <row r="34" spans="1:11" ht="19.5" customHeight="1" x14ac:dyDescent="0.3">
      <c r="A34" s="343"/>
      <c r="B34" s="343"/>
      <c r="C34" s="343" t="s">
        <v>362</v>
      </c>
      <c r="D34" s="343"/>
      <c r="E34" s="343"/>
      <c r="F34" s="341">
        <f t="shared" si="9"/>
        <v>0</v>
      </c>
      <c r="G34" s="341">
        <f t="shared" si="9"/>
        <v>0</v>
      </c>
      <c r="H34" s="345">
        <v>0</v>
      </c>
      <c r="I34" s="345">
        <f>'鄉庫收支月報表(113年11月)'!I34+'鄉庫收支月報表(113年12月)'!H34</f>
        <v>0</v>
      </c>
      <c r="J34" s="345">
        <v>0</v>
      </c>
      <c r="K34" s="346">
        <f>'鄉庫收支月報表(113年11月)'!K34+'鄉庫收支月報表(113年12月)'!J34</f>
        <v>0</v>
      </c>
    </row>
    <row r="35" spans="1:11" ht="19.5" customHeight="1" x14ac:dyDescent="0.3">
      <c r="A35" s="343"/>
      <c r="B35" s="343"/>
      <c r="C35" s="343" t="s">
        <v>363</v>
      </c>
      <c r="D35" s="343"/>
      <c r="E35" s="343"/>
      <c r="F35" s="341">
        <f t="shared" si="9"/>
        <v>0</v>
      </c>
      <c r="G35" s="341">
        <f t="shared" si="9"/>
        <v>0</v>
      </c>
      <c r="H35" s="345">
        <v>0</v>
      </c>
      <c r="I35" s="345">
        <f>'鄉庫收支月報表(113年11月)'!I35+'鄉庫收支月報表(113年12月)'!H35</f>
        <v>0</v>
      </c>
      <c r="J35" s="345">
        <v>0</v>
      </c>
      <c r="K35" s="346">
        <f>'鄉庫收支月報表(113年11月)'!K35+'鄉庫收支月報表(113年12月)'!J35</f>
        <v>0</v>
      </c>
    </row>
    <row r="36" spans="1:11" ht="19.5" customHeight="1" x14ac:dyDescent="0.3">
      <c r="A36" s="343"/>
      <c r="B36" s="343"/>
      <c r="C36" s="343" t="s">
        <v>364</v>
      </c>
      <c r="D36" s="343"/>
      <c r="E36" s="343"/>
      <c r="F36" s="341">
        <f t="shared" si="9"/>
        <v>253682</v>
      </c>
      <c r="G36" s="341">
        <f t="shared" si="9"/>
        <v>2101689</v>
      </c>
      <c r="H36" s="345">
        <v>252554</v>
      </c>
      <c r="I36" s="345">
        <f>'鄉庫收支月報表(113年11月)'!I36+'鄉庫收支月報表(113年12月)'!H36</f>
        <v>1961777</v>
      </c>
      <c r="J36" s="345">
        <v>1128</v>
      </c>
      <c r="K36" s="346">
        <f>'鄉庫收支月報表(113年11月)'!K36+'鄉庫收支月報表(113年12月)'!J36</f>
        <v>139912</v>
      </c>
    </row>
    <row r="37" spans="1:11" ht="19.5" customHeight="1" x14ac:dyDescent="0.3">
      <c r="A37" s="343"/>
      <c r="B37" s="343" t="s">
        <v>365</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366</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367</v>
      </c>
      <c r="E39" s="343"/>
      <c r="F39" s="341">
        <f t="shared" si="9"/>
        <v>0</v>
      </c>
      <c r="G39" s="341">
        <f t="shared" si="9"/>
        <v>0</v>
      </c>
      <c r="H39" s="345">
        <v>0</v>
      </c>
      <c r="I39" s="345">
        <f>'鄉庫收支月報表(113年11月)'!I39+'鄉庫收支月報表(113年12月)'!H39</f>
        <v>0</v>
      </c>
      <c r="J39" s="345">
        <v>0</v>
      </c>
      <c r="K39" s="346">
        <f>'鄉庫收支月報表(113年11月)'!K39+'鄉庫收支月報表(113年12月)'!J39</f>
        <v>0</v>
      </c>
    </row>
    <row r="40" spans="1:11" ht="19.5" customHeight="1" x14ac:dyDescent="0.3">
      <c r="A40" s="343"/>
      <c r="B40" s="343"/>
      <c r="C40" s="343"/>
      <c r="D40" s="343" t="s">
        <v>368</v>
      </c>
      <c r="E40" s="343"/>
      <c r="F40" s="341">
        <f t="shared" si="9"/>
        <v>0</v>
      </c>
      <c r="G40" s="341">
        <f t="shared" si="9"/>
        <v>0</v>
      </c>
      <c r="H40" s="345">
        <v>0</v>
      </c>
      <c r="I40" s="345">
        <f>'鄉庫收支月報表(113年11月)'!I40+'鄉庫收支月報表(113年12月)'!H40</f>
        <v>0</v>
      </c>
      <c r="J40" s="345">
        <v>0</v>
      </c>
      <c r="K40" s="346">
        <f>'鄉庫收支月報表(113年11月)'!K40+'鄉庫收支月報表(113年12月)'!J40</f>
        <v>0</v>
      </c>
    </row>
    <row r="41" spans="1:11" ht="19.5" customHeight="1" x14ac:dyDescent="0.3">
      <c r="A41" s="343"/>
      <c r="B41" s="343"/>
      <c r="C41" s="343"/>
      <c r="D41" s="343" t="s">
        <v>369</v>
      </c>
      <c r="E41" s="343"/>
      <c r="F41" s="341">
        <f t="shared" si="9"/>
        <v>0</v>
      </c>
      <c r="G41" s="341">
        <f t="shared" si="9"/>
        <v>0</v>
      </c>
      <c r="H41" s="345">
        <v>0</v>
      </c>
      <c r="I41" s="345">
        <f>'鄉庫收支月報表(113年11月)'!I41+'鄉庫收支月報表(113年12月)'!H41</f>
        <v>0</v>
      </c>
      <c r="J41" s="345">
        <v>0</v>
      </c>
      <c r="K41" s="346">
        <f>'鄉庫收支月報表(113年11月)'!K41+'鄉庫收支月報表(113年12月)'!J41</f>
        <v>0</v>
      </c>
    </row>
    <row r="42" spans="1:11" ht="19.5" customHeight="1" x14ac:dyDescent="0.3">
      <c r="A42" s="343"/>
      <c r="B42" s="343"/>
      <c r="C42" s="343"/>
      <c r="D42" s="343" t="s">
        <v>354</v>
      </c>
      <c r="E42" s="343"/>
      <c r="F42" s="341">
        <f t="shared" si="9"/>
        <v>0</v>
      </c>
      <c r="G42" s="341">
        <f t="shared" si="9"/>
        <v>0</v>
      </c>
      <c r="H42" s="345"/>
      <c r="I42" s="345">
        <f>'鄉庫收支月報表(113年11月)'!I42+'鄉庫收支月報表(113年12月)'!H42</f>
        <v>0</v>
      </c>
      <c r="J42" s="345">
        <v>0</v>
      </c>
      <c r="K42" s="346">
        <f>'鄉庫收支月報表(113年11月)'!K42+'鄉庫收支月報表(113年12月)'!J42</f>
        <v>0</v>
      </c>
    </row>
    <row r="43" spans="1:11" ht="19.5" customHeight="1" x14ac:dyDescent="0.3">
      <c r="A43" s="343"/>
      <c r="B43" s="348" t="s">
        <v>370</v>
      </c>
      <c r="C43" s="343"/>
      <c r="D43" s="343"/>
      <c r="E43" s="343"/>
      <c r="F43" s="341">
        <f>F37+F7</f>
        <v>68606467</v>
      </c>
      <c r="G43" s="341">
        <f t="shared" ref="G43:K43" si="12">G37+G7</f>
        <v>383742516</v>
      </c>
      <c r="H43" s="341">
        <f t="shared" si="12"/>
        <v>66609689</v>
      </c>
      <c r="I43" s="341">
        <f t="shared" si="12"/>
        <v>301745590</v>
      </c>
      <c r="J43" s="341">
        <f t="shared" si="12"/>
        <v>1996778</v>
      </c>
      <c r="K43" s="342">
        <f t="shared" si="12"/>
        <v>81996926</v>
      </c>
    </row>
    <row r="44" spans="1:11" ht="19.5" customHeight="1" x14ac:dyDescent="0.3">
      <c r="A44" s="343"/>
      <c r="B44" s="343" t="s">
        <v>371</v>
      </c>
      <c r="C44" s="343"/>
      <c r="D44" s="343"/>
      <c r="E44" s="343"/>
      <c r="F44" s="349">
        <v>0</v>
      </c>
      <c r="G44" s="345">
        <f>'鄉庫收支月報表(113年11月)'!G44+'鄉庫收支月報表(113年12月)'!F44</f>
        <v>0</v>
      </c>
      <c r="H44" s="350"/>
      <c r="I44" s="351"/>
      <c r="J44" s="351"/>
      <c r="K44" s="352"/>
    </row>
    <row r="45" spans="1:11" ht="19.5" customHeight="1" x14ac:dyDescent="0.3">
      <c r="A45" s="343"/>
      <c r="B45" s="343" t="s">
        <v>372</v>
      </c>
      <c r="C45" s="343"/>
      <c r="D45" s="343"/>
      <c r="E45" s="343"/>
      <c r="F45" s="349">
        <v>0</v>
      </c>
      <c r="G45" s="345">
        <f>'鄉庫收支月報表(113年11月)'!G45+'鄉庫收支月報表(113年12月)'!F45</f>
        <v>0</v>
      </c>
      <c r="H45" s="353"/>
      <c r="I45" s="354"/>
      <c r="J45" s="354"/>
      <c r="K45" s="355"/>
    </row>
    <row r="46" spans="1:11" ht="19.5" customHeight="1" x14ac:dyDescent="0.3">
      <c r="A46" s="343"/>
      <c r="B46" s="343" t="s">
        <v>373</v>
      </c>
      <c r="C46" s="343"/>
      <c r="D46" s="343"/>
      <c r="E46" s="343"/>
      <c r="F46" s="349">
        <v>0</v>
      </c>
      <c r="G46" s="345">
        <f>'鄉庫收支月報表(113年11月)'!G46+'鄉庫收支月報表(113年12月)'!F46</f>
        <v>0</v>
      </c>
      <c r="H46" s="353"/>
      <c r="I46" s="354"/>
      <c r="J46" s="354"/>
      <c r="K46" s="355"/>
    </row>
    <row r="47" spans="1:11" ht="19.5" customHeight="1" x14ac:dyDescent="0.3">
      <c r="A47" s="343"/>
      <c r="B47" s="343" t="s">
        <v>374</v>
      </c>
      <c r="C47" s="343"/>
      <c r="D47" s="343"/>
      <c r="E47" s="343"/>
      <c r="F47" s="349">
        <v>0</v>
      </c>
      <c r="G47" s="345">
        <f>'鄉庫收支月報表(113年11月)'!G47+'鄉庫收支月報表(113年12月)'!F47</f>
        <v>0</v>
      </c>
      <c r="H47" s="356"/>
      <c r="I47" s="354"/>
      <c r="J47" s="354"/>
      <c r="K47" s="355"/>
    </row>
    <row r="48" spans="1:11" ht="19.5" customHeight="1" x14ac:dyDescent="0.3">
      <c r="A48" s="343"/>
      <c r="B48" s="343" t="s">
        <v>375</v>
      </c>
      <c r="C48" s="343"/>
      <c r="D48" s="343"/>
      <c r="E48" s="343"/>
      <c r="F48" s="349">
        <v>0</v>
      </c>
      <c r="G48" s="345">
        <f>'鄉庫收支月報表(113年11月)'!G48+'鄉庫收支月報表(113年12月)'!F48</f>
        <v>0</v>
      </c>
      <c r="H48" s="353"/>
      <c r="I48" s="354"/>
      <c r="J48" s="354"/>
      <c r="K48" s="355"/>
    </row>
    <row r="49" spans="1:11" ht="19.5" customHeight="1" x14ac:dyDescent="0.3">
      <c r="A49" s="343" t="s">
        <v>376</v>
      </c>
      <c r="B49" s="343"/>
      <c r="C49" s="343"/>
      <c r="D49" s="343"/>
      <c r="E49" s="343"/>
      <c r="F49" s="349">
        <v>0</v>
      </c>
      <c r="G49" s="345">
        <f>'鄉庫收支月報表(113年11月)'!G49+'鄉庫收支月報表(113年12月)'!F49</f>
        <v>0</v>
      </c>
      <c r="H49" s="353"/>
      <c r="I49" s="354"/>
      <c r="J49" s="354"/>
      <c r="K49" s="355"/>
    </row>
    <row r="50" spans="1:11" ht="19.5" customHeight="1" x14ac:dyDescent="0.3">
      <c r="A50" s="343"/>
      <c r="B50" s="343" t="s">
        <v>377</v>
      </c>
      <c r="C50" s="343"/>
      <c r="D50" s="343"/>
      <c r="E50" s="343"/>
      <c r="F50" s="349">
        <v>0</v>
      </c>
      <c r="G50" s="345">
        <f>'鄉庫收支月報表(113年11月)'!G50+'鄉庫收支月報表(113年12月)'!F50</f>
        <v>0</v>
      </c>
      <c r="H50" s="353"/>
      <c r="I50" s="354"/>
      <c r="J50" s="354"/>
      <c r="K50" s="355"/>
    </row>
    <row r="51" spans="1:11" ht="19.5" customHeight="1" x14ac:dyDescent="0.3">
      <c r="A51" s="348" t="s">
        <v>378</v>
      </c>
      <c r="B51" s="343"/>
      <c r="C51" s="343"/>
      <c r="D51" s="343"/>
      <c r="E51" s="357"/>
      <c r="F51" s="341">
        <f>SUM(F43:F50)</f>
        <v>68606467</v>
      </c>
      <c r="G51" s="341">
        <f>SUM(G43:G50)</f>
        <v>383742516</v>
      </c>
      <c r="H51" s="353"/>
      <c r="I51" s="354"/>
      <c r="J51" s="354"/>
      <c r="K51" s="355"/>
    </row>
    <row r="52" spans="1:11" ht="19.5" customHeight="1" x14ac:dyDescent="0.3">
      <c r="A52" s="348" t="s">
        <v>379</v>
      </c>
      <c r="B52" s="343"/>
      <c r="C52" s="343"/>
      <c r="D52" s="343"/>
      <c r="E52" s="358"/>
      <c r="F52" s="345">
        <f>'鄉庫收支月報表(113年11月)'!F128</f>
        <v>388714100</v>
      </c>
      <c r="G52" s="345"/>
      <c r="H52" s="353"/>
      <c r="I52" s="354"/>
      <c r="J52" s="354"/>
      <c r="K52" s="355"/>
    </row>
    <row r="53" spans="1:11" ht="19.5" customHeight="1" x14ac:dyDescent="0.3">
      <c r="A53" s="348" t="s">
        <v>380</v>
      </c>
      <c r="B53" s="343"/>
      <c r="C53" s="343"/>
      <c r="D53" s="343"/>
      <c r="E53" s="358"/>
      <c r="F53" s="341">
        <f>SUM(F51:F52)</f>
        <v>457320567</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18039450</v>
      </c>
      <c r="G56" s="341">
        <f>I56+K56</f>
        <v>130163735</v>
      </c>
      <c r="H56" s="341">
        <f>H57+H62+H66+H71+H77+H82+H85+H88</f>
        <v>18039450</v>
      </c>
      <c r="I56" s="341">
        <f t="shared" ref="I56:K56" si="13">I57+I62+I66+I71+I77+I82+I85+I88</f>
        <v>130163735</v>
      </c>
      <c r="J56" s="341">
        <f t="shared" si="13"/>
        <v>0</v>
      </c>
      <c r="K56" s="342">
        <f t="shared" si="13"/>
        <v>0</v>
      </c>
    </row>
    <row r="57" spans="1:11" ht="19.5" customHeight="1" x14ac:dyDescent="0.3">
      <c r="A57" s="343"/>
      <c r="B57" s="343"/>
      <c r="C57" s="344" t="s">
        <v>384</v>
      </c>
      <c r="D57" s="343"/>
      <c r="E57" s="343"/>
      <c r="F57" s="341">
        <f t="shared" ref="F57:G79" si="14">H57+J57</f>
        <v>8625758</v>
      </c>
      <c r="G57" s="341">
        <f t="shared" si="14"/>
        <v>73621301</v>
      </c>
      <c r="H57" s="341">
        <f>SUM(H58:H61)</f>
        <v>8625758</v>
      </c>
      <c r="I57" s="341">
        <f t="shared" ref="I57:K57" si="15">SUM(I58:I61)</f>
        <v>73621301</v>
      </c>
      <c r="J57" s="341">
        <f t="shared" si="15"/>
        <v>0</v>
      </c>
      <c r="K57" s="342">
        <f t="shared" si="15"/>
        <v>0</v>
      </c>
    </row>
    <row r="58" spans="1:11" ht="19.5" customHeight="1" x14ac:dyDescent="0.3">
      <c r="A58" s="343"/>
      <c r="B58" s="343"/>
      <c r="C58" s="344"/>
      <c r="D58" s="343" t="s">
        <v>385</v>
      </c>
      <c r="E58" s="343"/>
      <c r="F58" s="341">
        <f t="shared" si="14"/>
        <v>539599</v>
      </c>
      <c r="G58" s="341">
        <f t="shared" si="14"/>
        <v>15794840</v>
      </c>
      <c r="H58" s="345">
        <v>539599</v>
      </c>
      <c r="I58" s="345">
        <f>'鄉庫收支月報表(113年11月)'!I58+'鄉庫收支月報表(113年12月)'!H58</f>
        <v>15794840</v>
      </c>
      <c r="J58" s="345">
        <v>0</v>
      </c>
      <c r="K58" s="346">
        <f>'鄉庫收支月報表(113年11月)'!K58+'鄉庫收支月報表(113年12月)'!J58</f>
        <v>0</v>
      </c>
    </row>
    <row r="59" spans="1:11" ht="19.5" customHeight="1" x14ac:dyDescent="0.3">
      <c r="A59" s="343"/>
      <c r="B59" s="343"/>
      <c r="C59" s="344"/>
      <c r="D59" s="343" t="s">
        <v>386</v>
      </c>
      <c r="E59" s="343"/>
      <c r="F59" s="341">
        <f t="shared" si="14"/>
        <v>2871566</v>
      </c>
      <c r="G59" s="341">
        <f t="shared" si="14"/>
        <v>18335864</v>
      </c>
      <c r="H59" s="345">
        <v>2871566</v>
      </c>
      <c r="I59" s="345">
        <f>'鄉庫收支月報表(113年11月)'!I59+'鄉庫收支月報表(113年12月)'!H59</f>
        <v>18335864</v>
      </c>
      <c r="J59" s="345">
        <v>0</v>
      </c>
      <c r="K59" s="346">
        <f>'鄉庫收支月報表(113年11月)'!K59+'鄉庫收支月報表(113年12月)'!J59</f>
        <v>0</v>
      </c>
    </row>
    <row r="60" spans="1:11" ht="19.5" customHeight="1" x14ac:dyDescent="0.3">
      <c r="A60" s="343"/>
      <c r="B60" s="343"/>
      <c r="C60" s="344"/>
      <c r="D60" s="343" t="s">
        <v>387</v>
      </c>
      <c r="E60" s="343"/>
      <c r="F60" s="341">
        <f t="shared" si="14"/>
        <v>5213191</v>
      </c>
      <c r="G60" s="341">
        <f t="shared" si="14"/>
        <v>39385769</v>
      </c>
      <c r="H60" s="345">
        <v>5213191</v>
      </c>
      <c r="I60" s="345">
        <f>'鄉庫收支月報表(113年11月)'!I60+'鄉庫收支月報表(113年12月)'!H60</f>
        <v>39385769</v>
      </c>
      <c r="J60" s="345">
        <v>0</v>
      </c>
      <c r="K60" s="346">
        <f>'鄉庫收支月報表(113年11月)'!K60+'鄉庫收支月報表(113年12月)'!J60</f>
        <v>0</v>
      </c>
    </row>
    <row r="61" spans="1:11" ht="19.5" customHeight="1" x14ac:dyDescent="0.3">
      <c r="A61" s="343"/>
      <c r="B61" s="343"/>
      <c r="C61" s="344"/>
      <c r="D61" s="343" t="s">
        <v>388</v>
      </c>
      <c r="E61" s="343"/>
      <c r="F61" s="341">
        <f t="shared" si="14"/>
        <v>1402</v>
      </c>
      <c r="G61" s="341">
        <f t="shared" si="14"/>
        <v>104828</v>
      </c>
      <c r="H61" s="345">
        <v>1402</v>
      </c>
      <c r="I61" s="345">
        <f>'鄉庫收支月報表(113年11月)'!I61+'鄉庫收支月報表(113年12月)'!H61</f>
        <v>104828</v>
      </c>
      <c r="J61" s="345">
        <v>0</v>
      </c>
      <c r="K61" s="346">
        <f>'鄉庫收支月報表(113年11月)'!K61+'鄉庫收支月報表(113年12月)'!J61</f>
        <v>0</v>
      </c>
    </row>
    <row r="62" spans="1:11" ht="19.5" customHeight="1" x14ac:dyDescent="0.3">
      <c r="A62" s="343"/>
      <c r="B62" s="343"/>
      <c r="C62" s="344" t="s">
        <v>389</v>
      </c>
      <c r="D62" s="343"/>
      <c r="E62" s="343"/>
      <c r="F62" s="341">
        <f t="shared" si="14"/>
        <v>330555</v>
      </c>
      <c r="G62" s="341">
        <f t="shared" si="14"/>
        <v>4704976</v>
      </c>
      <c r="H62" s="341">
        <f>SUM(H63:H65)</f>
        <v>330555</v>
      </c>
      <c r="I62" s="341">
        <f t="shared" ref="I62:K62" si="16">SUM(I63:I65)</f>
        <v>4704976</v>
      </c>
      <c r="J62" s="341">
        <f t="shared" si="16"/>
        <v>0</v>
      </c>
      <c r="K62" s="342">
        <f t="shared" si="16"/>
        <v>0</v>
      </c>
    </row>
    <row r="63" spans="1:11" ht="19.5" customHeight="1" x14ac:dyDescent="0.3">
      <c r="A63" s="343"/>
      <c r="B63" s="343"/>
      <c r="C63" s="344"/>
      <c r="D63" s="343" t="s">
        <v>390</v>
      </c>
      <c r="E63" s="343"/>
      <c r="F63" s="341">
        <f t="shared" si="14"/>
        <v>0</v>
      </c>
      <c r="G63" s="341">
        <f t="shared" si="14"/>
        <v>0</v>
      </c>
      <c r="H63" s="345">
        <v>0</v>
      </c>
      <c r="I63" s="345">
        <f>'鄉庫收支月報表(113年11月)'!I63+'鄉庫收支月報表(113年12月)'!H63</f>
        <v>0</v>
      </c>
      <c r="J63" s="345">
        <v>0</v>
      </c>
      <c r="K63" s="346">
        <f>'鄉庫收支月報表(113年11月)'!K63+'鄉庫收支月報表(113年12月)'!J63</f>
        <v>0</v>
      </c>
    </row>
    <row r="64" spans="1:11" ht="19.5" customHeight="1" x14ac:dyDescent="0.3">
      <c r="A64" s="343"/>
      <c r="B64" s="343"/>
      <c r="C64" s="344"/>
      <c r="D64" s="343" t="s">
        <v>391</v>
      </c>
      <c r="E64" s="343"/>
      <c r="F64" s="341">
        <f t="shared" si="14"/>
        <v>0</v>
      </c>
      <c r="G64" s="341">
        <f t="shared" si="14"/>
        <v>0</v>
      </c>
      <c r="H64" s="345">
        <v>0</v>
      </c>
      <c r="I64" s="345">
        <f>'鄉庫收支月報表(113年11月)'!I64+'鄉庫收支月報表(113年12月)'!H64</f>
        <v>0</v>
      </c>
      <c r="J64" s="345">
        <v>0</v>
      </c>
      <c r="K64" s="346">
        <f>'鄉庫收支月報表(113年11月)'!K64+'鄉庫收支月報表(113年12月)'!J64</f>
        <v>0</v>
      </c>
    </row>
    <row r="65" spans="1:13" ht="19.5" customHeight="1" x14ac:dyDescent="0.3">
      <c r="A65" s="343"/>
      <c r="B65" s="343"/>
      <c r="C65" s="344"/>
      <c r="D65" s="343" t="s">
        <v>392</v>
      </c>
      <c r="E65" s="343"/>
      <c r="F65" s="341">
        <f t="shared" si="14"/>
        <v>330555</v>
      </c>
      <c r="G65" s="341">
        <f t="shared" si="14"/>
        <v>4704976</v>
      </c>
      <c r="H65" s="345">
        <v>330555</v>
      </c>
      <c r="I65" s="345">
        <f>'鄉庫收支月報表(113年11月)'!I65+'鄉庫收支月報表(113年12月)'!H65</f>
        <v>4704976</v>
      </c>
      <c r="J65" s="345">
        <v>0</v>
      </c>
      <c r="K65" s="346">
        <f>'鄉庫收支月報表(113年11月)'!K65+'鄉庫收支月報表(113年12月)'!J65</f>
        <v>0</v>
      </c>
    </row>
    <row r="66" spans="1:13" ht="19.5" customHeight="1" x14ac:dyDescent="0.3">
      <c r="A66" s="343"/>
      <c r="B66" s="343"/>
      <c r="C66" s="344" t="s">
        <v>393</v>
      </c>
      <c r="D66" s="343"/>
      <c r="E66" s="343"/>
      <c r="F66" s="341">
        <f t="shared" si="14"/>
        <v>4538318</v>
      </c>
      <c r="G66" s="341">
        <f t="shared" si="14"/>
        <v>19648614</v>
      </c>
      <c r="H66" s="341">
        <f>SUM(H67:H70)</f>
        <v>4538318</v>
      </c>
      <c r="I66" s="341">
        <f t="shared" ref="I66:K66" si="17">SUM(I67:I70)</f>
        <v>19648614</v>
      </c>
      <c r="J66" s="341">
        <f t="shared" si="17"/>
        <v>0</v>
      </c>
      <c r="K66" s="342">
        <f t="shared" si="17"/>
        <v>0</v>
      </c>
    </row>
    <row r="67" spans="1:13" ht="19.5" customHeight="1" x14ac:dyDescent="0.3">
      <c r="A67" s="343"/>
      <c r="B67" s="343"/>
      <c r="C67" s="344"/>
      <c r="D67" s="343" t="s">
        <v>394</v>
      </c>
      <c r="E67" s="343"/>
      <c r="F67" s="341">
        <f t="shared" si="14"/>
        <v>1579414</v>
      </c>
      <c r="G67" s="341">
        <f t="shared" si="14"/>
        <v>8304925</v>
      </c>
      <c r="H67" s="345">
        <v>1579414</v>
      </c>
      <c r="I67" s="345">
        <f>'鄉庫收支月報表(113年11月)'!I67+'鄉庫收支月報表(113年12月)'!H67</f>
        <v>8304925</v>
      </c>
      <c r="J67" s="345">
        <v>0</v>
      </c>
      <c r="K67" s="346">
        <f>'鄉庫收支月報表(113年11月)'!K67+'鄉庫收支月報表(113年12月)'!J67</f>
        <v>0</v>
      </c>
    </row>
    <row r="68" spans="1:13" ht="19.5" customHeight="1" x14ac:dyDescent="0.3">
      <c r="A68" s="343"/>
      <c r="B68" s="343"/>
      <c r="C68" s="344"/>
      <c r="D68" s="343" t="s">
        <v>395</v>
      </c>
      <c r="E68" s="343"/>
      <c r="F68" s="341">
        <f t="shared" si="14"/>
        <v>0</v>
      </c>
      <c r="G68" s="341">
        <f t="shared" si="14"/>
        <v>4760</v>
      </c>
      <c r="H68" s="345">
        <v>0</v>
      </c>
      <c r="I68" s="345">
        <f>'鄉庫收支月報表(113年11月)'!I68+'鄉庫收支月報表(113年12月)'!H68</f>
        <v>4760</v>
      </c>
      <c r="J68" s="345">
        <v>0</v>
      </c>
      <c r="K68" s="346">
        <f>'鄉庫收支月報表(113年11月)'!K68+'鄉庫收支月報表(113年12月)'!J68</f>
        <v>0</v>
      </c>
    </row>
    <row r="69" spans="1:13" ht="19.5" customHeight="1" x14ac:dyDescent="0.3">
      <c r="A69" s="343"/>
      <c r="B69" s="343"/>
      <c r="C69" s="344"/>
      <c r="D69" s="343" t="s">
        <v>396</v>
      </c>
      <c r="E69" s="343"/>
      <c r="F69" s="341">
        <f t="shared" si="14"/>
        <v>0</v>
      </c>
      <c r="G69" s="341">
        <f t="shared" si="14"/>
        <v>0</v>
      </c>
      <c r="H69" s="345">
        <v>0</v>
      </c>
      <c r="I69" s="345">
        <f>'鄉庫收支月報表(113年11月)'!I69+'鄉庫收支月報表(113年12月)'!H69</f>
        <v>0</v>
      </c>
      <c r="J69" s="345">
        <v>0</v>
      </c>
      <c r="K69" s="346">
        <f>'鄉庫收支月報表(113年11月)'!K69+'鄉庫收支月報表(113年12月)'!J69</f>
        <v>0</v>
      </c>
    </row>
    <row r="70" spans="1:13" ht="19.5" customHeight="1" x14ac:dyDescent="0.3">
      <c r="A70" s="343"/>
      <c r="B70" s="343"/>
      <c r="C70" s="344"/>
      <c r="D70" s="343" t="s">
        <v>397</v>
      </c>
      <c r="E70" s="343"/>
      <c r="F70" s="341">
        <f t="shared" si="14"/>
        <v>2958904</v>
      </c>
      <c r="G70" s="341">
        <f t="shared" si="14"/>
        <v>11338929</v>
      </c>
      <c r="H70" s="345">
        <v>2958904</v>
      </c>
      <c r="I70" s="345">
        <f>'鄉庫收支月報表(113年11月)'!I70+'鄉庫收支月報表(113年12月)'!H70</f>
        <v>11338929</v>
      </c>
      <c r="J70" s="345">
        <v>0</v>
      </c>
      <c r="K70" s="346">
        <f>'鄉庫收支月報表(113年11月)'!K70+'鄉庫收支月報表(113年12月)'!J70</f>
        <v>0</v>
      </c>
    </row>
    <row r="71" spans="1:13" ht="19.5" customHeight="1" x14ac:dyDescent="0.3">
      <c r="A71" s="343"/>
      <c r="B71" s="343"/>
      <c r="C71" s="344" t="s">
        <v>398</v>
      </c>
      <c r="D71" s="343"/>
      <c r="E71" s="343"/>
      <c r="F71" s="341">
        <f t="shared" si="14"/>
        <v>855173</v>
      </c>
      <c r="G71" s="341">
        <f t="shared" si="14"/>
        <v>8779412</v>
      </c>
      <c r="H71" s="341">
        <f>SUM(H72:H76)</f>
        <v>855173</v>
      </c>
      <c r="I71" s="341">
        <f t="shared" ref="I71:K71" si="18">SUM(I72:I76)</f>
        <v>8779412</v>
      </c>
      <c r="J71" s="341">
        <f t="shared" si="18"/>
        <v>0</v>
      </c>
      <c r="K71" s="342">
        <f t="shared" si="18"/>
        <v>0</v>
      </c>
    </row>
    <row r="72" spans="1:13" ht="19.5" customHeight="1" x14ac:dyDescent="0.3">
      <c r="A72" s="343"/>
      <c r="B72" s="343"/>
      <c r="C72" s="344"/>
      <c r="D72" s="343" t="s">
        <v>399</v>
      </c>
      <c r="E72" s="343"/>
      <c r="F72" s="341">
        <f t="shared" si="14"/>
        <v>75758</v>
      </c>
      <c r="G72" s="341">
        <f t="shared" si="14"/>
        <v>499349</v>
      </c>
      <c r="H72" s="345">
        <v>75758</v>
      </c>
      <c r="I72" s="345">
        <f>'鄉庫收支月報表(113年11月)'!I72+'鄉庫收支月報表(113年12月)'!H72</f>
        <v>499349</v>
      </c>
      <c r="J72" s="345">
        <v>0</v>
      </c>
      <c r="K72" s="346">
        <f>'鄉庫收支月報表(113年11月)'!K72+'鄉庫收支月報表(113年12月)'!J72</f>
        <v>0</v>
      </c>
    </row>
    <row r="73" spans="1:13" ht="19.5" customHeight="1" x14ac:dyDescent="0.3">
      <c r="A73" s="343"/>
      <c r="B73" s="343"/>
      <c r="C73" s="344"/>
      <c r="D73" s="343" t="s">
        <v>400</v>
      </c>
      <c r="E73" s="343"/>
      <c r="F73" s="341">
        <f t="shared" si="14"/>
        <v>0</v>
      </c>
      <c r="G73" s="341">
        <f t="shared" si="14"/>
        <v>0</v>
      </c>
      <c r="H73" s="345">
        <v>0</v>
      </c>
      <c r="I73" s="345">
        <f>'鄉庫收支月報表(113年11月)'!I73+'鄉庫收支月報表(113年12月)'!H73</f>
        <v>0</v>
      </c>
      <c r="J73" s="345">
        <v>0</v>
      </c>
      <c r="K73" s="346">
        <f>'鄉庫收支月報表(113年11月)'!K73+'鄉庫收支月報表(113年12月)'!J73</f>
        <v>0</v>
      </c>
    </row>
    <row r="74" spans="1:13" ht="19.5" customHeight="1" x14ac:dyDescent="0.3">
      <c r="A74" s="343"/>
      <c r="B74" s="343"/>
      <c r="C74" s="344"/>
      <c r="D74" s="343" t="s">
        <v>401</v>
      </c>
      <c r="E74" s="343"/>
      <c r="F74" s="341">
        <f t="shared" si="14"/>
        <v>779415</v>
      </c>
      <c r="G74" s="341">
        <f t="shared" si="14"/>
        <v>8280063</v>
      </c>
      <c r="H74" s="345">
        <v>779415</v>
      </c>
      <c r="I74" s="345">
        <f>'鄉庫收支月報表(113年11月)'!I74+'鄉庫收支月報表(113年12月)'!H74</f>
        <v>8280063</v>
      </c>
      <c r="J74" s="345">
        <v>0</v>
      </c>
      <c r="K74" s="346">
        <f>'鄉庫收支月報表(113年11月)'!K74+'鄉庫收支月報表(113年12月)'!J74</f>
        <v>0</v>
      </c>
    </row>
    <row r="75" spans="1:13" ht="19.5" customHeight="1" x14ac:dyDescent="0.3">
      <c r="A75" s="343"/>
      <c r="B75" s="343"/>
      <c r="C75" s="344"/>
      <c r="D75" s="343" t="s">
        <v>402</v>
      </c>
      <c r="E75" s="343"/>
      <c r="F75" s="341">
        <f t="shared" si="14"/>
        <v>0</v>
      </c>
      <c r="G75" s="341">
        <f t="shared" si="14"/>
        <v>0</v>
      </c>
      <c r="H75" s="345">
        <v>0</v>
      </c>
      <c r="I75" s="345">
        <f>'鄉庫收支月報表(113年11月)'!I75+'鄉庫收支月報表(113年12月)'!H75</f>
        <v>0</v>
      </c>
      <c r="J75" s="345">
        <v>0</v>
      </c>
      <c r="K75" s="346">
        <f>'鄉庫收支月報表(113年11月)'!K75+'鄉庫收支月報表(113年12月)'!J75</f>
        <v>0</v>
      </c>
    </row>
    <row r="76" spans="1:13" ht="19.5" customHeight="1" x14ac:dyDescent="0.3">
      <c r="A76" s="343"/>
      <c r="B76" s="343"/>
      <c r="C76" s="344"/>
      <c r="D76" s="343" t="s">
        <v>403</v>
      </c>
      <c r="E76" s="343"/>
      <c r="F76" s="341">
        <f t="shared" si="14"/>
        <v>0</v>
      </c>
      <c r="G76" s="341">
        <f t="shared" si="14"/>
        <v>0</v>
      </c>
      <c r="H76" s="345">
        <v>0</v>
      </c>
      <c r="I76" s="345">
        <f>'鄉庫收支月報表(113年11月)'!I76+'鄉庫收支月報表(113年12月)'!H76</f>
        <v>0</v>
      </c>
      <c r="J76" s="345">
        <v>0</v>
      </c>
      <c r="K76" s="346">
        <f>'鄉庫收支月報表(113年11月)'!K76+'鄉庫收支月報表(113年12月)'!J76</f>
        <v>0</v>
      </c>
    </row>
    <row r="77" spans="1:13" ht="19.5" customHeight="1" x14ac:dyDescent="0.3">
      <c r="A77" s="343"/>
      <c r="B77" s="343"/>
      <c r="C77" s="343" t="s">
        <v>404</v>
      </c>
      <c r="D77" s="343"/>
      <c r="E77" s="343"/>
      <c r="F77" s="341">
        <f t="shared" si="14"/>
        <v>3093522</v>
      </c>
      <c r="G77" s="341">
        <f t="shared" si="14"/>
        <v>17155956</v>
      </c>
      <c r="H77" s="341">
        <f>SUM(H78:H79)</f>
        <v>3093522</v>
      </c>
      <c r="I77" s="341">
        <f t="shared" ref="I77:K77" si="19">SUM(I78:I79)</f>
        <v>17155956</v>
      </c>
      <c r="J77" s="341">
        <f t="shared" si="19"/>
        <v>0</v>
      </c>
      <c r="K77" s="342">
        <f t="shared" si="19"/>
        <v>0</v>
      </c>
    </row>
    <row r="78" spans="1:13" ht="19.5" customHeight="1" x14ac:dyDescent="0.3">
      <c r="A78" s="343"/>
      <c r="B78" s="343"/>
      <c r="C78" s="343"/>
      <c r="D78" s="343" t="s">
        <v>405</v>
      </c>
      <c r="E78" s="343"/>
      <c r="F78" s="341">
        <f t="shared" si="14"/>
        <v>166496</v>
      </c>
      <c r="G78" s="341">
        <f t="shared" si="14"/>
        <v>367552</v>
      </c>
      <c r="H78" s="345">
        <v>166496</v>
      </c>
      <c r="I78" s="345">
        <f>'鄉庫收支月報表(113年11月)'!I78+'鄉庫收支月報表(113年12月)'!H78</f>
        <v>367552</v>
      </c>
      <c r="J78" s="345">
        <v>0</v>
      </c>
      <c r="K78" s="346">
        <f>'鄉庫收支月報表(113年11月)'!K78+'鄉庫收支月報表(113年12月)'!J78</f>
        <v>0</v>
      </c>
    </row>
    <row r="79" spans="1:13" ht="19.5" customHeight="1" x14ac:dyDescent="0.3">
      <c r="A79" s="343"/>
      <c r="B79" s="343"/>
      <c r="C79" s="343"/>
      <c r="D79" s="343" t="s">
        <v>406</v>
      </c>
      <c r="E79" s="343"/>
      <c r="F79" s="341">
        <f t="shared" si="14"/>
        <v>2927026</v>
      </c>
      <c r="G79" s="341">
        <f t="shared" si="14"/>
        <v>16788404</v>
      </c>
      <c r="H79" s="345">
        <v>2927026</v>
      </c>
      <c r="I79" s="345">
        <f>'鄉庫收支月報表(113年11月)'!I79+'鄉庫收支月報表(113年12月)'!H79</f>
        <v>16788404</v>
      </c>
      <c r="J79" s="345">
        <v>0</v>
      </c>
      <c r="K79" s="346">
        <f>'鄉庫收支月報表(113年11月)'!K79+'鄉庫收支月報表(113年12月)'!J79</f>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363174</v>
      </c>
      <c r="G82" s="341">
        <f>I82+K82</f>
        <v>5653526</v>
      </c>
      <c r="H82" s="341">
        <f>SUM(H83:H84)</f>
        <v>363174</v>
      </c>
      <c r="I82" s="341">
        <f t="shared" ref="I82:K82" si="20">SUM(I83:I84)</f>
        <v>5653526</v>
      </c>
      <c r="J82" s="341">
        <f t="shared" si="20"/>
        <v>0</v>
      </c>
      <c r="K82" s="342">
        <f t="shared" si="20"/>
        <v>0</v>
      </c>
    </row>
    <row r="83" spans="1:13" ht="19.5" customHeight="1" x14ac:dyDescent="0.3">
      <c r="A83" s="343"/>
      <c r="B83" s="343"/>
      <c r="C83" s="343"/>
      <c r="D83" s="343" t="s">
        <v>408</v>
      </c>
      <c r="E83" s="343"/>
      <c r="F83" s="341">
        <f t="shared" ref="F83:G98" si="21">H83+J83</f>
        <v>363174</v>
      </c>
      <c r="G83" s="341">
        <f t="shared" si="21"/>
        <v>5653526</v>
      </c>
      <c r="H83" s="345">
        <v>363174</v>
      </c>
      <c r="I83" s="345">
        <f>'鄉庫收支月報表(113年11月)'!I83+'鄉庫收支月報表(113年12月)'!H83</f>
        <v>5653526</v>
      </c>
      <c r="J83" s="345">
        <v>0</v>
      </c>
      <c r="K83" s="346">
        <f>'鄉庫收支月報表(113年11月)'!K83+'鄉庫收支月報表(113年12月)'!J83</f>
        <v>0</v>
      </c>
    </row>
    <row r="84" spans="1:13" ht="19.5" customHeight="1" x14ac:dyDescent="0.3">
      <c r="A84" s="343"/>
      <c r="B84" s="343"/>
      <c r="C84" s="343"/>
      <c r="D84" s="343" t="s">
        <v>409</v>
      </c>
      <c r="E84" s="343"/>
      <c r="F84" s="341">
        <f t="shared" si="21"/>
        <v>0</v>
      </c>
      <c r="G84" s="341">
        <f t="shared" si="21"/>
        <v>0</v>
      </c>
      <c r="H84" s="345">
        <v>0</v>
      </c>
      <c r="I84" s="345">
        <f>'鄉庫收支月報表(113年11月)'!I84+'鄉庫收支月報表(113年12月)'!H84</f>
        <v>0</v>
      </c>
      <c r="J84" s="345">
        <v>0</v>
      </c>
      <c r="K84" s="346">
        <f>'鄉庫收支月報表(113年11月)'!K84+'鄉庫收支月報表(113年12月)'!J84</f>
        <v>0</v>
      </c>
    </row>
    <row r="85" spans="1:13" ht="19.5" customHeight="1" x14ac:dyDescent="0.3">
      <c r="A85" s="343"/>
      <c r="B85" s="343"/>
      <c r="C85" s="343" t="s">
        <v>410</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411</v>
      </c>
      <c r="E86" s="343"/>
      <c r="F86" s="341">
        <f t="shared" si="21"/>
        <v>0</v>
      </c>
      <c r="G86" s="341">
        <f t="shared" si="21"/>
        <v>0</v>
      </c>
      <c r="H86" s="345">
        <v>0</v>
      </c>
      <c r="I86" s="345">
        <f>'鄉庫收支月報表(113年11月)'!I86+'鄉庫收支月報表(113年12月)'!H86</f>
        <v>0</v>
      </c>
      <c r="J86" s="345">
        <v>0</v>
      </c>
      <c r="K86" s="346">
        <f>'鄉庫收支月報表(113年11月)'!K86+'鄉庫收支月報表(113年12月)'!J86</f>
        <v>0</v>
      </c>
    </row>
    <row r="87" spans="1:13" ht="19.5" customHeight="1" x14ac:dyDescent="0.3">
      <c r="A87" s="343"/>
      <c r="B87" s="343"/>
      <c r="C87" s="343"/>
      <c r="D87" s="343" t="s">
        <v>412</v>
      </c>
      <c r="E87" s="343"/>
      <c r="F87" s="341">
        <f t="shared" si="21"/>
        <v>0</v>
      </c>
      <c r="G87" s="341">
        <f t="shared" si="21"/>
        <v>0</v>
      </c>
      <c r="H87" s="345">
        <v>0</v>
      </c>
      <c r="I87" s="345">
        <f>'鄉庫收支月報表(113年11月)'!I87+'鄉庫收支月報表(113年12月)'!H87</f>
        <v>0</v>
      </c>
      <c r="J87" s="345">
        <v>0</v>
      </c>
      <c r="K87" s="346">
        <f>'鄉庫收支月報表(113年11月)'!K87+'鄉庫收支月報表(113年12月)'!J87</f>
        <v>0</v>
      </c>
    </row>
    <row r="88" spans="1:13" ht="19.5" customHeight="1" x14ac:dyDescent="0.3">
      <c r="A88" s="343"/>
      <c r="B88" s="343"/>
      <c r="C88" s="343" t="s">
        <v>413</v>
      </c>
      <c r="D88" s="343"/>
      <c r="E88" s="343"/>
      <c r="F88" s="341">
        <f t="shared" si="21"/>
        <v>232950</v>
      </c>
      <c r="G88" s="341">
        <f t="shared" si="21"/>
        <v>599950</v>
      </c>
      <c r="H88" s="341">
        <f>SUM(H89:H90)</f>
        <v>232950</v>
      </c>
      <c r="I88" s="341">
        <f t="shared" ref="I88:K88" si="23">SUM(I89:I90)</f>
        <v>599950</v>
      </c>
      <c r="J88" s="341">
        <f t="shared" si="23"/>
        <v>0</v>
      </c>
      <c r="K88" s="342">
        <f t="shared" si="23"/>
        <v>0</v>
      </c>
    </row>
    <row r="89" spans="1:13" ht="19.5" customHeight="1" x14ac:dyDescent="0.3">
      <c r="A89" s="343"/>
      <c r="B89" s="343"/>
      <c r="C89" s="343"/>
      <c r="D89" s="343" t="s">
        <v>414</v>
      </c>
      <c r="E89" s="343"/>
      <c r="F89" s="341">
        <f t="shared" si="21"/>
        <v>0</v>
      </c>
      <c r="G89" s="341">
        <f t="shared" si="21"/>
        <v>0</v>
      </c>
      <c r="H89" s="345">
        <v>0</v>
      </c>
      <c r="I89" s="345">
        <f>'鄉庫收支月報表(113年11月)'!I89+'鄉庫收支月報表(113年12月)'!H89</f>
        <v>0</v>
      </c>
      <c r="J89" s="345">
        <v>0</v>
      </c>
      <c r="K89" s="346">
        <f>'鄉庫收支月報表(113年11月)'!K89+'鄉庫收支月報表(113年12月)'!J89</f>
        <v>0</v>
      </c>
    </row>
    <row r="90" spans="1:13" ht="19.5" customHeight="1" x14ac:dyDescent="0.3">
      <c r="A90" s="343"/>
      <c r="B90" s="343"/>
      <c r="C90" s="343" t="s">
        <v>326</v>
      </c>
      <c r="D90" s="343" t="s">
        <v>415</v>
      </c>
      <c r="E90" s="343"/>
      <c r="F90" s="341">
        <f t="shared" si="21"/>
        <v>232950</v>
      </c>
      <c r="G90" s="341">
        <f t="shared" si="21"/>
        <v>599950</v>
      </c>
      <c r="H90" s="345">
        <v>232950</v>
      </c>
      <c r="I90" s="345">
        <f>'鄉庫收支月報表(113年11月)'!I90+'鄉庫收支月報表(113年12月)'!H90</f>
        <v>599950</v>
      </c>
      <c r="J90" s="345">
        <v>0</v>
      </c>
      <c r="K90" s="346">
        <f>'鄉庫收支月報表(113年11月)'!K90+'鄉庫收支月報表(113年12月)'!J90</f>
        <v>0</v>
      </c>
    </row>
    <row r="91" spans="1:13" ht="19.5" customHeight="1" x14ac:dyDescent="0.3">
      <c r="A91" s="343"/>
      <c r="B91" s="344" t="s">
        <v>365</v>
      </c>
      <c r="C91" s="343"/>
      <c r="D91" s="343"/>
      <c r="E91" s="343"/>
      <c r="F91" s="341">
        <f t="shared" si="21"/>
        <v>67539624</v>
      </c>
      <c r="G91" s="341">
        <f t="shared" si="21"/>
        <v>213401197</v>
      </c>
      <c r="H91" s="341">
        <f>H92+H97+H101+H108+H114+H117</f>
        <v>65139624</v>
      </c>
      <c r="I91" s="341">
        <f t="shared" ref="I91:K91" si="24">I92+I97+I101+I108+I114+I117</f>
        <v>130122965</v>
      </c>
      <c r="J91" s="341">
        <f t="shared" si="24"/>
        <v>2400000</v>
      </c>
      <c r="K91" s="342">
        <f t="shared" si="24"/>
        <v>83278232</v>
      </c>
    </row>
    <row r="92" spans="1:13" ht="19.5" customHeight="1" x14ac:dyDescent="0.3">
      <c r="A92" s="343"/>
      <c r="B92" s="343"/>
      <c r="C92" s="344" t="s">
        <v>384</v>
      </c>
      <c r="D92" s="343"/>
      <c r="E92" s="343"/>
      <c r="F92" s="341">
        <f t="shared" si="21"/>
        <v>6181477</v>
      </c>
      <c r="G92" s="341">
        <f t="shared" si="21"/>
        <v>19112475</v>
      </c>
      <c r="H92" s="341">
        <f>SUM(H93:H96)</f>
        <v>6181477</v>
      </c>
      <c r="I92" s="341">
        <f t="shared" ref="I92:K92" si="25">SUM(I93:I96)</f>
        <v>7196541</v>
      </c>
      <c r="J92" s="341">
        <f t="shared" si="25"/>
        <v>0</v>
      </c>
      <c r="K92" s="342">
        <f t="shared" si="25"/>
        <v>11915934</v>
      </c>
    </row>
    <row r="93" spans="1:13" ht="19.5" customHeight="1" x14ac:dyDescent="0.3">
      <c r="A93" s="343"/>
      <c r="B93" s="343"/>
      <c r="C93" s="344"/>
      <c r="D93" s="343" t="s">
        <v>385</v>
      </c>
      <c r="E93" s="343"/>
      <c r="F93" s="341">
        <f t="shared" si="21"/>
        <v>36394</v>
      </c>
      <c r="G93" s="341">
        <f t="shared" si="21"/>
        <v>148023</v>
      </c>
      <c r="H93" s="345">
        <v>36394</v>
      </c>
      <c r="I93" s="345">
        <f>'鄉庫收支月報表(113年11月)'!I93+'鄉庫收支月報表(113年12月)'!H93</f>
        <v>148023</v>
      </c>
      <c r="J93" s="345">
        <v>0</v>
      </c>
      <c r="K93" s="346">
        <f>'鄉庫收支月報表(113年11月)'!K93+'鄉庫收支月報表(113年12月)'!J93</f>
        <v>0</v>
      </c>
    </row>
    <row r="94" spans="1:13" ht="19.5" customHeight="1" x14ac:dyDescent="0.3">
      <c r="A94" s="343"/>
      <c r="B94" s="343"/>
      <c r="C94" s="344"/>
      <c r="D94" s="343" t="s">
        <v>386</v>
      </c>
      <c r="E94" s="343"/>
      <c r="F94" s="341">
        <f t="shared" si="21"/>
        <v>695684</v>
      </c>
      <c r="G94" s="341">
        <f t="shared" si="21"/>
        <v>1554119</v>
      </c>
      <c r="H94" s="345">
        <v>695684</v>
      </c>
      <c r="I94" s="345">
        <f>'鄉庫收支月報表(113年11月)'!I94+'鄉庫收支月報表(113年12月)'!H94</f>
        <v>1554119</v>
      </c>
      <c r="J94" s="345">
        <v>0</v>
      </c>
      <c r="K94" s="346">
        <f>'鄉庫收支月報表(113年11月)'!K94+'鄉庫收支月報表(113年12月)'!J94</f>
        <v>0</v>
      </c>
    </row>
    <row r="95" spans="1:13" ht="19.5" customHeight="1" x14ac:dyDescent="0.3">
      <c r="A95" s="343"/>
      <c r="B95" s="343"/>
      <c r="C95" s="344"/>
      <c r="D95" s="343" t="s">
        <v>387</v>
      </c>
      <c r="E95" s="343"/>
      <c r="F95" s="341">
        <f t="shared" si="21"/>
        <v>5449399</v>
      </c>
      <c r="G95" s="341">
        <f t="shared" si="21"/>
        <v>17410333</v>
      </c>
      <c r="H95" s="345">
        <v>5449399</v>
      </c>
      <c r="I95" s="345">
        <f>'鄉庫收支月報表(113年11月)'!I95+'鄉庫收支月報表(113年12月)'!H95</f>
        <v>5494399</v>
      </c>
      <c r="J95" s="345">
        <v>0</v>
      </c>
      <c r="K95" s="346">
        <f>'鄉庫收支月報表(113年11月)'!K95+'鄉庫收支月報表(113年12月)'!J95</f>
        <v>11915934</v>
      </c>
    </row>
    <row r="96" spans="1:13" ht="19.5" customHeight="1" x14ac:dyDescent="0.3">
      <c r="A96" s="343"/>
      <c r="B96" s="343"/>
      <c r="C96" s="344"/>
      <c r="D96" s="343" t="s">
        <v>388</v>
      </c>
      <c r="E96" s="343"/>
      <c r="F96" s="341">
        <f t="shared" si="21"/>
        <v>0</v>
      </c>
      <c r="G96" s="341">
        <f t="shared" si="21"/>
        <v>0</v>
      </c>
      <c r="H96" s="345">
        <v>0</v>
      </c>
      <c r="I96" s="345">
        <f>'鄉庫收支月報表(113年11月)'!I96+'鄉庫收支月報表(113年12月)'!H96</f>
        <v>0</v>
      </c>
      <c r="J96" s="345">
        <v>0</v>
      </c>
      <c r="K96" s="346">
        <f>'鄉庫收支月報表(113年11月)'!K96+'鄉庫收支月報表(113年12月)'!J96</f>
        <v>0</v>
      </c>
    </row>
    <row r="97" spans="1:11" ht="19.5" customHeight="1" x14ac:dyDescent="0.3">
      <c r="A97" s="343"/>
      <c r="B97" s="343"/>
      <c r="C97" s="344" t="s">
        <v>389</v>
      </c>
      <c r="D97" s="343"/>
      <c r="E97" s="343"/>
      <c r="F97" s="341">
        <f t="shared" si="21"/>
        <v>33733</v>
      </c>
      <c r="G97" s="341">
        <f t="shared" si="21"/>
        <v>33733</v>
      </c>
      <c r="H97" s="341">
        <f>SUM(H98:H100)</f>
        <v>33733</v>
      </c>
      <c r="I97" s="341">
        <f t="shared" ref="I97:K97" si="26">SUM(I98:I100)</f>
        <v>33733</v>
      </c>
      <c r="J97" s="341">
        <f t="shared" si="26"/>
        <v>0</v>
      </c>
      <c r="K97" s="342">
        <f t="shared" si="26"/>
        <v>0</v>
      </c>
    </row>
    <row r="98" spans="1:11" ht="19.5" customHeight="1" x14ac:dyDescent="0.3">
      <c r="A98" s="343"/>
      <c r="B98" s="343"/>
      <c r="C98" s="344"/>
      <c r="D98" s="343" t="s">
        <v>390</v>
      </c>
      <c r="E98" s="343"/>
      <c r="F98" s="341">
        <f t="shared" si="21"/>
        <v>0</v>
      </c>
      <c r="G98" s="341">
        <f t="shared" si="21"/>
        <v>0</v>
      </c>
      <c r="H98" s="345">
        <v>0</v>
      </c>
      <c r="I98" s="345">
        <f>'鄉庫收支月報表(113年11月)'!I98+'鄉庫收支月報表(113年12月)'!H98</f>
        <v>0</v>
      </c>
      <c r="J98" s="345">
        <v>0</v>
      </c>
      <c r="K98" s="346">
        <f>'鄉庫收支月報表(113年11月)'!K98+'鄉庫收支月報表(113年12月)'!J98</f>
        <v>0</v>
      </c>
    </row>
    <row r="99" spans="1:11" ht="19.5" customHeight="1" x14ac:dyDescent="0.3">
      <c r="A99" s="343"/>
      <c r="B99" s="343"/>
      <c r="C99" s="344"/>
      <c r="D99" s="343" t="s">
        <v>391</v>
      </c>
      <c r="E99" s="343"/>
      <c r="F99" s="341">
        <f t="shared" ref="F99:G105" si="27">H99+J99</f>
        <v>0</v>
      </c>
      <c r="G99" s="341">
        <f t="shared" si="27"/>
        <v>0</v>
      </c>
      <c r="H99" s="345">
        <v>0</v>
      </c>
      <c r="I99" s="345">
        <f>'鄉庫收支月報表(113年11月)'!I99+'鄉庫收支月報表(113年12月)'!H99</f>
        <v>0</v>
      </c>
      <c r="J99" s="345">
        <v>0</v>
      </c>
      <c r="K99" s="346">
        <f>'鄉庫收支月報表(113年11月)'!K99+'鄉庫收支月報表(113年12月)'!J99</f>
        <v>0</v>
      </c>
    </row>
    <row r="100" spans="1:11" ht="19.5" customHeight="1" x14ac:dyDescent="0.3">
      <c r="A100" s="343"/>
      <c r="B100" s="343"/>
      <c r="C100" s="344"/>
      <c r="D100" s="343" t="s">
        <v>392</v>
      </c>
      <c r="E100" s="343"/>
      <c r="F100" s="341">
        <f t="shared" si="27"/>
        <v>33733</v>
      </c>
      <c r="G100" s="341">
        <f t="shared" si="27"/>
        <v>33733</v>
      </c>
      <c r="H100" s="345">
        <v>33733</v>
      </c>
      <c r="I100" s="345">
        <f>'鄉庫收支月報表(113年11月)'!I100+'鄉庫收支月報表(113年12月)'!H100</f>
        <v>33733</v>
      </c>
      <c r="J100" s="345">
        <v>0</v>
      </c>
      <c r="K100" s="346">
        <f>'鄉庫收支月報表(113年11月)'!K100+'鄉庫收支月報表(113年12月)'!J100</f>
        <v>0</v>
      </c>
    </row>
    <row r="101" spans="1:11" ht="19.5" customHeight="1" x14ac:dyDescent="0.3">
      <c r="A101" s="343"/>
      <c r="B101" s="343"/>
      <c r="C101" s="344" t="s">
        <v>393</v>
      </c>
      <c r="D101" s="343"/>
      <c r="E101" s="343"/>
      <c r="F101" s="341">
        <f t="shared" si="27"/>
        <v>58990414</v>
      </c>
      <c r="G101" s="341">
        <f t="shared" si="27"/>
        <v>187521909</v>
      </c>
      <c r="H101" s="341">
        <f>SUM(H102:H105)</f>
        <v>56590414</v>
      </c>
      <c r="I101" s="341">
        <f t="shared" ref="I101:K101" si="28">SUM(I102:I105)</f>
        <v>116984009</v>
      </c>
      <c r="J101" s="341">
        <f t="shared" si="28"/>
        <v>2400000</v>
      </c>
      <c r="K101" s="342">
        <f t="shared" si="28"/>
        <v>70537900</v>
      </c>
    </row>
    <row r="102" spans="1:11" ht="19.5" customHeight="1" x14ac:dyDescent="0.3">
      <c r="A102" s="343"/>
      <c r="B102" s="343"/>
      <c r="C102" s="344"/>
      <c r="D102" s="343" t="s">
        <v>394</v>
      </c>
      <c r="E102" s="343"/>
      <c r="F102" s="341">
        <f t="shared" si="27"/>
        <v>0</v>
      </c>
      <c r="G102" s="341">
        <f t="shared" si="27"/>
        <v>141000</v>
      </c>
      <c r="H102" s="345">
        <v>0</v>
      </c>
      <c r="I102" s="345">
        <f>'鄉庫收支月報表(113年11月)'!I102+'鄉庫收支月報表(113年12月)'!H102</f>
        <v>141000</v>
      </c>
      <c r="J102" s="345">
        <v>0</v>
      </c>
      <c r="K102" s="346">
        <f>'鄉庫收支月報表(113年11月)'!K102+'鄉庫收支月報表(113年12月)'!J102</f>
        <v>0</v>
      </c>
    </row>
    <row r="103" spans="1:11" ht="19.5" customHeight="1" x14ac:dyDescent="0.3">
      <c r="A103" s="343"/>
      <c r="B103" s="343"/>
      <c r="C103" s="344"/>
      <c r="D103" s="343" t="s">
        <v>395</v>
      </c>
      <c r="E103" s="343"/>
      <c r="F103" s="341">
        <f t="shared" si="27"/>
        <v>0</v>
      </c>
      <c r="G103" s="341">
        <f t="shared" si="27"/>
        <v>0</v>
      </c>
      <c r="H103" s="345">
        <v>0</v>
      </c>
      <c r="I103" s="345">
        <f>'鄉庫收支月報表(113年11月)'!I103+'鄉庫收支月報表(113年12月)'!H103</f>
        <v>0</v>
      </c>
      <c r="J103" s="345">
        <v>0</v>
      </c>
      <c r="K103" s="346">
        <f>'鄉庫收支月報表(113年11月)'!K103+'鄉庫收支月報表(113年12月)'!J103</f>
        <v>0</v>
      </c>
    </row>
    <row r="104" spans="1:11" ht="19.5" customHeight="1" x14ac:dyDescent="0.3">
      <c r="A104" s="343"/>
      <c r="B104" s="343"/>
      <c r="C104" s="344"/>
      <c r="D104" s="343" t="s">
        <v>396</v>
      </c>
      <c r="E104" s="343"/>
      <c r="F104" s="341">
        <f t="shared" si="27"/>
        <v>0</v>
      </c>
      <c r="G104" s="341">
        <f t="shared" si="27"/>
        <v>0</v>
      </c>
      <c r="H104" s="345">
        <v>0</v>
      </c>
      <c r="I104" s="345">
        <f>'鄉庫收支月報表(113年11月)'!I104+'鄉庫收支月報表(113年12月)'!H104</f>
        <v>0</v>
      </c>
      <c r="J104" s="345">
        <v>0</v>
      </c>
      <c r="K104" s="346">
        <f>'鄉庫收支月報表(113年11月)'!K104+'鄉庫收支月報表(113年12月)'!J104</f>
        <v>0</v>
      </c>
    </row>
    <row r="105" spans="1:11" ht="19.5" customHeight="1" x14ac:dyDescent="0.3">
      <c r="A105" s="343"/>
      <c r="B105" s="343"/>
      <c r="C105" s="344"/>
      <c r="D105" s="343" t="s">
        <v>397</v>
      </c>
      <c r="E105" s="343"/>
      <c r="F105" s="341">
        <f t="shared" si="27"/>
        <v>58990414</v>
      </c>
      <c r="G105" s="341">
        <f t="shared" si="27"/>
        <v>187380909</v>
      </c>
      <c r="H105" s="345">
        <v>56590414</v>
      </c>
      <c r="I105" s="345">
        <f>'鄉庫收支月報表(113年11月)'!I105+'鄉庫收支月報表(113年12月)'!H105</f>
        <v>116843009</v>
      </c>
      <c r="J105" s="345">
        <v>2400000</v>
      </c>
      <c r="K105" s="346">
        <f>'鄉庫收支月報表(113年11月)'!K105+'鄉庫收支月報表(113年12月)'!J105</f>
        <v>70537900</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399</v>
      </c>
      <c r="E109" s="343"/>
      <c r="F109" s="341">
        <f>H109+J109</f>
        <v>0</v>
      </c>
      <c r="G109" s="341">
        <f>I109+K109</f>
        <v>0</v>
      </c>
      <c r="H109" s="345">
        <v>0</v>
      </c>
      <c r="I109" s="345">
        <f>'鄉庫收支月報表(113年11月)'!I109+'鄉庫收支月報表(113年12月)'!H109</f>
        <v>0</v>
      </c>
      <c r="J109" s="345">
        <v>0</v>
      </c>
      <c r="K109" s="346">
        <f>'鄉庫收支月報表(113年11月)'!K109+'鄉庫收支月報表(113年12月)'!J109</f>
        <v>0</v>
      </c>
    </row>
    <row r="110" spans="1:11" ht="20.25" customHeight="1" x14ac:dyDescent="0.3">
      <c r="A110" s="343"/>
      <c r="B110" s="343"/>
      <c r="C110" s="344"/>
      <c r="D110" s="343" t="s">
        <v>400</v>
      </c>
      <c r="E110" s="343"/>
      <c r="F110" s="341">
        <f t="shared" ref="F110:G118" si="31">H110+J110</f>
        <v>0</v>
      </c>
      <c r="G110" s="341">
        <f t="shared" si="31"/>
        <v>0</v>
      </c>
      <c r="H110" s="345">
        <v>0</v>
      </c>
      <c r="I110" s="345">
        <f>'鄉庫收支月報表(113年11月)'!I110+'鄉庫收支月報表(113年12月)'!H110</f>
        <v>0</v>
      </c>
      <c r="J110" s="345">
        <v>0</v>
      </c>
      <c r="K110" s="346">
        <f>'鄉庫收支月報表(113年11月)'!K110+'鄉庫收支月報表(113年12月)'!J110</f>
        <v>0</v>
      </c>
    </row>
    <row r="111" spans="1:11" ht="20.25" customHeight="1" x14ac:dyDescent="0.3">
      <c r="A111" s="343"/>
      <c r="B111" s="343"/>
      <c r="C111" s="344"/>
      <c r="D111" s="343" t="s">
        <v>401</v>
      </c>
      <c r="E111" s="343"/>
      <c r="F111" s="341">
        <f t="shared" si="31"/>
        <v>0</v>
      </c>
      <c r="G111" s="341">
        <f t="shared" si="31"/>
        <v>0</v>
      </c>
      <c r="H111" s="345">
        <v>0</v>
      </c>
      <c r="I111" s="345">
        <f>'鄉庫收支月報表(113年11月)'!I111+'鄉庫收支月報表(113年12月)'!H111</f>
        <v>0</v>
      </c>
      <c r="J111" s="345">
        <v>0</v>
      </c>
      <c r="K111" s="346">
        <f>'鄉庫收支月報表(113年11月)'!K111+'鄉庫收支月報表(113年12月)'!J111</f>
        <v>0</v>
      </c>
    </row>
    <row r="112" spans="1:11" ht="20.25" customHeight="1" x14ac:dyDescent="0.3">
      <c r="A112" s="343"/>
      <c r="B112" s="343"/>
      <c r="C112" s="344"/>
      <c r="D112" s="343" t="s">
        <v>402</v>
      </c>
      <c r="E112" s="343"/>
      <c r="F112" s="341">
        <f t="shared" si="31"/>
        <v>0</v>
      </c>
      <c r="G112" s="341">
        <f t="shared" si="31"/>
        <v>0</v>
      </c>
      <c r="H112" s="345">
        <v>0</v>
      </c>
      <c r="I112" s="345">
        <f>'鄉庫收支月報表(113年11月)'!I112+'鄉庫收支月報表(113年12月)'!H112</f>
        <v>0</v>
      </c>
      <c r="J112" s="345">
        <v>0</v>
      </c>
      <c r="K112" s="346">
        <f>'鄉庫收支月報表(113年11月)'!K112+'鄉庫收支月報表(113年12月)'!J112</f>
        <v>0</v>
      </c>
    </row>
    <row r="113" spans="1:11" ht="20.25" customHeight="1" x14ac:dyDescent="0.3">
      <c r="A113" s="343"/>
      <c r="B113" s="343"/>
      <c r="C113" s="344"/>
      <c r="D113" s="343" t="s">
        <v>403</v>
      </c>
      <c r="E113" s="343"/>
      <c r="F113" s="341">
        <f t="shared" si="31"/>
        <v>0</v>
      </c>
      <c r="G113" s="341">
        <f t="shared" si="31"/>
        <v>0</v>
      </c>
      <c r="H113" s="345">
        <v>0</v>
      </c>
      <c r="I113" s="345">
        <f>'鄉庫收支月報表(113年11月)'!I113+'鄉庫收支月報表(113年12月)'!H113</f>
        <v>0</v>
      </c>
      <c r="J113" s="345">
        <v>0</v>
      </c>
      <c r="K113" s="346">
        <f>'鄉庫收支月報表(113年11月)'!K113+'鄉庫收支月報表(113年12月)'!J113</f>
        <v>0</v>
      </c>
    </row>
    <row r="114" spans="1:11" ht="20.25" customHeight="1" x14ac:dyDescent="0.3">
      <c r="A114" s="343"/>
      <c r="B114" s="343"/>
      <c r="C114" s="343" t="s">
        <v>404</v>
      </c>
      <c r="D114" s="343"/>
      <c r="E114" s="343"/>
      <c r="F114" s="341">
        <f t="shared" si="31"/>
        <v>2334000</v>
      </c>
      <c r="G114" s="341">
        <f t="shared" si="31"/>
        <v>4803080</v>
      </c>
      <c r="H114" s="341">
        <f>SUM(H115:H116)</f>
        <v>2334000</v>
      </c>
      <c r="I114" s="341">
        <f t="shared" ref="I114:K114" si="32">SUM(I115:I116)</f>
        <v>3978682</v>
      </c>
      <c r="J114" s="341">
        <f t="shared" si="32"/>
        <v>0</v>
      </c>
      <c r="K114" s="342">
        <f t="shared" si="32"/>
        <v>824398</v>
      </c>
    </row>
    <row r="115" spans="1:11" ht="20.25" customHeight="1" x14ac:dyDescent="0.3">
      <c r="A115" s="343"/>
      <c r="B115" s="343"/>
      <c r="C115" s="343"/>
      <c r="D115" s="343" t="s">
        <v>405</v>
      </c>
      <c r="E115" s="343"/>
      <c r="F115" s="341">
        <f t="shared" si="31"/>
        <v>0</v>
      </c>
      <c r="G115" s="341">
        <f t="shared" si="31"/>
        <v>0</v>
      </c>
      <c r="H115" s="345">
        <v>0</v>
      </c>
      <c r="I115" s="345">
        <f>'鄉庫收支月報表(113年11月)'!I115+'鄉庫收支月報表(113年12月)'!H115</f>
        <v>0</v>
      </c>
      <c r="J115" s="345">
        <v>0</v>
      </c>
      <c r="K115" s="346">
        <f>'鄉庫收支月報表(113年11月)'!K115+'鄉庫收支月報表(113年12月)'!J115</f>
        <v>0</v>
      </c>
    </row>
    <row r="116" spans="1:11" ht="20.25" customHeight="1" x14ac:dyDescent="0.3">
      <c r="A116" s="343"/>
      <c r="B116" s="343"/>
      <c r="C116" s="343"/>
      <c r="D116" s="343" t="s">
        <v>406</v>
      </c>
      <c r="E116" s="343"/>
      <c r="F116" s="341">
        <f t="shared" si="31"/>
        <v>2334000</v>
      </c>
      <c r="G116" s="341">
        <f t="shared" si="31"/>
        <v>4803080</v>
      </c>
      <c r="H116" s="345">
        <v>2334000</v>
      </c>
      <c r="I116" s="345">
        <f>'鄉庫收支月報表(113年11月)'!I116+'鄉庫收支月報表(113年12月)'!H116</f>
        <v>3978682</v>
      </c>
      <c r="J116" s="345">
        <v>0</v>
      </c>
      <c r="K116" s="346">
        <f>'鄉庫收支月報表(113年11月)'!K116+'鄉庫收支月報表(113年12月)'!J116</f>
        <v>824398</v>
      </c>
    </row>
    <row r="117" spans="1:11" ht="20.25" customHeight="1" x14ac:dyDescent="0.3">
      <c r="A117" s="343"/>
      <c r="B117" s="343"/>
      <c r="C117" s="343" t="s">
        <v>416</v>
      </c>
      <c r="D117" s="343"/>
      <c r="E117" s="343"/>
      <c r="F117" s="341">
        <f t="shared" si="31"/>
        <v>0</v>
      </c>
      <c r="G117" s="341">
        <f t="shared" si="31"/>
        <v>1930000</v>
      </c>
      <c r="H117" s="345">
        <v>0</v>
      </c>
      <c r="I117" s="345">
        <f>'鄉庫收支月報表(113年11月)'!I117+'鄉庫收支月報表(113年12月)'!H117</f>
        <v>1930000</v>
      </c>
      <c r="J117" s="345">
        <v>0</v>
      </c>
      <c r="K117" s="346">
        <f>'鄉庫收支月報表(113年11月)'!K117+'鄉庫收支月報表(113年12月)'!J117</f>
        <v>0</v>
      </c>
    </row>
    <row r="118" spans="1:11" ht="20.25" customHeight="1" x14ac:dyDescent="0.3">
      <c r="A118" s="343"/>
      <c r="B118" s="348" t="s">
        <v>370</v>
      </c>
      <c r="C118" s="343"/>
      <c r="D118" s="343"/>
      <c r="E118" s="343"/>
      <c r="F118" s="341">
        <f t="shared" si="31"/>
        <v>85579074</v>
      </c>
      <c r="G118" s="341">
        <f t="shared" si="31"/>
        <v>343564932</v>
      </c>
      <c r="H118" s="341">
        <f>H56+H91</f>
        <v>83179074</v>
      </c>
      <c r="I118" s="341">
        <f t="shared" ref="I118:K118" si="33">I56+I91</f>
        <v>260286700</v>
      </c>
      <c r="J118" s="341">
        <f t="shared" si="33"/>
        <v>2400000</v>
      </c>
      <c r="K118" s="342">
        <f t="shared" si="33"/>
        <v>83278232</v>
      </c>
    </row>
    <row r="119" spans="1:11" ht="20.25" customHeight="1" x14ac:dyDescent="0.3">
      <c r="A119" s="343"/>
      <c r="B119" s="343" t="s">
        <v>417</v>
      </c>
      <c r="C119" s="343"/>
      <c r="D119" s="343"/>
      <c r="E119" s="343"/>
      <c r="F119" s="369" t="s">
        <v>418</v>
      </c>
      <c r="G119" s="369" t="s">
        <v>418</v>
      </c>
      <c r="H119" s="350"/>
      <c r="I119" s="351"/>
      <c r="J119" s="351"/>
      <c r="K119" s="352"/>
    </row>
    <row r="120" spans="1:11" ht="20.25" customHeight="1" x14ac:dyDescent="0.3">
      <c r="A120" s="343"/>
      <c r="B120" s="343" t="s">
        <v>419</v>
      </c>
      <c r="C120" s="343"/>
      <c r="D120" s="343"/>
      <c r="E120" s="343"/>
      <c r="F120" s="369">
        <v>-3931</v>
      </c>
      <c r="G120" s="369">
        <f>'鄉庫收支月報表(113年11月)'!G120+'鄉庫收支月報表(113年12月)'!F120</f>
        <v>400000</v>
      </c>
      <c r="H120" s="353"/>
      <c r="I120" s="354"/>
      <c r="J120" s="354"/>
      <c r="K120" s="355"/>
    </row>
    <row r="121" spans="1:11" ht="20.25" customHeight="1" x14ac:dyDescent="0.3">
      <c r="A121" s="343"/>
      <c r="B121" s="343" t="s">
        <v>420</v>
      </c>
      <c r="C121" s="343"/>
      <c r="D121" s="343"/>
      <c r="E121" s="343"/>
      <c r="F121" s="369" t="s">
        <v>418</v>
      </c>
      <c r="G121" s="369" t="s">
        <v>418</v>
      </c>
      <c r="H121" s="353"/>
      <c r="I121" s="354"/>
      <c r="J121" s="354"/>
      <c r="K121" s="355"/>
    </row>
    <row r="122" spans="1:11" ht="20.25" customHeight="1" x14ac:dyDescent="0.3">
      <c r="A122" s="343"/>
      <c r="B122" s="343" t="s">
        <v>421</v>
      </c>
      <c r="C122" s="343"/>
      <c r="D122" s="343"/>
      <c r="E122" s="343"/>
      <c r="F122" s="369">
        <v>0</v>
      </c>
      <c r="G122" s="369">
        <f>'鄉庫收支月報表(113年11月)'!G122+'鄉庫收支月報表(113年12月)'!F122</f>
        <v>409217</v>
      </c>
      <c r="H122" s="353"/>
      <c r="I122" s="354"/>
      <c r="J122" s="354"/>
      <c r="K122" s="355"/>
    </row>
    <row r="123" spans="1:11" ht="20.25" customHeight="1" x14ac:dyDescent="0.3">
      <c r="A123" s="323"/>
      <c r="B123" s="343" t="s">
        <v>416</v>
      </c>
      <c r="C123" s="323"/>
      <c r="D123" s="323"/>
      <c r="E123" s="323"/>
      <c r="F123" s="369" t="s">
        <v>418</v>
      </c>
      <c r="G123" s="369" t="s">
        <v>418</v>
      </c>
      <c r="H123" s="353"/>
      <c r="I123" s="354"/>
      <c r="J123" s="354"/>
      <c r="K123" s="355"/>
    </row>
    <row r="124" spans="1:11" ht="20.25" customHeight="1" x14ac:dyDescent="0.3">
      <c r="A124" s="343"/>
      <c r="B124" s="343" t="s">
        <v>422</v>
      </c>
      <c r="C124" s="343"/>
      <c r="D124" s="343"/>
      <c r="E124" s="343"/>
      <c r="F124" s="369" t="s">
        <v>418</v>
      </c>
      <c r="G124" s="369" t="s">
        <v>418</v>
      </c>
      <c r="H124" s="353"/>
      <c r="I124" s="354"/>
      <c r="J124" s="354"/>
      <c r="K124" s="355"/>
    </row>
    <row r="125" spans="1:11" ht="20.25" customHeight="1" x14ac:dyDescent="0.3">
      <c r="A125" s="343" t="s">
        <v>423</v>
      </c>
      <c r="B125" s="343"/>
      <c r="C125" s="343"/>
      <c r="D125" s="343"/>
      <c r="E125" s="343"/>
      <c r="F125" s="369" t="s">
        <v>418</v>
      </c>
      <c r="G125" s="369" t="s">
        <v>418</v>
      </c>
      <c r="H125" s="353"/>
      <c r="I125" s="354"/>
      <c r="J125" s="354"/>
      <c r="K125" s="355"/>
    </row>
    <row r="126" spans="1:11" ht="20.25" customHeight="1" x14ac:dyDescent="0.3">
      <c r="A126" s="343"/>
      <c r="B126" s="343" t="s">
        <v>424</v>
      </c>
      <c r="C126" s="343"/>
      <c r="D126" s="343"/>
      <c r="E126" s="343"/>
      <c r="F126" s="369" t="s">
        <v>418</v>
      </c>
      <c r="G126" s="369" t="s">
        <v>418</v>
      </c>
      <c r="H126" s="353"/>
      <c r="I126" s="354"/>
      <c r="J126" s="354"/>
      <c r="K126" s="355"/>
    </row>
    <row r="127" spans="1:11" ht="20.25" customHeight="1" x14ac:dyDescent="0.3">
      <c r="A127" s="348" t="s">
        <v>425</v>
      </c>
      <c r="B127" s="343"/>
      <c r="C127" s="343"/>
      <c r="D127" s="343"/>
      <c r="E127" s="370"/>
      <c r="F127" s="341">
        <f>F118+F120+F122</f>
        <v>85575143</v>
      </c>
      <c r="G127" s="345">
        <f>SUM(G118:G126)</f>
        <v>344374149</v>
      </c>
      <c r="H127" s="353"/>
      <c r="I127" s="354"/>
      <c r="J127" s="354"/>
      <c r="K127" s="355"/>
    </row>
    <row r="128" spans="1:11" ht="20.25" customHeight="1" x14ac:dyDescent="0.3">
      <c r="A128" s="343" t="s">
        <v>426</v>
      </c>
      <c r="B128" s="343"/>
      <c r="C128" s="343"/>
      <c r="D128" s="343"/>
      <c r="E128" s="371"/>
      <c r="F128" s="341">
        <f>F53-F127</f>
        <v>371745424</v>
      </c>
      <c r="G128" s="345"/>
      <c r="H128" s="353"/>
      <c r="I128" s="354"/>
      <c r="J128" s="354"/>
      <c r="K128" s="355"/>
    </row>
    <row r="129" spans="1:11" ht="20.25" customHeight="1" x14ac:dyDescent="0.3">
      <c r="A129" s="343" t="s">
        <v>427</v>
      </c>
      <c r="B129" s="343"/>
      <c r="C129" s="343"/>
      <c r="D129" s="343"/>
      <c r="E129" s="343"/>
      <c r="F129" s="341">
        <f>SUM(F127:F128)</f>
        <v>457320567</v>
      </c>
      <c r="G129" s="345"/>
      <c r="H129" s="353"/>
      <c r="I129" s="354"/>
      <c r="J129" s="354"/>
      <c r="K129" s="355"/>
    </row>
    <row r="130" spans="1:11" ht="20.25" customHeight="1" x14ac:dyDescent="0.3">
      <c r="A130" s="343" t="s">
        <v>428</v>
      </c>
      <c r="B130" s="343"/>
      <c r="C130" s="343"/>
      <c r="D130" s="343"/>
      <c r="E130" s="343"/>
      <c r="F130" s="345">
        <v>0</v>
      </c>
      <c r="G130" s="345"/>
      <c r="H130" s="372"/>
      <c r="I130" s="354"/>
      <c r="J130" s="354"/>
      <c r="K130" s="355"/>
    </row>
    <row r="131" spans="1:11" ht="20.25" customHeight="1" x14ac:dyDescent="0.3">
      <c r="A131" s="348" t="s">
        <v>429</v>
      </c>
      <c r="B131" s="343"/>
      <c r="C131" s="343"/>
      <c r="D131" s="343"/>
      <c r="E131" s="343"/>
      <c r="F131" s="341">
        <f>F53-F127+F130</f>
        <v>371745424</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435</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3E3A7FF0-FB48-4063-B774-9AFFB7B49905}"/>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AB68-4EFD-4ECD-B91D-91188DAB5BBC}">
  <dimension ref="A1:M225"/>
  <sheetViews>
    <sheetView zoomScale="76" zoomScaleNormal="76" zoomScaleSheetLayoutView="76" zoomScalePageLayoutView="70" workbookViewId="0"/>
  </sheetViews>
  <sheetFormatPr defaultColWidth="9" defaultRowHeight="16.2" x14ac:dyDescent="0.3"/>
  <cols>
    <col min="1" max="1" width="12.21875" style="89" customWidth="1"/>
    <col min="2" max="3" width="11" style="89" customWidth="1"/>
    <col min="4" max="6" width="11" style="103" customWidth="1"/>
    <col min="7" max="10" width="11" style="89" customWidth="1"/>
    <col min="11" max="11" width="17.88671875" style="89" customWidth="1"/>
    <col min="12" max="12" width="20.77734375" style="89" customWidth="1"/>
    <col min="13" max="256" width="9" style="89"/>
    <col min="257" max="257" width="12.21875" style="89" customWidth="1"/>
    <col min="258" max="266" width="11" style="89" customWidth="1"/>
    <col min="267" max="267" width="17.88671875" style="89" customWidth="1"/>
    <col min="268" max="268" width="20.77734375" style="89" customWidth="1"/>
    <col min="269" max="512" width="9" style="89"/>
    <col min="513" max="513" width="12.21875" style="89" customWidth="1"/>
    <col min="514" max="522" width="11" style="89" customWidth="1"/>
    <col min="523" max="523" width="17.88671875" style="89" customWidth="1"/>
    <col min="524" max="524" width="20.77734375" style="89" customWidth="1"/>
    <col min="525" max="768" width="9" style="89"/>
    <col min="769" max="769" width="12.21875" style="89" customWidth="1"/>
    <col min="770" max="778" width="11" style="89" customWidth="1"/>
    <col min="779" max="779" width="17.88671875" style="89" customWidth="1"/>
    <col min="780" max="780" width="20.77734375" style="89" customWidth="1"/>
    <col min="781" max="1024" width="9" style="89"/>
    <col min="1025" max="1025" width="12.21875" style="89" customWidth="1"/>
    <col min="1026" max="1034" width="11" style="89" customWidth="1"/>
    <col min="1035" max="1035" width="17.88671875" style="89" customWidth="1"/>
    <col min="1036" max="1036" width="20.77734375" style="89" customWidth="1"/>
    <col min="1037" max="1280" width="9" style="89"/>
    <col min="1281" max="1281" width="12.21875" style="89" customWidth="1"/>
    <col min="1282" max="1290" width="11" style="89" customWidth="1"/>
    <col min="1291" max="1291" width="17.88671875" style="89" customWidth="1"/>
    <col min="1292" max="1292" width="20.77734375" style="89" customWidth="1"/>
    <col min="1293" max="1536" width="9" style="89"/>
    <col min="1537" max="1537" width="12.21875" style="89" customWidth="1"/>
    <col min="1538" max="1546" width="11" style="89" customWidth="1"/>
    <col min="1547" max="1547" width="17.88671875" style="89" customWidth="1"/>
    <col min="1548" max="1548" width="20.77734375" style="89" customWidth="1"/>
    <col min="1549" max="1792" width="9" style="89"/>
    <col min="1793" max="1793" width="12.21875" style="89" customWidth="1"/>
    <col min="1794" max="1802" width="11" style="89" customWidth="1"/>
    <col min="1803" max="1803" width="17.88671875" style="89" customWidth="1"/>
    <col min="1804" max="1804" width="20.77734375" style="89" customWidth="1"/>
    <col min="1805" max="2048" width="9" style="89"/>
    <col min="2049" max="2049" width="12.21875" style="89" customWidth="1"/>
    <col min="2050" max="2058" width="11" style="89" customWidth="1"/>
    <col min="2059" max="2059" width="17.88671875" style="89" customWidth="1"/>
    <col min="2060" max="2060" width="20.77734375" style="89" customWidth="1"/>
    <col min="2061" max="2304" width="9" style="89"/>
    <col min="2305" max="2305" width="12.21875" style="89" customWidth="1"/>
    <col min="2306" max="2314" width="11" style="89" customWidth="1"/>
    <col min="2315" max="2315" width="17.88671875" style="89" customWidth="1"/>
    <col min="2316" max="2316" width="20.77734375" style="89" customWidth="1"/>
    <col min="2317" max="2560" width="9" style="89"/>
    <col min="2561" max="2561" width="12.21875" style="89" customWidth="1"/>
    <col min="2562" max="2570" width="11" style="89" customWidth="1"/>
    <col min="2571" max="2571" width="17.88671875" style="89" customWidth="1"/>
    <col min="2572" max="2572" width="20.77734375" style="89" customWidth="1"/>
    <col min="2573" max="2816" width="9" style="89"/>
    <col min="2817" max="2817" width="12.21875" style="89" customWidth="1"/>
    <col min="2818" max="2826" width="11" style="89" customWidth="1"/>
    <col min="2827" max="2827" width="17.88671875" style="89" customWidth="1"/>
    <col min="2828" max="2828" width="20.77734375" style="89" customWidth="1"/>
    <col min="2829" max="3072" width="9" style="89"/>
    <col min="3073" max="3073" width="12.21875" style="89" customWidth="1"/>
    <col min="3074" max="3082" width="11" style="89" customWidth="1"/>
    <col min="3083" max="3083" width="17.88671875" style="89" customWidth="1"/>
    <col min="3084" max="3084" width="20.77734375" style="89" customWidth="1"/>
    <col min="3085" max="3328" width="9" style="89"/>
    <col min="3329" max="3329" width="12.21875" style="89" customWidth="1"/>
    <col min="3330" max="3338" width="11" style="89" customWidth="1"/>
    <col min="3339" max="3339" width="17.88671875" style="89" customWidth="1"/>
    <col min="3340" max="3340" width="20.77734375" style="89" customWidth="1"/>
    <col min="3341" max="3584" width="9" style="89"/>
    <col min="3585" max="3585" width="12.21875" style="89" customWidth="1"/>
    <col min="3586" max="3594" width="11" style="89" customWidth="1"/>
    <col min="3595" max="3595" width="17.88671875" style="89" customWidth="1"/>
    <col min="3596" max="3596" width="20.77734375" style="89" customWidth="1"/>
    <col min="3597" max="3840" width="9" style="89"/>
    <col min="3841" max="3841" width="12.21875" style="89" customWidth="1"/>
    <col min="3842" max="3850" width="11" style="89" customWidth="1"/>
    <col min="3851" max="3851" width="17.88671875" style="89" customWidth="1"/>
    <col min="3852" max="3852" width="20.77734375" style="89" customWidth="1"/>
    <col min="3853" max="4096" width="9" style="89"/>
    <col min="4097" max="4097" width="12.21875" style="89" customWidth="1"/>
    <col min="4098" max="4106" width="11" style="89" customWidth="1"/>
    <col min="4107" max="4107" width="17.88671875" style="89" customWidth="1"/>
    <col min="4108" max="4108" width="20.77734375" style="89" customWidth="1"/>
    <col min="4109" max="4352" width="9" style="89"/>
    <col min="4353" max="4353" width="12.21875" style="89" customWidth="1"/>
    <col min="4354" max="4362" width="11" style="89" customWidth="1"/>
    <col min="4363" max="4363" width="17.88671875" style="89" customWidth="1"/>
    <col min="4364" max="4364" width="20.77734375" style="89" customWidth="1"/>
    <col min="4365" max="4608" width="9" style="89"/>
    <col min="4609" max="4609" width="12.21875" style="89" customWidth="1"/>
    <col min="4610" max="4618" width="11" style="89" customWidth="1"/>
    <col min="4619" max="4619" width="17.88671875" style="89" customWidth="1"/>
    <col min="4620" max="4620" width="20.77734375" style="89" customWidth="1"/>
    <col min="4621" max="4864" width="9" style="89"/>
    <col min="4865" max="4865" width="12.21875" style="89" customWidth="1"/>
    <col min="4866" max="4874" width="11" style="89" customWidth="1"/>
    <col min="4875" max="4875" width="17.88671875" style="89" customWidth="1"/>
    <col min="4876" max="4876" width="20.77734375" style="89" customWidth="1"/>
    <col min="4877" max="5120" width="9" style="89"/>
    <col min="5121" max="5121" width="12.21875" style="89" customWidth="1"/>
    <col min="5122" max="5130" width="11" style="89" customWidth="1"/>
    <col min="5131" max="5131" width="17.88671875" style="89" customWidth="1"/>
    <col min="5132" max="5132" width="20.77734375" style="89" customWidth="1"/>
    <col min="5133" max="5376" width="9" style="89"/>
    <col min="5377" max="5377" width="12.21875" style="89" customWidth="1"/>
    <col min="5378" max="5386" width="11" style="89" customWidth="1"/>
    <col min="5387" max="5387" width="17.88671875" style="89" customWidth="1"/>
    <col min="5388" max="5388" width="20.77734375" style="89" customWidth="1"/>
    <col min="5389" max="5632" width="9" style="89"/>
    <col min="5633" max="5633" width="12.21875" style="89" customWidth="1"/>
    <col min="5634" max="5642" width="11" style="89" customWidth="1"/>
    <col min="5643" max="5643" width="17.88671875" style="89" customWidth="1"/>
    <col min="5644" max="5644" width="20.77734375" style="89" customWidth="1"/>
    <col min="5645" max="5888" width="9" style="89"/>
    <col min="5889" max="5889" width="12.21875" style="89" customWidth="1"/>
    <col min="5890" max="5898" width="11" style="89" customWidth="1"/>
    <col min="5899" max="5899" width="17.88671875" style="89" customWidth="1"/>
    <col min="5900" max="5900" width="20.77734375" style="89" customWidth="1"/>
    <col min="5901" max="6144" width="9" style="89"/>
    <col min="6145" max="6145" width="12.21875" style="89" customWidth="1"/>
    <col min="6146" max="6154" width="11" style="89" customWidth="1"/>
    <col min="6155" max="6155" width="17.88671875" style="89" customWidth="1"/>
    <col min="6156" max="6156" width="20.77734375" style="89" customWidth="1"/>
    <col min="6157" max="6400" width="9" style="89"/>
    <col min="6401" max="6401" width="12.21875" style="89" customWidth="1"/>
    <col min="6402" max="6410" width="11" style="89" customWidth="1"/>
    <col min="6411" max="6411" width="17.88671875" style="89" customWidth="1"/>
    <col min="6412" max="6412" width="20.77734375" style="89" customWidth="1"/>
    <col min="6413" max="6656" width="9" style="89"/>
    <col min="6657" max="6657" width="12.21875" style="89" customWidth="1"/>
    <col min="6658" max="6666" width="11" style="89" customWidth="1"/>
    <col min="6667" max="6667" width="17.88671875" style="89" customWidth="1"/>
    <col min="6668" max="6668" width="20.77734375" style="89" customWidth="1"/>
    <col min="6669" max="6912" width="9" style="89"/>
    <col min="6913" max="6913" width="12.21875" style="89" customWidth="1"/>
    <col min="6914" max="6922" width="11" style="89" customWidth="1"/>
    <col min="6923" max="6923" width="17.88671875" style="89" customWidth="1"/>
    <col min="6924" max="6924" width="20.77734375" style="89" customWidth="1"/>
    <col min="6925" max="7168" width="9" style="89"/>
    <col min="7169" max="7169" width="12.21875" style="89" customWidth="1"/>
    <col min="7170" max="7178" width="11" style="89" customWidth="1"/>
    <col min="7179" max="7179" width="17.88671875" style="89" customWidth="1"/>
    <col min="7180" max="7180" width="20.77734375" style="89" customWidth="1"/>
    <col min="7181" max="7424" width="9" style="89"/>
    <col min="7425" max="7425" width="12.21875" style="89" customWidth="1"/>
    <col min="7426" max="7434" width="11" style="89" customWidth="1"/>
    <col min="7435" max="7435" width="17.88671875" style="89" customWidth="1"/>
    <col min="7436" max="7436" width="20.77734375" style="89" customWidth="1"/>
    <col min="7437" max="7680" width="9" style="89"/>
    <col min="7681" max="7681" width="12.21875" style="89" customWidth="1"/>
    <col min="7682" max="7690" width="11" style="89" customWidth="1"/>
    <col min="7691" max="7691" width="17.88671875" style="89" customWidth="1"/>
    <col min="7692" max="7692" width="20.77734375" style="89" customWidth="1"/>
    <col min="7693" max="7936" width="9" style="89"/>
    <col min="7937" max="7937" width="12.21875" style="89" customWidth="1"/>
    <col min="7938" max="7946" width="11" style="89" customWidth="1"/>
    <col min="7947" max="7947" width="17.88671875" style="89" customWidth="1"/>
    <col min="7948" max="7948" width="20.77734375" style="89" customWidth="1"/>
    <col min="7949" max="8192" width="9" style="89"/>
    <col min="8193" max="8193" width="12.21875" style="89" customWidth="1"/>
    <col min="8194" max="8202" width="11" style="89" customWidth="1"/>
    <col min="8203" max="8203" width="17.88671875" style="89" customWidth="1"/>
    <col min="8204" max="8204" width="20.77734375" style="89" customWidth="1"/>
    <col min="8205" max="8448" width="9" style="89"/>
    <col min="8449" max="8449" width="12.21875" style="89" customWidth="1"/>
    <col min="8450" max="8458" width="11" style="89" customWidth="1"/>
    <col min="8459" max="8459" width="17.88671875" style="89" customWidth="1"/>
    <col min="8460" max="8460" width="20.77734375" style="89" customWidth="1"/>
    <col min="8461" max="8704" width="9" style="89"/>
    <col min="8705" max="8705" width="12.21875" style="89" customWidth="1"/>
    <col min="8706" max="8714" width="11" style="89" customWidth="1"/>
    <col min="8715" max="8715" width="17.88671875" style="89" customWidth="1"/>
    <col min="8716" max="8716" width="20.77734375" style="89" customWidth="1"/>
    <col min="8717" max="8960" width="9" style="89"/>
    <col min="8961" max="8961" width="12.21875" style="89" customWidth="1"/>
    <col min="8962" max="8970" width="11" style="89" customWidth="1"/>
    <col min="8971" max="8971" width="17.88671875" style="89" customWidth="1"/>
    <col min="8972" max="8972" width="20.77734375" style="89" customWidth="1"/>
    <col min="8973" max="9216" width="9" style="89"/>
    <col min="9217" max="9217" width="12.21875" style="89" customWidth="1"/>
    <col min="9218" max="9226" width="11" style="89" customWidth="1"/>
    <col min="9227" max="9227" width="17.88671875" style="89" customWidth="1"/>
    <col min="9228" max="9228" width="20.77734375" style="89" customWidth="1"/>
    <col min="9229" max="9472" width="9" style="89"/>
    <col min="9473" max="9473" width="12.21875" style="89" customWidth="1"/>
    <col min="9474" max="9482" width="11" style="89" customWidth="1"/>
    <col min="9483" max="9483" width="17.88671875" style="89" customWidth="1"/>
    <col min="9484" max="9484" width="20.77734375" style="89" customWidth="1"/>
    <col min="9485" max="9728" width="9" style="89"/>
    <col min="9729" max="9729" width="12.21875" style="89" customWidth="1"/>
    <col min="9730" max="9738" width="11" style="89" customWidth="1"/>
    <col min="9739" max="9739" width="17.88671875" style="89" customWidth="1"/>
    <col min="9740" max="9740" width="20.77734375" style="89" customWidth="1"/>
    <col min="9741" max="9984" width="9" style="89"/>
    <col min="9985" max="9985" width="12.21875" style="89" customWidth="1"/>
    <col min="9986" max="9994" width="11" style="89" customWidth="1"/>
    <col min="9995" max="9995" width="17.88671875" style="89" customWidth="1"/>
    <col min="9996" max="9996" width="20.77734375" style="89" customWidth="1"/>
    <col min="9997" max="10240" width="9" style="89"/>
    <col min="10241" max="10241" width="12.21875" style="89" customWidth="1"/>
    <col min="10242" max="10250" width="11" style="89" customWidth="1"/>
    <col min="10251" max="10251" width="17.88671875" style="89" customWidth="1"/>
    <col min="10252" max="10252" width="20.77734375" style="89" customWidth="1"/>
    <col min="10253" max="10496" width="9" style="89"/>
    <col min="10497" max="10497" width="12.21875" style="89" customWidth="1"/>
    <col min="10498" max="10506" width="11" style="89" customWidth="1"/>
    <col min="10507" max="10507" width="17.88671875" style="89" customWidth="1"/>
    <col min="10508" max="10508" width="20.77734375" style="89" customWidth="1"/>
    <col min="10509" max="10752" width="9" style="89"/>
    <col min="10753" max="10753" width="12.21875" style="89" customWidth="1"/>
    <col min="10754" max="10762" width="11" style="89" customWidth="1"/>
    <col min="10763" max="10763" width="17.88671875" style="89" customWidth="1"/>
    <col min="10764" max="10764" width="20.77734375" style="89" customWidth="1"/>
    <col min="10765" max="11008" width="9" style="89"/>
    <col min="11009" max="11009" width="12.21875" style="89" customWidth="1"/>
    <col min="11010" max="11018" width="11" style="89" customWidth="1"/>
    <col min="11019" max="11019" width="17.88671875" style="89" customWidth="1"/>
    <col min="11020" max="11020" width="20.77734375" style="89" customWidth="1"/>
    <col min="11021" max="11264" width="9" style="89"/>
    <col min="11265" max="11265" width="12.21875" style="89" customWidth="1"/>
    <col min="11266" max="11274" width="11" style="89" customWidth="1"/>
    <col min="11275" max="11275" width="17.88671875" style="89" customWidth="1"/>
    <col min="11276" max="11276" width="20.77734375" style="89" customWidth="1"/>
    <col min="11277" max="11520" width="9" style="89"/>
    <col min="11521" max="11521" width="12.21875" style="89" customWidth="1"/>
    <col min="11522" max="11530" width="11" style="89" customWidth="1"/>
    <col min="11531" max="11531" width="17.88671875" style="89" customWidth="1"/>
    <col min="11532" max="11532" width="20.77734375" style="89" customWidth="1"/>
    <col min="11533" max="11776" width="9" style="89"/>
    <col min="11777" max="11777" width="12.21875" style="89" customWidth="1"/>
    <col min="11778" max="11786" width="11" style="89" customWidth="1"/>
    <col min="11787" max="11787" width="17.88671875" style="89" customWidth="1"/>
    <col min="11788" max="11788" width="20.77734375" style="89" customWidth="1"/>
    <col min="11789" max="12032" width="9" style="89"/>
    <col min="12033" max="12033" width="12.21875" style="89" customWidth="1"/>
    <col min="12034" max="12042" width="11" style="89" customWidth="1"/>
    <col min="12043" max="12043" width="17.88671875" style="89" customWidth="1"/>
    <col min="12044" max="12044" width="20.77734375" style="89" customWidth="1"/>
    <col min="12045" max="12288" width="9" style="89"/>
    <col min="12289" max="12289" width="12.21875" style="89" customWidth="1"/>
    <col min="12290" max="12298" width="11" style="89" customWidth="1"/>
    <col min="12299" max="12299" width="17.88671875" style="89" customWidth="1"/>
    <col min="12300" max="12300" width="20.77734375" style="89" customWidth="1"/>
    <col min="12301" max="12544" width="9" style="89"/>
    <col min="12545" max="12545" width="12.21875" style="89" customWidth="1"/>
    <col min="12546" max="12554" width="11" style="89" customWidth="1"/>
    <col min="12555" max="12555" width="17.88671875" style="89" customWidth="1"/>
    <col min="12556" max="12556" width="20.77734375" style="89" customWidth="1"/>
    <col min="12557" max="12800" width="9" style="89"/>
    <col min="12801" max="12801" width="12.21875" style="89" customWidth="1"/>
    <col min="12802" max="12810" width="11" style="89" customWidth="1"/>
    <col min="12811" max="12811" width="17.88671875" style="89" customWidth="1"/>
    <col min="12812" max="12812" width="20.77734375" style="89" customWidth="1"/>
    <col min="12813" max="13056" width="9" style="89"/>
    <col min="13057" max="13057" width="12.21875" style="89" customWidth="1"/>
    <col min="13058" max="13066" width="11" style="89" customWidth="1"/>
    <col min="13067" max="13067" width="17.88671875" style="89" customWidth="1"/>
    <col min="13068" max="13068" width="20.77734375" style="89" customWidth="1"/>
    <col min="13069" max="13312" width="9" style="89"/>
    <col min="13313" max="13313" width="12.21875" style="89" customWidth="1"/>
    <col min="13314" max="13322" width="11" style="89" customWidth="1"/>
    <col min="13323" max="13323" width="17.88671875" style="89" customWidth="1"/>
    <col min="13324" max="13324" width="20.77734375" style="89" customWidth="1"/>
    <col min="13325" max="13568" width="9" style="89"/>
    <col min="13569" max="13569" width="12.21875" style="89" customWidth="1"/>
    <col min="13570" max="13578" width="11" style="89" customWidth="1"/>
    <col min="13579" max="13579" width="17.88671875" style="89" customWidth="1"/>
    <col min="13580" max="13580" width="20.77734375" style="89" customWidth="1"/>
    <col min="13581" max="13824" width="9" style="89"/>
    <col min="13825" max="13825" width="12.21875" style="89" customWidth="1"/>
    <col min="13826" max="13834" width="11" style="89" customWidth="1"/>
    <col min="13835" max="13835" width="17.88671875" style="89" customWidth="1"/>
    <col min="13836" max="13836" width="20.77734375" style="89" customWidth="1"/>
    <col min="13837" max="14080" width="9" style="89"/>
    <col min="14081" max="14081" width="12.21875" style="89" customWidth="1"/>
    <col min="14082" max="14090" width="11" style="89" customWidth="1"/>
    <col min="14091" max="14091" width="17.88671875" style="89" customWidth="1"/>
    <col min="14092" max="14092" width="20.77734375" style="89" customWidth="1"/>
    <col min="14093" max="14336" width="9" style="89"/>
    <col min="14337" max="14337" width="12.21875" style="89" customWidth="1"/>
    <col min="14338" max="14346" width="11" style="89" customWidth="1"/>
    <col min="14347" max="14347" width="17.88671875" style="89" customWidth="1"/>
    <col min="14348" max="14348" width="20.77734375" style="89" customWidth="1"/>
    <col min="14349" max="14592" width="9" style="89"/>
    <col min="14593" max="14593" width="12.21875" style="89" customWidth="1"/>
    <col min="14594" max="14602" width="11" style="89" customWidth="1"/>
    <col min="14603" max="14603" width="17.88671875" style="89" customWidth="1"/>
    <col min="14604" max="14604" width="20.77734375" style="89" customWidth="1"/>
    <col min="14605" max="14848" width="9" style="89"/>
    <col min="14849" max="14849" width="12.21875" style="89" customWidth="1"/>
    <col min="14850" max="14858" width="11" style="89" customWidth="1"/>
    <col min="14859" max="14859" width="17.88671875" style="89" customWidth="1"/>
    <col min="14860" max="14860" width="20.77734375" style="89" customWidth="1"/>
    <col min="14861" max="15104" width="9" style="89"/>
    <col min="15105" max="15105" width="12.21875" style="89" customWidth="1"/>
    <col min="15106" max="15114" width="11" style="89" customWidth="1"/>
    <col min="15115" max="15115" width="17.88671875" style="89" customWidth="1"/>
    <col min="15116" max="15116" width="20.77734375" style="89" customWidth="1"/>
    <col min="15117" max="15360" width="9" style="89"/>
    <col min="15361" max="15361" width="12.21875" style="89" customWidth="1"/>
    <col min="15362" max="15370" width="11" style="89" customWidth="1"/>
    <col min="15371" max="15371" width="17.88671875" style="89" customWidth="1"/>
    <col min="15372" max="15372" width="20.77734375" style="89" customWidth="1"/>
    <col min="15373" max="15616" width="9" style="89"/>
    <col min="15617" max="15617" width="12.21875" style="89" customWidth="1"/>
    <col min="15618" max="15626" width="11" style="89" customWidth="1"/>
    <col min="15627" max="15627" width="17.88671875" style="89" customWidth="1"/>
    <col min="15628" max="15628" width="20.77734375" style="89" customWidth="1"/>
    <col min="15629" max="15872" width="9" style="89"/>
    <col min="15873" max="15873" width="12.21875" style="89" customWidth="1"/>
    <col min="15874" max="15882" width="11" style="89" customWidth="1"/>
    <col min="15883" max="15883" width="17.88671875" style="89" customWidth="1"/>
    <col min="15884" max="15884" width="20.77734375" style="89" customWidth="1"/>
    <col min="15885" max="16128" width="9" style="89"/>
    <col min="16129" max="16129" width="12.21875" style="89" customWidth="1"/>
    <col min="16130" max="16138" width="11" style="89" customWidth="1"/>
    <col min="16139" max="16139" width="17.88671875" style="89" customWidth="1"/>
    <col min="16140" max="16140" width="20.77734375" style="89" customWidth="1"/>
    <col min="16141" max="16384" width="9" style="89"/>
  </cols>
  <sheetData>
    <row r="1" spans="1:13" s="82" customFormat="1" ht="21" customHeight="1" x14ac:dyDescent="0.3">
      <c r="A1" s="80" t="s">
        <v>179</v>
      </c>
      <c r="B1" s="81"/>
      <c r="D1" s="81"/>
      <c r="E1" s="81"/>
      <c r="F1" s="81"/>
      <c r="I1" s="1580" t="s">
        <v>95</v>
      </c>
      <c r="J1" s="1580"/>
      <c r="K1" s="1581" t="s">
        <v>180</v>
      </c>
      <c r="L1" s="1582"/>
      <c r="M1" s="83" t="s">
        <v>97</v>
      </c>
    </row>
    <row r="2" spans="1:13" s="82" customFormat="1" ht="21" customHeight="1" x14ac:dyDescent="0.3">
      <c r="A2" s="80" t="s">
        <v>181</v>
      </c>
      <c r="B2" s="84" t="s">
        <v>182</v>
      </c>
      <c r="D2" s="85"/>
      <c r="E2" s="85"/>
      <c r="F2" s="85"/>
      <c r="G2" s="84"/>
      <c r="I2" s="1580" t="s">
        <v>183</v>
      </c>
      <c r="J2" s="1580"/>
      <c r="K2" s="1580" t="s">
        <v>184</v>
      </c>
      <c r="L2" s="1580"/>
    </row>
    <row r="3" spans="1:13" s="86" customFormat="1" ht="37.5" customHeight="1" x14ac:dyDescent="0.3">
      <c r="A3" s="1583" t="s">
        <v>185</v>
      </c>
      <c r="B3" s="1584"/>
      <c r="C3" s="1584"/>
      <c r="D3" s="1584"/>
      <c r="E3" s="1584"/>
      <c r="F3" s="1584"/>
      <c r="G3" s="1584"/>
      <c r="H3" s="1584"/>
      <c r="I3" s="1584"/>
      <c r="J3" s="1584"/>
      <c r="K3" s="1584"/>
      <c r="L3" s="1584"/>
    </row>
    <row r="4" spans="1:13" ht="21" customHeight="1" thickBot="1" x14ac:dyDescent="0.35">
      <c r="A4" s="87"/>
      <c r="B4" s="87"/>
      <c r="C4" s="87"/>
      <c r="D4" s="87"/>
      <c r="E4" s="87"/>
      <c r="F4" s="1579" t="s">
        <v>243</v>
      </c>
      <c r="G4" s="1579"/>
      <c r="H4" s="1579"/>
      <c r="I4" s="87"/>
      <c r="J4" s="87"/>
      <c r="K4" s="1562" t="s">
        <v>186</v>
      </c>
      <c r="L4" s="1562"/>
    </row>
    <row r="5" spans="1:13" s="91" customFormat="1" ht="37.200000000000003" customHeight="1" x14ac:dyDescent="0.3">
      <c r="A5" s="1565" t="s">
        <v>187</v>
      </c>
      <c r="B5" s="1568" t="s">
        <v>188</v>
      </c>
      <c r="C5" s="1571" t="s">
        <v>189</v>
      </c>
      <c r="D5" s="1572"/>
      <c r="E5" s="1572"/>
      <c r="F5" s="1572"/>
      <c r="G5" s="1572"/>
      <c r="H5" s="1572"/>
      <c r="I5" s="1572"/>
      <c r="J5" s="1573" t="s">
        <v>190</v>
      </c>
      <c r="K5" s="1574"/>
      <c r="L5" s="1574"/>
    </row>
    <row r="6" spans="1:13" s="91" customFormat="1" ht="37.200000000000003" customHeight="1" x14ac:dyDescent="0.3">
      <c r="A6" s="1566"/>
      <c r="B6" s="1569"/>
      <c r="C6" s="1575" t="s">
        <v>161</v>
      </c>
      <c r="D6" s="1577" t="s">
        <v>191</v>
      </c>
      <c r="E6" s="1577"/>
      <c r="F6" s="1577"/>
      <c r="G6" s="1577" t="s">
        <v>192</v>
      </c>
      <c r="H6" s="1577"/>
      <c r="I6" s="1577"/>
      <c r="J6" s="1577" t="s">
        <v>193</v>
      </c>
      <c r="K6" s="1577"/>
      <c r="L6" s="1578"/>
    </row>
    <row r="7" spans="1:13" s="91" customFormat="1" ht="37.200000000000003" customHeight="1" thickBot="1" x14ac:dyDescent="0.35">
      <c r="A7" s="1567"/>
      <c r="B7" s="1570"/>
      <c r="C7" s="1576"/>
      <c r="D7" s="94" t="s">
        <v>194</v>
      </c>
      <c r="E7" s="94" t="s">
        <v>195</v>
      </c>
      <c r="F7" s="94" t="s">
        <v>196</v>
      </c>
      <c r="G7" s="94" t="s">
        <v>194</v>
      </c>
      <c r="H7" s="94" t="s">
        <v>195</v>
      </c>
      <c r="I7" s="94" t="s">
        <v>196</v>
      </c>
      <c r="J7" s="94" t="s">
        <v>194</v>
      </c>
      <c r="K7" s="94" t="s">
        <v>195</v>
      </c>
      <c r="L7" s="95" t="s">
        <v>196</v>
      </c>
    </row>
    <row r="8" spans="1:13" s="91" customFormat="1" ht="43.95" customHeight="1" thickBot="1" x14ac:dyDescent="0.35">
      <c r="A8" s="90" t="s">
        <v>197</v>
      </c>
      <c r="B8" s="96">
        <f>C8+J8</f>
        <v>20</v>
      </c>
      <c r="C8" s="96">
        <f>D8+G8</f>
        <v>20</v>
      </c>
      <c r="D8" s="96">
        <f>SUM(E8:F8)</f>
        <v>0</v>
      </c>
      <c r="E8" s="97">
        <v>0</v>
      </c>
      <c r="F8" s="97">
        <v>0</v>
      </c>
      <c r="G8" s="96">
        <f>SUM(H8:I8)</f>
        <v>20</v>
      </c>
      <c r="H8" s="97">
        <v>20</v>
      </c>
      <c r="I8" s="97">
        <v>0</v>
      </c>
      <c r="J8" s="96">
        <f>SUM(K8:L8)</f>
        <v>0</v>
      </c>
      <c r="K8" s="97">
        <v>0</v>
      </c>
      <c r="L8" s="98">
        <v>0</v>
      </c>
    </row>
    <row r="9" spans="1:13" s="91" customFormat="1" ht="43.95" customHeight="1" thickBot="1" x14ac:dyDescent="0.35">
      <c r="A9" s="92" t="s">
        <v>198</v>
      </c>
      <c r="B9" s="96">
        <f t="shared" ref="B9:B11" si="0">C9+J9</f>
        <v>0</v>
      </c>
      <c r="C9" s="96">
        <f t="shared" ref="C9:C11" si="1">D9+G9</f>
        <v>0</v>
      </c>
      <c r="D9" s="96">
        <f t="shared" ref="D9:D11" si="2">SUM(E9:F9)</f>
        <v>0</v>
      </c>
      <c r="E9" s="97">
        <v>0</v>
      </c>
      <c r="F9" s="97">
        <v>0</v>
      </c>
      <c r="G9" s="96">
        <f t="shared" ref="G9:G11" si="3">SUM(H9:I9)</f>
        <v>0</v>
      </c>
      <c r="H9" s="97">
        <v>0</v>
      </c>
      <c r="I9" s="97">
        <v>0</v>
      </c>
      <c r="J9" s="96">
        <f t="shared" ref="J9:J11" si="4">SUM(K9:L9)</f>
        <v>0</v>
      </c>
      <c r="K9" s="97">
        <v>0</v>
      </c>
      <c r="L9" s="98">
        <v>0</v>
      </c>
    </row>
    <row r="10" spans="1:13" s="91" customFormat="1" ht="43.95" customHeight="1" thickBot="1" x14ac:dyDescent="0.35">
      <c r="A10" s="92" t="s">
        <v>199</v>
      </c>
      <c r="B10" s="96">
        <f t="shared" si="0"/>
        <v>20</v>
      </c>
      <c r="C10" s="96">
        <f t="shared" si="1"/>
        <v>20</v>
      </c>
      <c r="D10" s="96">
        <f t="shared" si="2"/>
        <v>0</v>
      </c>
      <c r="E10" s="97">
        <v>0</v>
      </c>
      <c r="F10" s="97">
        <v>0</v>
      </c>
      <c r="G10" s="96">
        <f t="shared" si="3"/>
        <v>20</v>
      </c>
      <c r="H10" s="97">
        <v>20</v>
      </c>
      <c r="I10" s="97">
        <v>0</v>
      </c>
      <c r="J10" s="96">
        <f t="shared" si="4"/>
        <v>0</v>
      </c>
      <c r="K10" s="97">
        <v>0</v>
      </c>
      <c r="L10" s="98">
        <v>0</v>
      </c>
    </row>
    <row r="11" spans="1:13" s="91" customFormat="1" ht="43.95" customHeight="1" thickBot="1" x14ac:dyDescent="0.35">
      <c r="A11" s="93" t="s">
        <v>200</v>
      </c>
      <c r="B11" s="99">
        <f t="shared" si="0"/>
        <v>0</v>
      </c>
      <c r="C11" s="99">
        <f t="shared" si="1"/>
        <v>0</v>
      </c>
      <c r="D11" s="99">
        <f t="shared" si="2"/>
        <v>0</v>
      </c>
      <c r="E11" s="100">
        <v>0</v>
      </c>
      <c r="F11" s="100">
        <v>0</v>
      </c>
      <c r="G11" s="99">
        <f t="shared" si="3"/>
        <v>0</v>
      </c>
      <c r="H11" s="100">
        <v>0</v>
      </c>
      <c r="I11" s="100">
        <v>0</v>
      </c>
      <c r="J11" s="99">
        <f t="shared" si="4"/>
        <v>0</v>
      </c>
      <c r="K11" s="100">
        <v>0</v>
      </c>
      <c r="L11" s="101">
        <v>0</v>
      </c>
    </row>
    <row r="12" spans="1:13" x14ac:dyDescent="0.3">
      <c r="A12" s="102" t="s">
        <v>133</v>
      </c>
      <c r="C12" s="102" t="s">
        <v>134</v>
      </c>
      <c r="E12" s="102" t="s">
        <v>135</v>
      </c>
      <c r="H12" s="104" t="s">
        <v>136</v>
      </c>
      <c r="L12" s="105" t="s">
        <v>244</v>
      </c>
    </row>
    <row r="13" spans="1:13" x14ac:dyDescent="0.3">
      <c r="E13" s="89" t="s">
        <v>137</v>
      </c>
      <c r="K13" s="1562"/>
      <c r="L13" s="1562"/>
    </row>
    <row r="14" spans="1:13" x14ac:dyDescent="0.3">
      <c r="A14" s="102"/>
    </row>
    <row r="15" spans="1:13" ht="21.75" customHeight="1" x14ac:dyDescent="0.3">
      <c r="A15" s="89" t="s">
        <v>201</v>
      </c>
    </row>
    <row r="16" spans="1:13" ht="19.95" customHeight="1" x14ac:dyDescent="0.3">
      <c r="A16" s="1563" t="s">
        <v>202</v>
      </c>
      <c r="B16" s="1563"/>
      <c r="C16" s="1563"/>
      <c r="D16" s="1563"/>
      <c r="E16" s="1563"/>
      <c r="F16" s="1563"/>
      <c r="G16" s="1563"/>
      <c r="H16" s="1563"/>
      <c r="I16" s="1563"/>
      <c r="J16" s="1563"/>
      <c r="K16" s="1563"/>
      <c r="L16" s="1563"/>
    </row>
    <row r="17" spans="1:12" ht="17.399999999999999" customHeight="1" x14ac:dyDescent="0.3">
      <c r="A17" s="1564" t="s">
        <v>203</v>
      </c>
      <c r="B17" s="1564"/>
      <c r="C17" s="1564"/>
      <c r="D17" s="1564"/>
      <c r="E17" s="1564"/>
      <c r="F17" s="1564"/>
      <c r="G17" s="1564"/>
      <c r="H17" s="1564"/>
      <c r="I17" s="1564"/>
      <c r="J17" s="1564"/>
      <c r="K17" s="1564"/>
      <c r="L17" s="1564"/>
    </row>
    <row r="18" spans="1:12" ht="17.399999999999999" customHeight="1" x14ac:dyDescent="0.3">
      <c r="A18" s="1564" t="s">
        <v>204</v>
      </c>
      <c r="B18" s="1564"/>
      <c r="C18" s="1564"/>
      <c r="D18" s="1564"/>
      <c r="E18" s="1564"/>
      <c r="F18" s="1564"/>
      <c r="G18" s="1564"/>
      <c r="H18" s="1564"/>
      <c r="I18" s="1564"/>
      <c r="J18" s="1564"/>
      <c r="K18" s="1564"/>
      <c r="L18" s="1564"/>
    </row>
    <row r="19" spans="1:12" ht="21" customHeight="1" x14ac:dyDescent="0.45">
      <c r="A19" s="106"/>
      <c r="B19" s="106"/>
      <c r="C19" s="106"/>
      <c r="D19" s="107"/>
      <c r="E19" s="107"/>
      <c r="F19" s="108"/>
      <c r="G19" s="106"/>
      <c r="H19" s="106"/>
      <c r="I19" s="106"/>
      <c r="J19" s="106"/>
      <c r="K19" s="106"/>
    </row>
    <row r="20" spans="1:12" ht="21" customHeight="1" x14ac:dyDescent="0.45">
      <c r="A20" s="106"/>
      <c r="B20" s="106"/>
      <c r="C20" s="106"/>
      <c r="D20" s="107"/>
      <c r="E20" s="107"/>
      <c r="F20" s="107"/>
      <c r="G20" s="106"/>
      <c r="H20" s="106"/>
      <c r="I20" s="106"/>
      <c r="J20" s="106"/>
      <c r="K20" s="106"/>
    </row>
    <row r="21" spans="1:12" ht="21" customHeight="1" x14ac:dyDescent="0.45">
      <c r="A21" s="106"/>
      <c r="B21" s="106"/>
      <c r="C21" s="106"/>
      <c r="D21" s="107"/>
      <c r="E21" s="107"/>
      <c r="F21" s="107"/>
      <c r="G21" s="106"/>
      <c r="H21" s="106"/>
      <c r="I21" s="106"/>
      <c r="J21" s="106"/>
      <c r="K21" s="106"/>
    </row>
    <row r="22" spans="1:12" ht="21" customHeight="1" x14ac:dyDescent="0.45">
      <c r="A22" s="106"/>
      <c r="B22" s="106"/>
      <c r="C22" s="106"/>
      <c r="D22" s="107"/>
      <c r="E22" s="107"/>
      <c r="F22" s="107"/>
      <c r="G22" s="106"/>
      <c r="H22" s="106"/>
      <c r="I22" s="106"/>
      <c r="J22" s="106"/>
      <c r="K22" s="106"/>
    </row>
    <row r="23" spans="1:12" ht="21" customHeight="1" x14ac:dyDescent="0.45">
      <c r="A23" s="106"/>
      <c r="B23" s="106"/>
      <c r="C23" s="106"/>
      <c r="D23" s="107"/>
      <c r="E23" s="107"/>
      <c r="F23" s="107"/>
      <c r="G23" s="106"/>
      <c r="H23" s="106"/>
      <c r="I23" s="106"/>
      <c r="J23" s="106"/>
      <c r="K23" s="106"/>
    </row>
    <row r="24" spans="1:12" ht="21" customHeight="1" x14ac:dyDescent="0.45">
      <c r="A24" s="106"/>
      <c r="B24" s="106"/>
      <c r="C24" s="106"/>
      <c r="D24" s="107"/>
      <c r="E24" s="107"/>
      <c r="F24" s="107"/>
      <c r="G24" s="106"/>
      <c r="H24" s="106"/>
      <c r="I24" s="106"/>
      <c r="J24" s="106"/>
      <c r="K24" s="106"/>
    </row>
    <row r="25" spans="1:12" ht="21" customHeight="1" x14ac:dyDescent="0.45">
      <c r="A25" s="106"/>
      <c r="B25" s="106"/>
      <c r="C25" s="106"/>
      <c r="D25" s="107"/>
      <c r="E25" s="107"/>
      <c r="F25" s="107"/>
      <c r="G25" s="106"/>
      <c r="H25" s="106"/>
      <c r="I25" s="106"/>
      <c r="J25" s="106"/>
      <c r="K25" s="106"/>
    </row>
    <row r="26" spans="1:12" ht="21" customHeight="1" x14ac:dyDescent="0.45">
      <c r="A26" s="106"/>
      <c r="B26" s="106"/>
      <c r="C26" s="106"/>
      <c r="D26" s="107"/>
      <c r="E26" s="107"/>
      <c r="F26" s="107"/>
      <c r="G26" s="106"/>
      <c r="H26" s="106"/>
      <c r="I26" s="106"/>
      <c r="J26" s="106"/>
      <c r="K26" s="106"/>
    </row>
    <row r="27" spans="1:12" ht="21" customHeight="1" x14ac:dyDescent="0.45">
      <c r="A27" s="106"/>
      <c r="B27" s="106"/>
      <c r="C27" s="106"/>
      <c r="D27" s="107"/>
      <c r="E27" s="107"/>
      <c r="F27" s="107"/>
      <c r="G27" s="106"/>
      <c r="H27" s="106"/>
      <c r="I27" s="106"/>
      <c r="J27" s="106"/>
      <c r="K27" s="106"/>
    </row>
    <row r="28" spans="1:12" ht="21" customHeight="1" x14ac:dyDescent="0.45">
      <c r="A28" s="106"/>
      <c r="B28" s="106"/>
      <c r="C28" s="106"/>
      <c r="D28" s="107"/>
      <c r="E28" s="107"/>
      <c r="F28" s="107"/>
      <c r="G28" s="106"/>
      <c r="H28" s="106"/>
      <c r="I28" s="106"/>
    </row>
    <row r="29" spans="1:12" ht="21" customHeight="1" x14ac:dyDescent="0.45">
      <c r="A29" s="106"/>
      <c r="B29" s="106"/>
      <c r="C29" s="106"/>
      <c r="D29" s="107"/>
      <c r="E29" s="107"/>
      <c r="F29" s="107"/>
      <c r="G29" s="106"/>
      <c r="H29" s="106"/>
      <c r="I29" s="106"/>
    </row>
    <row r="30" spans="1:12" ht="21" customHeight="1" x14ac:dyDescent="0.45">
      <c r="A30" s="106"/>
      <c r="B30" s="106"/>
      <c r="C30" s="106"/>
      <c r="D30" s="107"/>
      <c r="E30" s="107"/>
      <c r="F30" s="107"/>
      <c r="G30" s="106"/>
      <c r="H30" s="106"/>
      <c r="I30" s="106"/>
    </row>
    <row r="31" spans="1:12" ht="21" customHeight="1" x14ac:dyDescent="0.45">
      <c r="A31" s="106"/>
      <c r="B31" s="106"/>
      <c r="C31" s="106"/>
      <c r="D31" s="107"/>
      <c r="E31" s="107"/>
      <c r="F31" s="107"/>
      <c r="G31" s="106"/>
      <c r="H31" s="106"/>
      <c r="I31" s="106"/>
    </row>
    <row r="32" spans="1:12" ht="21" customHeight="1" x14ac:dyDescent="0.45">
      <c r="A32" s="106"/>
      <c r="B32" s="106"/>
      <c r="C32" s="106"/>
      <c r="D32" s="107"/>
      <c r="E32" s="107"/>
      <c r="F32" s="107"/>
      <c r="G32" s="106"/>
      <c r="H32" s="106"/>
      <c r="I32" s="106"/>
    </row>
    <row r="33" spans="1:9" ht="21" customHeight="1" x14ac:dyDescent="0.45">
      <c r="A33" s="106"/>
      <c r="B33" s="106"/>
      <c r="C33" s="106"/>
      <c r="D33" s="107"/>
      <c r="E33" s="107"/>
      <c r="F33" s="107"/>
      <c r="G33" s="106"/>
      <c r="H33" s="106"/>
      <c r="I33" s="106"/>
    </row>
    <row r="34" spans="1:9" ht="21" customHeight="1" x14ac:dyDescent="0.45">
      <c r="A34" s="106"/>
      <c r="B34" s="106"/>
      <c r="C34" s="106"/>
      <c r="D34" s="107"/>
      <c r="E34" s="107"/>
      <c r="F34" s="107"/>
      <c r="G34" s="106"/>
      <c r="H34" s="106"/>
      <c r="I34" s="106"/>
    </row>
    <row r="35" spans="1:9" ht="21" customHeight="1" x14ac:dyDescent="0.45">
      <c r="A35" s="106"/>
      <c r="B35" s="106"/>
      <c r="C35" s="106"/>
      <c r="D35" s="107"/>
      <c r="E35" s="107"/>
      <c r="F35" s="107"/>
      <c r="G35" s="106"/>
      <c r="H35" s="106"/>
      <c r="I35" s="106"/>
    </row>
    <row r="36" spans="1:9" ht="21" customHeight="1" x14ac:dyDescent="0.45">
      <c r="A36" s="106"/>
      <c r="B36" s="106"/>
      <c r="C36" s="106"/>
      <c r="D36" s="107"/>
      <c r="E36" s="107"/>
      <c r="F36" s="107"/>
      <c r="G36" s="106"/>
      <c r="H36" s="106"/>
      <c r="I36" s="106"/>
    </row>
    <row r="37" spans="1:9" ht="21" customHeight="1" x14ac:dyDescent="0.45">
      <c r="A37" s="106"/>
      <c r="B37" s="106"/>
      <c r="C37" s="106"/>
      <c r="D37" s="107"/>
      <c r="E37" s="107"/>
      <c r="F37" s="107"/>
      <c r="G37" s="106"/>
      <c r="H37" s="106"/>
      <c r="I37" s="106"/>
    </row>
    <row r="38" spans="1:9" ht="24.6" x14ac:dyDescent="0.45">
      <c r="A38" s="106"/>
      <c r="B38" s="106"/>
      <c r="C38" s="106"/>
      <c r="D38" s="107"/>
      <c r="E38" s="107"/>
      <c r="F38" s="107"/>
      <c r="G38" s="106"/>
      <c r="H38" s="106"/>
      <c r="I38" s="106"/>
    </row>
    <row r="39" spans="1:9" ht="24.6" x14ac:dyDescent="0.45">
      <c r="A39" s="106"/>
      <c r="B39" s="106"/>
      <c r="C39" s="106"/>
      <c r="D39" s="107"/>
      <c r="E39" s="107"/>
      <c r="F39" s="107"/>
      <c r="G39" s="106"/>
      <c r="H39" s="106"/>
      <c r="I39" s="106"/>
    </row>
    <row r="40" spans="1:9" ht="24.6" x14ac:dyDescent="0.45">
      <c r="A40" s="106"/>
      <c r="B40" s="106"/>
      <c r="C40" s="106"/>
      <c r="D40" s="107"/>
      <c r="E40" s="107"/>
      <c r="F40" s="107"/>
      <c r="G40" s="106"/>
      <c r="H40" s="106"/>
      <c r="I40" s="106"/>
    </row>
    <row r="41" spans="1:9" ht="24.6" x14ac:dyDescent="0.45">
      <c r="A41" s="106"/>
      <c r="B41" s="106"/>
      <c r="C41" s="106"/>
      <c r="D41" s="107"/>
      <c r="E41" s="107"/>
      <c r="F41" s="107"/>
      <c r="G41" s="106"/>
      <c r="H41" s="106"/>
      <c r="I41" s="106"/>
    </row>
    <row r="42" spans="1:9" ht="24.6" x14ac:dyDescent="0.45">
      <c r="A42" s="106"/>
      <c r="B42" s="106"/>
      <c r="C42" s="106"/>
      <c r="D42" s="107"/>
      <c r="E42" s="107"/>
      <c r="F42" s="107"/>
      <c r="G42" s="106"/>
      <c r="H42" s="106"/>
      <c r="I42" s="106"/>
    </row>
    <row r="43" spans="1:9" ht="24.6" x14ac:dyDescent="0.45">
      <c r="A43" s="106"/>
      <c r="B43" s="106"/>
      <c r="C43" s="106"/>
      <c r="D43" s="107"/>
      <c r="E43" s="107"/>
      <c r="F43" s="107"/>
      <c r="G43" s="106"/>
      <c r="H43" s="106"/>
      <c r="I43" s="106"/>
    </row>
    <row r="44" spans="1:9" ht="24.6" x14ac:dyDescent="0.45">
      <c r="A44" s="106"/>
      <c r="B44" s="106"/>
      <c r="C44" s="106"/>
      <c r="D44" s="107"/>
      <c r="E44" s="107"/>
      <c r="F44" s="107"/>
      <c r="G44" s="106"/>
      <c r="H44" s="106"/>
      <c r="I44" s="106"/>
    </row>
    <row r="45" spans="1:9" ht="24.6" x14ac:dyDescent="0.45">
      <c r="A45" s="106"/>
      <c r="B45" s="106"/>
      <c r="C45" s="106"/>
      <c r="D45" s="107"/>
      <c r="E45" s="107"/>
      <c r="F45" s="107"/>
      <c r="G45" s="106"/>
      <c r="H45" s="106"/>
      <c r="I45" s="106"/>
    </row>
    <row r="46" spans="1:9" ht="24.6" x14ac:dyDescent="0.45">
      <c r="A46" s="106"/>
      <c r="B46" s="106"/>
      <c r="C46" s="106"/>
      <c r="D46" s="107"/>
      <c r="E46" s="107"/>
      <c r="F46" s="107"/>
      <c r="G46" s="106"/>
      <c r="H46" s="106"/>
      <c r="I46" s="106"/>
    </row>
    <row r="47" spans="1:9" ht="24.6" x14ac:dyDescent="0.45">
      <c r="A47" s="106"/>
      <c r="B47" s="106"/>
      <c r="C47" s="106"/>
      <c r="D47" s="107"/>
      <c r="E47" s="107"/>
      <c r="F47" s="107"/>
      <c r="G47" s="106"/>
      <c r="H47" s="106"/>
      <c r="I47" s="106"/>
    </row>
    <row r="48" spans="1:9" ht="24.6" x14ac:dyDescent="0.45">
      <c r="A48" s="106"/>
      <c r="B48" s="106"/>
      <c r="C48" s="106"/>
      <c r="D48" s="107"/>
      <c r="E48" s="107"/>
      <c r="F48" s="107"/>
      <c r="G48" s="106"/>
      <c r="H48" s="106"/>
      <c r="I48" s="106"/>
    </row>
    <row r="49" spans="1:9" ht="24.6" x14ac:dyDescent="0.45">
      <c r="A49" s="106"/>
      <c r="B49" s="106"/>
      <c r="C49" s="106"/>
      <c r="D49" s="107"/>
      <c r="E49" s="107"/>
      <c r="F49" s="107"/>
      <c r="G49" s="106"/>
      <c r="H49" s="106"/>
      <c r="I49" s="106"/>
    </row>
    <row r="50" spans="1:9" ht="24.6" x14ac:dyDescent="0.45">
      <c r="A50" s="106"/>
      <c r="B50" s="106"/>
      <c r="C50" s="106"/>
      <c r="D50" s="107"/>
      <c r="E50" s="107"/>
      <c r="F50" s="107"/>
      <c r="G50" s="106"/>
      <c r="H50" s="106"/>
      <c r="I50" s="106"/>
    </row>
    <row r="51" spans="1:9" ht="24.6" x14ac:dyDescent="0.45">
      <c r="A51" s="106"/>
      <c r="B51" s="106"/>
      <c r="C51" s="106"/>
      <c r="D51" s="107"/>
      <c r="E51" s="107"/>
      <c r="F51" s="107"/>
      <c r="G51" s="106"/>
      <c r="H51" s="106"/>
      <c r="I51" s="106"/>
    </row>
    <row r="52" spans="1:9" ht="24.6" x14ac:dyDescent="0.45">
      <c r="A52" s="106"/>
      <c r="B52" s="106"/>
      <c r="C52" s="106"/>
      <c r="D52" s="107"/>
      <c r="E52" s="107"/>
      <c r="F52" s="107"/>
      <c r="G52" s="106"/>
      <c r="H52" s="106"/>
      <c r="I52" s="106"/>
    </row>
    <row r="53" spans="1:9" ht="24.6" x14ac:dyDescent="0.45">
      <c r="A53" s="106"/>
      <c r="B53" s="106"/>
      <c r="C53" s="106"/>
      <c r="D53" s="107"/>
      <c r="E53" s="107"/>
      <c r="F53" s="107"/>
      <c r="G53" s="106"/>
      <c r="H53" s="106"/>
      <c r="I53" s="106"/>
    </row>
    <row r="54" spans="1:9" ht="24.6" x14ac:dyDescent="0.45">
      <c r="A54" s="106"/>
      <c r="B54" s="106"/>
      <c r="C54" s="106"/>
      <c r="D54" s="107"/>
      <c r="E54" s="107"/>
      <c r="F54" s="107"/>
      <c r="G54" s="106"/>
      <c r="H54" s="106"/>
      <c r="I54" s="106"/>
    </row>
    <row r="55" spans="1:9" ht="24.6" x14ac:dyDescent="0.45">
      <c r="A55" s="106"/>
      <c r="B55" s="106"/>
      <c r="C55" s="106"/>
      <c r="D55" s="107"/>
      <c r="E55" s="107"/>
      <c r="F55" s="107"/>
      <c r="G55" s="106"/>
      <c r="H55" s="106"/>
      <c r="I55" s="106"/>
    </row>
    <row r="56" spans="1:9" ht="24.6" x14ac:dyDescent="0.45">
      <c r="A56" s="106"/>
      <c r="B56" s="106"/>
      <c r="C56" s="106"/>
      <c r="D56" s="107"/>
      <c r="E56" s="107"/>
      <c r="F56" s="107"/>
      <c r="G56" s="106"/>
      <c r="H56" s="106"/>
      <c r="I56" s="106"/>
    </row>
    <row r="57" spans="1:9" ht="24.6" x14ac:dyDescent="0.45">
      <c r="A57" s="106"/>
      <c r="B57" s="106"/>
      <c r="C57" s="106"/>
      <c r="D57" s="107"/>
      <c r="E57" s="107"/>
      <c r="F57" s="107"/>
      <c r="G57" s="106"/>
      <c r="H57" s="106"/>
      <c r="I57" s="106"/>
    </row>
    <row r="58" spans="1:9" ht="24.6" x14ac:dyDescent="0.45">
      <c r="A58" s="106"/>
      <c r="B58" s="106"/>
      <c r="C58" s="106"/>
      <c r="D58" s="107"/>
      <c r="E58" s="107"/>
      <c r="F58" s="107"/>
      <c r="G58" s="106"/>
      <c r="H58" s="106"/>
      <c r="I58" s="106"/>
    </row>
    <row r="59" spans="1:9" ht="24.6" x14ac:dyDescent="0.45">
      <c r="A59" s="106"/>
      <c r="B59" s="106"/>
      <c r="C59" s="106"/>
      <c r="D59" s="107"/>
      <c r="E59" s="107"/>
      <c r="F59" s="107"/>
      <c r="G59" s="106"/>
      <c r="H59" s="106"/>
      <c r="I59" s="106"/>
    </row>
    <row r="60" spans="1:9" ht="24.6" x14ac:dyDescent="0.45">
      <c r="A60" s="106"/>
      <c r="B60" s="106"/>
      <c r="C60" s="106"/>
      <c r="D60" s="107"/>
      <c r="E60" s="107"/>
      <c r="F60" s="107"/>
      <c r="G60" s="106"/>
      <c r="H60" s="106"/>
      <c r="I60" s="106"/>
    </row>
    <row r="61" spans="1:9" ht="24.6" x14ac:dyDescent="0.45">
      <c r="A61" s="106"/>
      <c r="B61" s="106"/>
      <c r="C61" s="106"/>
      <c r="D61" s="107"/>
      <c r="E61" s="107"/>
      <c r="F61" s="107"/>
      <c r="G61" s="106"/>
      <c r="H61" s="106"/>
      <c r="I61" s="106"/>
    </row>
    <row r="62" spans="1:9" ht="24.6" x14ac:dyDescent="0.45">
      <c r="A62" s="106"/>
      <c r="B62" s="106"/>
      <c r="C62" s="106"/>
      <c r="D62" s="107"/>
      <c r="E62" s="107"/>
      <c r="F62" s="107"/>
      <c r="G62" s="106"/>
      <c r="H62" s="106"/>
      <c r="I62" s="106"/>
    </row>
    <row r="63" spans="1:9" ht="24.6" x14ac:dyDescent="0.45">
      <c r="A63" s="106"/>
      <c r="B63" s="106"/>
      <c r="C63" s="106"/>
      <c r="D63" s="107"/>
      <c r="E63" s="107"/>
      <c r="F63" s="107"/>
      <c r="G63" s="106"/>
      <c r="H63" s="106"/>
      <c r="I63" s="106"/>
    </row>
    <row r="64" spans="1:9" ht="24.6" x14ac:dyDescent="0.45">
      <c r="A64" s="106"/>
      <c r="B64" s="106"/>
      <c r="C64" s="106"/>
      <c r="D64" s="107"/>
      <c r="E64" s="107"/>
      <c r="F64" s="107"/>
      <c r="G64" s="106"/>
      <c r="H64" s="106"/>
      <c r="I64" s="106"/>
    </row>
    <row r="65" spans="1:9" ht="24.6" x14ac:dyDescent="0.45">
      <c r="A65" s="106"/>
      <c r="B65" s="106"/>
      <c r="C65" s="106"/>
      <c r="D65" s="107"/>
      <c r="E65" s="107"/>
      <c r="F65" s="107"/>
      <c r="G65" s="106"/>
      <c r="H65" s="106"/>
      <c r="I65" s="106"/>
    </row>
    <row r="66" spans="1:9" ht="24.6" x14ac:dyDescent="0.45">
      <c r="A66" s="106"/>
      <c r="B66" s="106"/>
      <c r="C66" s="106"/>
      <c r="D66" s="107"/>
      <c r="E66" s="107"/>
      <c r="F66" s="107"/>
      <c r="G66" s="106"/>
      <c r="H66" s="106"/>
      <c r="I66" s="106"/>
    </row>
    <row r="67" spans="1:9" ht="24.6" x14ac:dyDescent="0.45">
      <c r="A67" s="106"/>
      <c r="B67" s="106"/>
      <c r="C67" s="106"/>
      <c r="D67" s="107"/>
      <c r="E67" s="107"/>
      <c r="F67" s="107"/>
      <c r="G67" s="106"/>
      <c r="H67" s="106"/>
      <c r="I67" s="106"/>
    </row>
    <row r="68" spans="1:9" ht="24.6" x14ac:dyDescent="0.45">
      <c r="A68" s="106"/>
      <c r="B68" s="106"/>
      <c r="C68" s="106"/>
      <c r="D68" s="107"/>
      <c r="E68" s="107"/>
      <c r="F68" s="107"/>
      <c r="G68" s="106"/>
      <c r="H68" s="106"/>
      <c r="I68" s="106"/>
    </row>
    <row r="69" spans="1:9" ht="24.6" x14ac:dyDescent="0.45">
      <c r="A69" s="106"/>
      <c r="B69" s="106"/>
      <c r="C69" s="106"/>
      <c r="D69" s="107"/>
      <c r="E69" s="107"/>
      <c r="F69" s="107"/>
      <c r="G69" s="106"/>
      <c r="H69" s="106"/>
      <c r="I69" s="106"/>
    </row>
    <row r="70" spans="1:9" ht="24.6" x14ac:dyDescent="0.45">
      <c r="A70" s="106"/>
      <c r="B70" s="106"/>
      <c r="C70" s="106"/>
      <c r="D70" s="107"/>
      <c r="E70" s="107"/>
      <c r="F70" s="107"/>
      <c r="G70" s="106"/>
      <c r="H70" s="106"/>
      <c r="I70" s="106"/>
    </row>
    <row r="71" spans="1:9" ht="24.6" x14ac:dyDescent="0.45">
      <c r="A71" s="106"/>
      <c r="B71" s="106"/>
      <c r="C71" s="106"/>
      <c r="D71" s="107"/>
      <c r="E71" s="107"/>
      <c r="F71" s="107"/>
      <c r="G71" s="106"/>
      <c r="H71" s="106"/>
      <c r="I71" s="106"/>
    </row>
    <row r="72" spans="1:9" ht="24.6" x14ac:dyDescent="0.45">
      <c r="A72" s="106"/>
      <c r="B72" s="106"/>
      <c r="C72" s="106"/>
      <c r="D72" s="107"/>
      <c r="E72" s="107"/>
      <c r="F72" s="107"/>
      <c r="G72" s="106"/>
      <c r="H72" s="106"/>
      <c r="I72" s="106"/>
    </row>
    <row r="73" spans="1:9" ht="24.6" x14ac:dyDescent="0.45">
      <c r="A73" s="106"/>
      <c r="B73" s="106"/>
      <c r="C73" s="106"/>
      <c r="D73" s="107"/>
      <c r="E73" s="107"/>
      <c r="F73" s="107"/>
      <c r="G73" s="106"/>
      <c r="H73" s="106"/>
      <c r="I73" s="106"/>
    </row>
    <row r="74" spans="1:9" ht="24.6" x14ac:dyDescent="0.45">
      <c r="A74" s="106"/>
      <c r="B74" s="106"/>
      <c r="C74" s="106"/>
      <c r="D74" s="107"/>
      <c r="E74" s="107"/>
      <c r="F74" s="107"/>
      <c r="G74" s="106"/>
      <c r="H74" s="106"/>
      <c r="I74" s="106"/>
    </row>
    <row r="75" spans="1:9" ht="24.6" x14ac:dyDescent="0.45">
      <c r="A75" s="106"/>
      <c r="B75" s="106"/>
      <c r="C75" s="106"/>
      <c r="D75" s="107"/>
      <c r="E75" s="107"/>
      <c r="F75" s="107"/>
      <c r="G75" s="106"/>
      <c r="H75" s="106"/>
      <c r="I75" s="106"/>
    </row>
    <row r="76" spans="1:9" ht="24.6" x14ac:dyDescent="0.45">
      <c r="A76" s="106"/>
      <c r="B76" s="106"/>
      <c r="C76" s="106"/>
      <c r="D76" s="107"/>
      <c r="E76" s="107"/>
      <c r="F76" s="107"/>
      <c r="G76" s="106"/>
      <c r="H76" s="106"/>
      <c r="I76" s="106"/>
    </row>
    <row r="77" spans="1:9" ht="24.6" x14ac:dyDescent="0.45">
      <c r="A77" s="106"/>
      <c r="B77" s="106"/>
      <c r="C77" s="106"/>
      <c r="D77" s="107"/>
      <c r="E77" s="107"/>
      <c r="F77" s="107"/>
      <c r="G77" s="106"/>
      <c r="H77" s="106"/>
      <c r="I77" s="106"/>
    </row>
    <row r="78" spans="1:9" ht="24.6" x14ac:dyDescent="0.45">
      <c r="A78" s="106"/>
      <c r="B78" s="106"/>
      <c r="C78" s="106"/>
      <c r="D78" s="107"/>
      <c r="E78" s="107"/>
      <c r="F78" s="107"/>
      <c r="G78" s="106"/>
      <c r="H78" s="106"/>
      <c r="I78" s="106"/>
    </row>
    <row r="79" spans="1:9" ht="24.6" x14ac:dyDescent="0.45">
      <c r="A79" s="106"/>
      <c r="B79" s="106"/>
      <c r="C79" s="106"/>
      <c r="D79" s="107"/>
      <c r="E79" s="107"/>
      <c r="F79" s="107"/>
      <c r="G79" s="106"/>
      <c r="H79" s="106"/>
      <c r="I79" s="106"/>
    </row>
    <row r="80" spans="1:9" ht="24.6" x14ac:dyDescent="0.45">
      <c r="A80" s="106"/>
      <c r="B80" s="106"/>
      <c r="C80" s="106"/>
      <c r="D80" s="107"/>
      <c r="E80" s="107"/>
      <c r="F80" s="107"/>
      <c r="G80" s="106"/>
      <c r="H80" s="106"/>
      <c r="I80" s="106"/>
    </row>
    <row r="81" spans="1:9" ht="24.6" x14ac:dyDescent="0.45">
      <c r="A81" s="106"/>
      <c r="B81" s="106"/>
      <c r="C81" s="106"/>
      <c r="D81" s="107"/>
      <c r="E81" s="107"/>
      <c r="F81" s="107"/>
      <c r="G81" s="106"/>
      <c r="H81" s="106"/>
      <c r="I81" s="106"/>
    </row>
    <row r="82" spans="1:9" ht="24.6" x14ac:dyDescent="0.45">
      <c r="A82" s="106"/>
      <c r="B82" s="106"/>
      <c r="C82" s="106"/>
      <c r="D82" s="107"/>
      <c r="E82" s="107"/>
      <c r="F82" s="107"/>
      <c r="G82" s="106"/>
      <c r="H82" s="106"/>
      <c r="I82" s="106"/>
    </row>
    <row r="83" spans="1:9" ht="24.6" x14ac:dyDescent="0.45">
      <c r="A83" s="106"/>
      <c r="B83" s="106"/>
      <c r="C83" s="106"/>
      <c r="D83" s="107"/>
      <c r="E83" s="107"/>
      <c r="F83" s="107"/>
      <c r="G83" s="106"/>
      <c r="H83" s="106"/>
      <c r="I83" s="106"/>
    </row>
    <row r="84" spans="1:9" ht="24.6" x14ac:dyDescent="0.45">
      <c r="A84" s="106"/>
      <c r="B84" s="106"/>
      <c r="C84" s="106"/>
      <c r="D84" s="107"/>
      <c r="E84" s="107"/>
      <c r="F84" s="107"/>
      <c r="G84" s="106"/>
      <c r="H84" s="106"/>
      <c r="I84" s="106"/>
    </row>
    <row r="85" spans="1:9" ht="24.6" x14ac:dyDescent="0.45">
      <c r="A85" s="106"/>
      <c r="B85" s="106"/>
      <c r="C85" s="106"/>
      <c r="D85" s="107"/>
      <c r="E85" s="107"/>
      <c r="F85" s="107"/>
      <c r="G85" s="106"/>
      <c r="H85" s="106"/>
      <c r="I85" s="106"/>
    </row>
    <row r="86" spans="1:9" ht="24.6" x14ac:dyDescent="0.45">
      <c r="A86" s="106"/>
      <c r="B86" s="106"/>
      <c r="C86" s="106"/>
      <c r="D86" s="107"/>
      <c r="E86" s="107"/>
      <c r="F86" s="107"/>
      <c r="G86" s="106"/>
      <c r="H86" s="106"/>
      <c r="I86" s="106"/>
    </row>
    <row r="87" spans="1:9" ht="24.6" x14ac:dyDescent="0.45">
      <c r="A87" s="106"/>
      <c r="B87" s="106"/>
      <c r="C87" s="106"/>
      <c r="D87" s="107"/>
      <c r="E87" s="107"/>
      <c r="F87" s="107"/>
      <c r="G87" s="106"/>
      <c r="H87" s="106"/>
      <c r="I87" s="106"/>
    </row>
    <row r="88" spans="1:9" ht="24.6" x14ac:dyDescent="0.45">
      <c r="A88" s="106"/>
      <c r="B88" s="106"/>
      <c r="C88" s="106"/>
      <c r="D88" s="107"/>
      <c r="E88" s="107"/>
      <c r="F88" s="107"/>
      <c r="G88" s="106"/>
      <c r="H88" s="106"/>
      <c r="I88" s="106"/>
    </row>
    <row r="89" spans="1:9" ht="24.6" x14ac:dyDescent="0.45">
      <c r="A89" s="106"/>
      <c r="B89" s="106"/>
      <c r="C89" s="106"/>
      <c r="D89" s="107"/>
      <c r="E89" s="107"/>
      <c r="F89" s="107"/>
      <c r="G89" s="106"/>
      <c r="H89" s="106"/>
      <c r="I89" s="106"/>
    </row>
    <row r="90" spans="1:9" ht="24.6" x14ac:dyDescent="0.45">
      <c r="A90" s="106"/>
      <c r="B90" s="106"/>
      <c r="C90" s="106"/>
      <c r="D90" s="107"/>
      <c r="E90" s="107"/>
      <c r="F90" s="107"/>
      <c r="G90" s="106"/>
      <c r="H90" s="106"/>
      <c r="I90" s="106"/>
    </row>
    <row r="91" spans="1:9" ht="24.6" x14ac:dyDescent="0.45">
      <c r="A91" s="106"/>
      <c r="B91" s="106"/>
      <c r="C91" s="106"/>
      <c r="D91" s="107"/>
      <c r="E91" s="107"/>
      <c r="F91" s="107"/>
      <c r="G91" s="106"/>
      <c r="H91" s="106"/>
      <c r="I91" s="106"/>
    </row>
    <row r="92" spans="1:9" ht="24.6" x14ac:dyDescent="0.45">
      <c r="A92" s="106"/>
      <c r="B92" s="106"/>
      <c r="C92" s="106"/>
      <c r="D92" s="107"/>
      <c r="E92" s="107"/>
      <c r="F92" s="107"/>
      <c r="G92" s="106"/>
      <c r="H92" s="106"/>
      <c r="I92" s="106"/>
    </row>
    <row r="93" spans="1:9" ht="24.6" x14ac:dyDescent="0.45">
      <c r="A93" s="106"/>
      <c r="B93" s="106"/>
      <c r="C93" s="106"/>
      <c r="D93" s="107"/>
      <c r="E93" s="107"/>
      <c r="F93" s="107"/>
      <c r="G93" s="106"/>
      <c r="H93" s="106"/>
      <c r="I93" s="106"/>
    </row>
    <row r="94" spans="1:9" ht="24.6" x14ac:dyDescent="0.45">
      <c r="A94" s="106"/>
      <c r="B94" s="106"/>
      <c r="C94" s="106"/>
      <c r="D94" s="107"/>
      <c r="E94" s="107"/>
      <c r="F94" s="107"/>
      <c r="G94" s="106"/>
      <c r="H94" s="106"/>
      <c r="I94" s="106"/>
    </row>
    <row r="95" spans="1:9" ht="24.6" x14ac:dyDescent="0.45">
      <c r="A95" s="106"/>
      <c r="B95" s="106"/>
      <c r="C95" s="106"/>
      <c r="D95" s="107"/>
      <c r="E95" s="107"/>
      <c r="F95" s="107"/>
      <c r="G95" s="106"/>
      <c r="H95" s="106"/>
      <c r="I95" s="106"/>
    </row>
    <row r="96" spans="1:9" ht="24.6" x14ac:dyDescent="0.45">
      <c r="A96" s="106"/>
      <c r="B96" s="106"/>
      <c r="C96" s="106"/>
      <c r="D96" s="107"/>
      <c r="E96" s="107"/>
      <c r="F96" s="107"/>
      <c r="G96" s="106"/>
      <c r="H96" s="106"/>
      <c r="I96" s="106"/>
    </row>
    <row r="97" spans="1:9" ht="24.6" x14ac:dyDescent="0.45">
      <c r="A97" s="106"/>
      <c r="B97" s="106"/>
      <c r="C97" s="106"/>
      <c r="D97" s="107"/>
      <c r="E97" s="107"/>
      <c r="F97" s="107"/>
      <c r="G97" s="106"/>
      <c r="H97" s="106"/>
      <c r="I97" s="106"/>
    </row>
    <row r="98" spans="1:9" ht="24.6" x14ac:dyDescent="0.45">
      <c r="A98" s="106"/>
      <c r="B98" s="106"/>
      <c r="C98" s="106"/>
      <c r="D98" s="107"/>
      <c r="E98" s="107"/>
      <c r="F98" s="107"/>
      <c r="G98" s="106"/>
      <c r="H98" s="106"/>
      <c r="I98" s="106"/>
    </row>
    <row r="99" spans="1:9" ht="24.6" x14ac:dyDescent="0.45">
      <c r="A99" s="106"/>
      <c r="B99" s="106"/>
      <c r="C99" s="106"/>
      <c r="D99" s="107"/>
      <c r="E99" s="107"/>
      <c r="F99" s="107"/>
      <c r="G99" s="106"/>
      <c r="H99" s="106"/>
      <c r="I99" s="106"/>
    </row>
    <row r="100" spans="1:9" ht="24.6" x14ac:dyDescent="0.45">
      <c r="A100" s="106"/>
      <c r="B100" s="106"/>
      <c r="C100" s="106"/>
      <c r="D100" s="107"/>
      <c r="E100" s="107"/>
      <c r="F100" s="107"/>
      <c r="G100" s="106"/>
      <c r="H100" s="106"/>
      <c r="I100" s="106"/>
    </row>
    <row r="101" spans="1:9" ht="24.6" x14ac:dyDescent="0.45">
      <c r="A101" s="106"/>
      <c r="B101" s="106"/>
      <c r="C101" s="106"/>
      <c r="D101" s="107"/>
      <c r="E101" s="107"/>
      <c r="F101" s="107"/>
      <c r="G101" s="106"/>
      <c r="H101" s="106"/>
      <c r="I101" s="106"/>
    </row>
    <row r="102" spans="1:9" ht="24.6" x14ac:dyDescent="0.45">
      <c r="A102" s="106"/>
      <c r="B102" s="106"/>
      <c r="C102" s="106"/>
      <c r="D102" s="107"/>
      <c r="E102" s="107"/>
      <c r="F102" s="107"/>
      <c r="G102" s="106"/>
      <c r="H102" s="106"/>
      <c r="I102" s="106"/>
    </row>
    <row r="103" spans="1:9" ht="24.6" x14ac:dyDescent="0.45">
      <c r="A103" s="106"/>
      <c r="B103" s="106"/>
      <c r="C103" s="106"/>
      <c r="D103" s="107"/>
      <c r="E103" s="107"/>
      <c r="F103" s="107"/>
      <c r="G103" s="106"/>
      <c r="H103" s="106"/>
      <c r="I103" s="106"/>
    </row>
    <row r="104" spans="1:9" ht="24.6" x14ac:dyDescent="0.45">
      <c r="A104" s="106"/>
      <c r="B104" s="106"/>
      <c r="C104" s="106"/>
      <c r="D104" s="107"/>
      <c r="E104" s="107"/>
      <c r="F104" s="107"/>
      <c r="G104" s="106"/>
      <c r="H104" s="106"/>
      <c r="I104" s="106"/>
    </row>
    <row r="105" spans="1:9" ht="24.6" x14ac:dyDescent="0.45">
      <c r="A105" s="106"/>
      <c r="B105" s="106"/>
      <c r="C105" s="106"/>
      <c r="D105" s="107"/>
      <c r="E105" s="107"/>
      <c r="F105" s="107"/>
      <c r="G105" s="106"/>
      <c r="H105" s="106"/>
      <c r="I105" s="106"/>
    </row>
    <row r="106" spans="1:9" ht="24.6" x14ac:dyDescent="0.45">
      <c r="A106" s="106"/>
      <c r="B106" s="106"/>
      <c r="C106" s="106"/>
      <c r="D106" s="107"/>
      <c r="E106" s="107"/>
      <c r="F106" s="107"/>
      <c r="G106" s="106"/>
      <c r="H106" s="106"/>
      <c r="I106" s="106"/>
    </row>
    <row r="107" spans="1:9" ht="24.6" x14ac:dyDescent="0.45">
      <c r="A107" s="106"/>
      <c r="B107" s="106"/>
      <c r="C107" s="106"/>
      <c r="D107" s="107"/>
      <c r="E107" s="107"/>
      <c r="F107" s="107"/>
      <c r="G107" s="106"/>
      <c r="H107" s="106"/>
      <c r="I107" s="106"/>
    </row>
    <row r="108" spans="1:9" ht="24.6" x14ac:dyDescent="0.45">
      <c r="A108" s="106"/>
      <c r="B108" s="106"/>
      <c r="C108" s="106"/>
      <c r="D108" s="107"/>
      <c r="E108" s="107"/>
      <c r="F108" s="107"/>
      <c r="G108" s="106"/>
      <c r="H108" s="106"/>
      <c r="I108" s="106"/>
    </row>
    <row r="109" spans="1:9" ht="24.6" x14ac:dyDescent="0.45">
      <c r="A109" s="106"/>
      <c r="B109" s="106"/>
      <c r="C109" s="106"/>
      <c r="D109" s="107"/>
      <c r="E109" s="107"/>
      <c r="F109" s="107"/>
      <c r="G109" s="106"/>
      <c r="H109" s="106"/>
      <c r="I109" s="106"/>
    </row>
    <row r="110" spans="1:9" ht="24.6" x14ac:dyDescent="0.45">
      <c r="A110" s="106"/>
      <c r="B110" s="106"/>
      <c r="C110" s="106"/>
      <c r="D110" s="107"/>
      <c r="E110" s="107"/>
      <c r="F110" s="107"/>
      <c r="G110" s="106"/>
      <c r="H110" s="106"/>
      <c r="I110" s="106"/>
    </row>
    <row r="111" spans="1:9" ht="24.6" x14ac:dyDescent="0.45">
      <c r="A111" s="106"/>
      <c r="B111" s="106"/>
      <c r="C111" s="106"/>
      <c r="D111" s="107"/>
      <c r="E111" s="107"/>
      <c r="F111" s="107"/>
      <c r="G111" s="106"/>
      <c r="H111" s="106"/>
      <c r="I111" s="106"/>
    </row>
    <row r="112" spans="1:9" ht="24.6" x14ac:dyDescent="0.45">
      <c r="A112" s="106"/>
      <c r="B112" s="106"/>
      <c r="C112" s="106"/>
      <c r="D112" s="107"/>
      <c r="E112" s="107"/>
      <c r="F112" s="107"/>
      <c r="G112" s="106"/>
      <c r="H112" s="106"/>
      <c r="I112" s="106"/>
    </row>
    <row r="113" spans="1:9" ht="24.6" x14ac:dyDescent="0.45">
      <c r="A113" s="106"/>
      <c r="B113" s="106"/>
      <c r="C113" s="106"/>
      <c r="D113" s="107"/>
      <c r="E113" s="107"/>
      <c r="F113" s="107"/>
      <c r="G113" s="106"/>
      <c r="H113" s="106"/>
      <c r="I113" s="106"/>
    </row>
    <row r="114" spans="1:9" ht="24.6" x14ac:dyDescent="0.45">
      <c r="A114" s="106"/>
      <c r="B114" s="106"/>
      <c r="C114" s="106"/>
      <c r="D114" s="107"/>
      <c r="E114" s="107"/>
      <c r="F114" s="107"/>
      <c r="G114" s="106"/>
      <c r="H114" s="106"/>
      <c r="I114" s="106"/>
    </row>
    <row r="115" spans="1:9" ht="24.6" x14ac:dyDescent="0.45">
      <c r="A115" s="106"/>
      <c r="B115" s="106"/>
      <c r="C115" s="106"/>
      <c r="D115" s="107"/>
      <c r="E115" s="107"/>
      <c r="F115" s="107"/>
      <c r="G115" s="106"/>
      <c r="H115" s="106"/>
      <c r="I115" s="106"/>
    </row>
    <row r="116" spans="1:9" ht="24.6" x14ac:dyDescent="0.45">
      <c r="A116" s="106"/>
      <c r="B116" s="106"/>
      <c r="C116" s="106"/>
      <c r="D116" s="107"/>
      <c r="E116" s="107"/>
      <c r="F116" s="107"/>
      <c r="G116" s="106"/>
      <c r="H116" s="106"/>
      <c r="I116" s="106"/>
    </row>
    <row r="117" spans="1:9" ht="24.6" x14ac:dyDescent="0.45">
      <c r="A117" s="106"/>
      <c r="B117" s="106"/>
      <c r="C117" s="106"/>
      <c r="D117" s="107"/>
      <c r="E117" s="107"/>
      <c r="F117" s="107"/>
      <c r="G117" s="106"/>
      <c r="H117" s="106"/>
      <c r="I117" s="106"/>
    </row>
    <row r="118" spans="1:9" ht="24.6" x14ac:dyDescent="0.45">
      <c r="A118" s="106"/>
      <c r="B118" s="106"/>
      <c r="C118" s="106"/>
      <c r="D118" s="107"/>
      <c r="E118" s="107"/>
      <c r="F118" s="107"/>
      <c r="G118" s="106"/>
      <c r="H118" s="106"/>
      <c r="I118" s="106"/>
    </row>
    <row r="119" spans="1:9" ht="24.6" x14ac:dyDescent="0.45">
      <c r="A119" s="106"/>
      <c r="B119" s="106"/>
      <c r="C119" s="106"/>
      <c r="D119" s="107"/>
      <c r="E119" s="107"/>
      <c r="F119" s="107"/>
      <c r="G119" s="106"/>
      <c r="H119" s="106"/>
      <c r="I119" s="106"/>
    </row>
    <row r="120" spans="1:9" ht="24.6" x14ac:dyDescent="0.45">
      <c r="A120" s="106"/>
      <c r="B120" s="106"/>
      <c r="C120" s="106"/>
      <c r="D120" s="107"/>
      <c r="E120" s="107"/>
      <c r="F120" s="107"/>
      <c r="G120" s="106"/>
      <c r="H120" s="106"/>
      <c r="I120" s="106"/>
    </row>
    <row r="121" spans="1:9" ht="24.6" x14ac:dyDescent="0.45">
      <c r="A121" s="106"/>
      <c r="B121" s="106"/>
      <c r="C121" s="106"/>
      <c r="D121" s="107"/>
      <c r="E121" s="107"/>
      <c r="F121" s="107"/>
      <c r="G121" s="106"/>
      <c r="H121" s="106"/>
      <c r="I121" s="106"/>
    </row>
    <row r="122" spans="1:9" ht="24.6" x14ac:dyDescent="0.45">
      <c r="A122" s="106"/>
      <c r="B122" s="106"/>
      <c r="C122" s="106"/>
      <c r="D122" s="107"/>
      <c r="E122" s="107"/>
      <c r="F122" s="107"/>
      <c r="G122" s="106"/>
      <c r="H122" s="106"/>
      <c r="I122" s="106"/>
    </row>
    <row r="123" spans="1:9" ht="24.6" x14ac:dyDescent="0.45">
      <c r="A123" s="106"/>
      <c r="B123" s="106"/>
      <c r="C123" s="106"/>
      <c r="D123" s="107"/>
      <c r="E123" s="107"/>
      <c r="F123" s="107"/>
      <c r="G123" s="106"/>
      <c r="H123" s="106"/>
      <c r="I123" s="106"/>
    </row>
    <row r="124" spans="1:9" ht="24.6" x14ac:dyDescent="0.45">
      <c r="A124" s="106"/>
      <c r="B124" s="106"/>
      <c r="C124" s="106"/>
      <c r="D124" s="107"/>
      <c r="E124" s="107"/>
      <c r="F124" s="107"/>
      <c r="G124" s="106"/>
      <c r="H124" s="106"/>
      <c r="I124" s="106"/>
    </row>
    <row r="125" spans="1:9" ht="24.6" x14ac:dyDescent="0.45">
      <c r="A125" s="106"/>
      <c r="B125" s="106"/>
      <c r="C125" s="106"/>
      <c r="D125" s="107"/>
      <c r="E125" s="107"/>
      <c r="F125" s="107"/>
      <c r="G125" s="106"/>
      <c r="H125" s="106"/>
      <c r="I125" s="106"/>
    </row>
    <row r="126" spans="1:9" ht="24.6" x14ac:dyDescent="0.45">
      <c r="A126" s="106"/>
      <c r="B126" s="106"/>
      <c r="C126" s="106"/>
      <c r="D126" s="107"/>
      <c r="E126" s="107"/>
      <c r="F126" s="107"/>
      <c r="G126" s="106"/>
      <c r="H126" s="106"/>
      <c r="I126" s="106"/>
    </row>
    <row r="127" spans="1:9" ht="24.6" x14ac:dyDescent="0.45">
      <c r="A127" s="106"/>
      <c r="B127" s="106"/>
      <c r="C127" s="106"/>
      <c r="D127" s="107"/>
      <c r="E127" s="107"/>
      <c r="F127" s="107"/>
      <c r="G127" s="106"/>
      <c r="H127" s="106"/>
      <c r="I127" s="106"/>
    </row>
    <row r="128" spans="1:9" ht="24.6" x14ac:dyDescent="0.45">
      <c r="A128" s="106"/>
      <c r="B128" s="106"/>
      <c r="C128" s="106"/>
      <c r="D128" s="107"/>
      <c r="E128" s="107"/>
      <c r="F128" s="107"/>
      <c r="G128" s="106"/>
      <c r="H128" s="106"/>
      <c r="I128" s="106"/>
    </row>
    <row r="129" spans="1:9" ht="24.6" x14ac:dyDescent="0.45">
      <c r="A129" s="106"/>
      <c r="B129" s="106"/>
      <c r="C129" s="106"/>
      <c r="D129" s="107"/>
      <c r="E129" s="107"/>
      <c r="F129" s="107"/>
      <c r="G129" s="106"/>
      <c r="H129" s="106"/>
      <c r="I129" s="106"/>
    </row>
    <row r="130" spans="1:9" ht="24.6" x14ac:dyDescent="0.45">
      <c r="A130" s="106"/>
      <c r="B130" s="106"/>
      <c r="C130" s="106"/>
      <c r="D130" s="107"/>
      <c r="E130" s="107"/>
      <c r="F130" s="107"/>
      <c r="G130" s="106"/>
      <c r="H130" s="106"/>
      <c r="I130" s="106"/>
    </row>
    <row r="131" spans="1:9" ht="24.6" x14ac:dyDescent="0.45">
      <c r="A131" s="106"/>
      <c r="B131" s="106"/>
      <c r="C131" s="106"/>
      <c r="D131" s="107"/>
      <c r="E131" s="107"/>
      <c r="F131" s="107"/>
      <c r="G131" s="106"/>
      <c r="H131" s="106"/>
      <c r="I131" s="106"/>
    </row>
    <row r="132" spans="1:9" ht="24.6" x14ac:dyDescent="0.45">
      <c r="A132" s="106"/>
      <c r="B132" s="106"/>
      <c r="C132" s="106"/>
      <c r="D132" s="107"/>
      <c r="E132" s="107"/>
      <c r="F132" s="107"/>
      <c r="G132" s="106"/>
      <c r="H132" s="106"/>
      <c r="I132" s="106"/>
    </row>
    <row r="133" spans="1:9" ht="24.6" x14ac:dyDescent="0.45">
      <c r="A133" s="106"/>
      <c r="B133" s="106"/>
      <c r="C133" s="106"/>
      <c r="D133" s="107"/>
      <c r="E133" s="107"/>
      <c r="F133" s="107"/>
      <c r="G133" s="106"/>
      <c r="H133" s="106"/>
      <c r="I133" s="106"/>
    </row>
    <row r="134" spans="1:9" ht="24.6" x14ac:dyDescent="0.45">
      <c r="A134" s="106"/>
      <c r="B134" s="106"/>
      <c r="C134" s="106"/>
      <c r="D134" s="107"/>
      <c r="E134" s="107"/>
      <c r="F134" s="107"/>
      <c r="G134" s="106"/>
      <c r="H134" s="106"/>
      <c r="I134" s="106"/>
    </row>
    <row r="135" spans="1:9" ht="24.6" x14ac:dyDescent="0.45">
      <c r="A135" s="106"/>
      <c r="B135" s="106"/>
      <c r="C135" s="106"/>
      <c r="D135" s="107"/>
      <c r="E135" s="107"/>
      <c r="F135" s="107"/>
      <c r="G135" s="106"/>
      <c r="H135" s="106"/>
      <c r="I135" s="106"/>
    </row>
    <row r="136" spans="1:9" ht="24.6" x14ac:dyDescent="0.45">
      <c r="A136" s="106"/>
      <c r="B136" s="106"/>
      <c r="C136" s="106"/>
      <c r="D136" s="107"/>
      <c r="E136" s="107"/>
      <c r="F136" s="107"/>
      <c r="G136" s="106"/>
      <c r="H136" s="106"/>
      <c r="I136" s="106"/>
    </row>
    <row r="137" spans="1:9" ht="24.6" x14ac:dyDescent="0.45">
      <c r="A137" s="106"/>
      <c r="B137" s="106"/>
      <c r="C137" s="106"/>
      <c r="D137" s="107"/>
      <c r="E137" s="107"/>
      <c r="F137" s="107"/>
      <c r="G137" s="106"/>
      <c r="H137" s="106"/>
      <c r="I137" s="106"/>
    </row>
    <row r="138" spans="1:9" ht="24.6" x14ac:dyDescent="0.45">
      <c r="A138" s="106"/>
      <c r="B138" s="106"/>
      <c r="C138" s="106"/>
      <c r="D138" s="107"/>
      <c r="E138" s="107"/>
      <c r="F138" s="107"/>
      <c r="G138" s="106"/>
      <c r="H138" s="106"/>
      <c r="I138" s="106"/>
    </row>
    <row r="139" spans="1:9" ht="24.6" x14ac:dyDescent="0.45">
      <c r="A139" s="106"/>
      <c r="B139" s="106"/>
      <c r="C139" s="106"/>
      <c r="D139" s="107"/>
      <c r="E139" s="107"/>
      <c r="F139" s="107"/>
      <c r="G139" s="106"/>
      <c r="H139" s="106"/>
      <c r="I139" s="106"/>
    </row>
    <row r="140" spans="1:9" ht="24.6" x14ac:dyDescent="0.45">
      <c r="A140" s="106"/>
      <c r="B140" s="106"/>
      <c r="C140" s="106"/>
      <c r="D140" s="107"/>
      <c r="E140" s="107"/>
      <c r="F140" s="107"/>
      <c r="G140" s="106"/>
      <c r="H140" s="106"/>
      <c r="I140" s="106"/>
    </row>
    <row r="141" spans="1:9" ht="24.6" x14ac:dyDescent="0.45">
      <c r="A141" s="106"/>
      <c r="B141" s="106"/>
      <c r="C141" s="106"/>
      <c r="D141" s="107"/>
      <c r="E141" s="107"/>
      <c r="F141" s="107"/>
      <c r="G141" s="106"/>
      <c r="H141" s="106"/>
      <c r="I141" s="106"/>
    </row>
    <row r="142" spans="1:9" ht="24.6" x14ac:dyDescent="0.45">
      <c r="A142" s="106"/>
      <c r="B142" s="106"/>
      <c r="C142" s="106"/>
      <c r="D142" s="107"/>
      <c r="E142" s="107"/>
      <c r="F142" s="107"/>
      <c r="G142" s="106"/>
      <c r="H142" s="106"/>
      <c r="I142" s="106"/>
    </row>
    <row r="143" spans="1:9" ht="24.6" x14ac:dyDescent="0.45">
      <c r="A143" s="106"/>
      <c r="B143" s="106"/>
      <c r="C143" s="106"/>
      <c r="D143" s="107"/>
      <c r="E143" s="107"/>
      <c r="F143" s="107"/>
      <c r="G143" s="106"/>
      <c r="H143" s="106"/>
      <c r="I143" s="106"/>
    </row>
    <row r="144" spans="1:9" ht="24.6" x14ac:dyDescent="0.45">
      <c r="A144" s="106"/>
      <c r="B144" s="106"/>
      <c r="C144" s="106"/>
      <c r="D144" s="107"/>
      <c r="E144" s="107"/>
      <c r="F144" s="107"/>
      <c r="G144" s="106"/>
      <c r="H144" s="106"/>
      <c r="I144" s="106"/>
    </row>
    <row r="145" spans="1:9" ht="24.6" x14ac:dyDescent="0.45">
      <c r="A145" s="106"/>
      <c r="B145" s="106"/>
      <c r="C145" s="106"/>
      <c r="D145" s="107"/>
      <c r="E145" s="107"/>
      <c r="F145" s="107"/>
      <c r="G145" s="106"/>
      <c r="H145" s="106"/>
      <c r="I145" s="106"/>
    </row>
    <row r="146" spans="1:9" ht="24.6" x14ac:dyDescent="0.45">
      <c r="A146" s="106"/>
      <c r="B146" s="106"/>
      <c r="C146" s="106"/>
      <c r="D146" s="107"/>
      <c r="E146" s="107"/>
      <c r="F146" s="107"/>
      <c r="G146" s="106"/>
      <c r="H146" s="106"/>
      <c r="I146" s="106"/>
    </row>
    <row r="147" spans="1:9" ht="24.6" x14ac:dyDescent="0.45">
      <c r="A147" s="106"/>
      <c r="B147" s="106"/>
      <c r="C147" s="106"/>
      <c r="D147" s="107"/>
      <c r="E147" s="107"/>
      <c r="F147" s="107"/>
      <c r="G147" s="106"/>
      <c r="H147" s="106"/>
      <c r="I147" s="106"/>
    </row>
    <row r="148" spans="1:9" ht="24.6" x14ac:dyDescent="0.45">
      <c r="A148" s="106"/>
      <c r="B148" s="106"/>
      <c r="C148" s="106"/>
      <c r="D148" s="107"/>
      <c r="E148" s="107"/>
      <c r="F148" s="107"/>
      <c r="G148" s="106"/>
      <c r="H148" s="106"/>
      <c r="I148" s="106"/>
    </row>
    <row r="149" spans="1:9" ht="24.6" x14ac:dyDescent="0.45">
      <c r="A149" s="106"/>
      <c r="B149" s="106"/>
      <c r="C149" s="106"/>
      <c r="D149" s="107"/>
      <c r="E149" s="107"/>
      <c r="F149" s="107"/>
      <c r="G149" s="106"/>
      <c r="H149" s="106"/>
      <c r="I149" s="106"/>
    </row>
    <row r="150" spans="1:9" ht="24.6" x14ac:dyDescent="0.45">
      <c r="A150" s="106"/>
      <c r="B150" s="106"/>
      <c r="C150" s="106"/>
      <c r="D150" s="107"/>
      <c r="E150" s="107"/>
      <c r="F150" s="107"/>
      <c r="G150" s="106"/>
      <c r="H150" s="106"/>
      <c r="I150" s="106"/>
    </row>
    <row r="151" spans="1:9" ht="24.6" x14ac:dyDescent="0.45">
      <c r="A151" s="106"/>
      <c r="B151" s="106"/>
      <c r="C151" s="106"/>
      <c r="D151" s="107"/>
      <c r="E151" s="107"/>
      <c r="F151" s="107"/>
      <c r="G151" s="106"/>
      <c r="H151" s="106"/>
      <c r="I151" s="106"/>
    </row>
    <row r="152" spans="1:9" ht="24.6" x14ac:dyDescent="0.45">
      <c r="A152" s="106"/>
      <c r="B152" s="106"/>
      <c r="C152" s="106"/>
      <c r="D152" s="107"/>
      <c r="E152" s="107"/>
      <c r="F152" s="107"/>
      <c r="G152" s="106"/>
      <c r="H152" s="106"/>
      <c r="I152" s="106"/>
    </row>
    <row r="153" spans="1:9" ht="24.6" x14ac:dyDescent="0.45">
      <c r="A153" s="106"/>
      <c r="B153" s="106"/>
      <c r="C153" s="106"/>
      <c r="D153" s="107"/>
      <c r="E153" s="107"/>
      <c r="F153" s="107"/>
      <c r="G153" s="106"/>
      <c r="H153" s="106"/>
      <c r="I153" s="106"/>
    </row>
    <row r="154" spans="1:9" ht="24.6" x14ac:dyDescent="0.45">
      <c r="A154" s="106"/>
      <c r="B154" s="106"/>
      <c r="C154" s="106"/>
      <c r="D154" s="107"/>
      <c r="E154" s="107"/>
      <c r="F154" s="107"/>
      <c r="G154" s="106"/>
      <c r="H154" s="106"/>
      <c r="I154" s="106"/>
    </row>
    <row r="155" spans="1:9" ht="24.6" x14ac:dyDescent="0.45">
      <c r="A155" s="106"/>
      <c r="B155" s="106"/>
      <c r="C155" s="106"/>
      <c r="D155" s="107"/>
      <c r="E155" s="107"/>
      <c r="F155" s="107"/>
      <c r="G155" s="106"/>
      <c r="H155" s="106"/>
      <c r="I155" s="106"/>
    </row>
    <row r="156" spans="1:9" ht="24.6" x14ac:dyDescent="0.45">
      <c r="A156" s="106"/>
      <c r="B156" s="106"/>
      <c r="C156" s="106"/>
      <c r="D156" s="107"/>
      <c r="E156" s="107"/>
      <c r="F156" s="107"/>
      <c r="G156" s="106"/>
      <c r="H156" s="106"/>
      <c r="I156" s="106"/>
    </row>
    <row r="157" spans="1:9" ht="24.6" x14ac:dyDescent="0.45">
      <c r="A157" s="106"/>
      <c r="B157" s="106"/>
      <c r="C157" s="106"/>
      <c r="D157" s="107"/>
      <c r="E157" s="107"/>
      <c r="F157" s="107"/>
      <c r="G157" s="106"/>
      <c r="H157" s="106"/>
      <c r="I157" s="106"/>
    </row>
    <row r="158" spans="1:9" ht="24.6" x14ac:dyDescent="0.45">
      <c r="A158" s="106"/>
      <c r="B158" s="106"/>
      <c r="C158" s="106"/>
      <c r="D158" s="107"/>
      <c r="E158" s="107"/>
      <c r="F158" s="107"/>
      <c r="G158" s="106"/>
      <c r="H158" s="106"/>
      <c r="I158" s="106"/>
    </row>
    <row r="159" spans="1:9" ht="24.6" x14ac:dyDescent="0.45">
      <c r="A159" s="106"/>
      <c r="B159" s="106"/>
      <c r="C159" s="106"/>
      <c r="D159" s="107"/>
      <c r="E159" s="107"/>
      <c r="F159" s="107"/>
      <c r="G159" s="106"/>
      <c r="H159" s="106"/>
      <c r="I159" s="106"/>
    </row>
    <row r="160" spans="1:9" ht="24.6" x14ac:dyDescent="0.45">
      <c r="A160" s="106"/>
      <c r="B160" s="106"/>
      <c r="C160" s="106"/>
      <c r="D160" s="107"/>
      <c r="E160" s="107"/>
      <c r="F160" s="107"/>
      <c r="G160" s="106"/>
      <c r="H160" s="106"/>
      <c r="I160" s="106"/>
    </row>
    <row r="161" spans="1:9" ht="24.6" x14ac:dyDescent="0.45">
      <c r="A161" s="106"/>
      <c r="B161" s="106"/>
      <c r="C161" s="106"/>
      <c r="D161" s="107"/>
      <c r="E161" s="107"/>
      <c r="F161" s="107"/>
      <c r="G161" s="106"/>
      <c r="H161" s="106"/>
      <c r="I161" s="106"/>
    </row>
    <row r="162" spans="1:9" ht="24.6" x14ac:dyDescent="0.45">
      <c r="A162" s="106"/>
      <c r="B162" s="106"/>
      <c r="C162" s="106"/>
      <c r="D162" s="107"/>
      <c r="E162" s="107"/>
      <c r="F162" s="107"/>
      <c r="G162" s="106"/>
      <c r="H162" s="106"/>
      <c r="I162" s="106"/>
    </row>
    <row r="163" spans="1:9" ht="24.6" x14ac:dyDescent="0.45">
      <c r="A163" s="106"/>
      <c r="B163" s="106"/>
      <c r="C163" s="106"/>
      <c r="D163" s="107"/>
      <c r="E163" s="107"/>
      <c r="F163" s="107"/>
      <c r="G163" s="106"/>
      <c r="H163" s="106"/>
      <c r="I163" s="106"/>
    </row>
    <row r="164" spans="1:9" ht="24.6" x14ac:dyDescent="0.45">
      <c r="A164" s="106"/>
      <c r="B164" s="106"/>
      <c r="C164" s="106"/>
      <c r="D164" s="107"/>
      <c r="E164" s="107"/>
      <c r="F164" s="107"/>
      <c r="G164" s="106"/>
      <c r="H164" s="106"/>
      <c r="I164" s="106"/>
    </row>
    <row r="165" spans="1:9" ht="24.6" x14ac:dyDescent="0.45">
      <c r="A165" s="106"/>
      <c r="B165" s="106"/>
      <c r="C165" s="106"/>
      <c r="D165" s="107"/>
      <c r="E165" s="107"/>
      <c r="F165" s="107"/>
      <c r="G165" s="106"/>
      <c r="H165" s="106"/>
      <c r="I165" s="106"/>
    </row>
    <row r="166" spans="1:9" ht="24.6" x14ac:dyDescent="0.45">
      <c r="A166" s="106"/>
      <c r="B166" s="106"/>
      <c r="C166" s="106"/>
      <c r="D166" s="107"/>
      <c r="E166" s="107"/>
      <c r="F166" s="107"/>
      <c r="G166" s="106"/>
      <c r="H166" s="106"/>
      <c r="I166" s="106"/>
    </row>
    <row r="167" spans="1:9" ht="24.6" x14ac:dyDescent="0.45">
      <c r="A167" s="106"/>
      <c r="B167" s="106"/>
      <c r="C167" s="106"/>
      <c r="D167" s="107"/>
      <c r="E167" s="107"/>
      <c r="F167" s="107"/>
      <c r="G167" s="106"/>
      <c r="H167" s="106"/>
      <c r="I167" s="106"/>
    </row>
    <row r="168" spans="1:9" ht="24.6" x14ac:dyDescent="0.45">
      <c r="A168" s="106"/>
      <c r="B168" s="106"/>
      <c r="C168" s="106"/>
      <c r="D168" s="107"/>
      <c r="E168" s="107"/>
      <c r="F168" s="107"/>
      <c r="G168" s="106"/>
      <c r="H168" s="106"/>
      <c r="I168" s="106"/>
    </row>
    <row r="169" spans="1:9" ht="24.6" x14ac:dyDescent="0.45">
      <c r="A169" s="106"/>
      <c r="B169" s="106"/>
      <c r="C169" s="106"/>
      <c r="D169" s="107"/>
      <c r="E169" s="107"/>
      <c r="F169" s="107"/>
      <c r="G169" s="106"/>
      <c r="H169" s="106"/>
      <c r="I169" s="106"/>
    </row>
    <row r="170" spans="1:9" ht="24.6" x14ac:dyDescent="0.45">
      <c r="A170" s="106"/>
      <c r="B170" s="106"/>
      <c r="C170" s="106"/>
      <c r="D170" s="107"/>
      <c r="E170" s="107"/>
      <c r="F170" s="107"/>
      <c r="G170" s="106"/>
      <c r="H170" s="106"/>
      <c r="I170" s="106"/>
    </row>
    <row r="171" spans="1:9" ht="24.6" x14ac:dyDescent="0.45">
      <c r="A171" s="106"/>
      <c r="B171" s="106"/>
      <c r="C171" s="106"/>
      <c r="D171" s="107"/>
      <c r="E171" s="107"/>
      <c r="F171" s="107"/>
      <c r="G171" s="106"/>
      <c r="H171" s="106"/>
      <c r="I171" s="106"/>
    </row>
    <row r="172" spans="1:9" ht="24.6" x14ac:dyDescent="0.45">
      <c r="A172" s="106"/>
      <c r="B172" s="106"/>
      <c r="C172" s="106"/>
      <c r="D172" s="107"/>
      <c r="E172" s="107"/>
      <c r="F172" s="107"/>
      <c r="G172" s="106"/>
      <c r="H172" s="106"/>
      <c r="I172" s="106"/>
    </row>
    <row r="173" spans="1:9" ht="24.6" x14ac:dyDescent="0.45">
      <c r="A173" s="106"/>
      <c r="B173" s="106"/>
      <c r="C173" s="106"/>
      <c r="D173" s="107"/>
      <c r="E173" s="107"/>
      <c r="F173" s="107"/>
      <c r="G173" s="106"/>
      <c r="H173" s="106"/>
      <c r="I173" s="106"/>
    </row>
    <row r="174" spans="1:9" ht="24.6" x14ac:dyDescent="0.45">
      <c r="A174" s="106"/>
      <c r="B174" s="106"/>
      <c r="C174" s="106"/>
      <c r="D174" s="107"/>
      <c r="E174" s="107"/>
      <c r="F174" s="107"/>
      <c r="G174" s="106"/>
      <c r="H174" s="106"/>
      <c r="I174" s="106"/>
    </row>
    <row r="175" spans="1:9" ht="24.6" x14ac:dyDescent="0.45">
      <c r="A175" s="106"/>
      <c r="B175" s="106"/>
      <c r="C175" s="106"/>
      <c r="D175" s="107"/>
      <c r="E175" s="107"/>
      <c r="F175" s="107"/>
      <c r="G175" s="106"/>
      <c r="H175" s="106"/>
      <c r="I175" s="106"/>
    </row>
    <row r="176" spans="1:9" ht="24.6" x14ac:dyDescent="0.45">
      <c r="A176" s="106"/>
      <c r="B176" s="106"/>
      <c r="C176" s="106"/>
      <c r="D176" s="107"/>
      <c r="E176" s="107"/>
      <c r="F176" s="107"/>
      <c r="G176" s="106"/>
      <c r="H176" s="106"/>
      <c r="I176" s="106"/>
    </row>
    <row r="177" spans="1:9" ht="24.6" x14ac:dyDescent="0.45">
      <c r="A177" s="106"/>
      <c r="B177" s="106"/>
      <c r="C177" s="106"/>
      <c r="D177" s="107"/>
      <c r="E177" s="107"/>
      <c r="F177" s="107"/>
      <c r="G177" s="106"/>
      <c r="H177" s="106"/>
      <c r="I177" s="106"/>
    </row>
    <row r="178" spans="1:9" ht="24.6" x14ac:dyDescent="0.45">
      <c r="A178" s="106"/>
      <c r="B178" s="106"/>
      <c r="C178" s="106"/>
      <c r="D178" s="107"/>
      <c r="E178" s="107"/>
      <c r="F178" s="107"/>
      <c r="G178" s="106"/>
      <c r="H178" s="106"/>
      <c r="I178" s="106"/>
    </row>
    <row r="179" spans="1:9" ht="24.6" x14ac:dyDescent="0.45">
      <c r="A179" s="106"/>
      <c r="B179" s="106"/>
      <c r="C179" s="106"/>
      <c r="D179" s="107"/>
      <c r="E179" s="107"/>
      <c r="F179" s="107"/>
      <c r="G179" s="106"/>
      <c r="H179" s="106"/>
      <c r="I179" s="106"/>
    </row>
    <row r="180" spans="1:9" ht="24.6" x14ac:dyDescent="0.45">
      <c r="A180" s="106"/>
      <c r="B180" s="106"/>
      <c r="C180" s="106"/>
      <c r="D180" s="107"/>
      <c r="E180" s="107"/>
      <c r="F180" s="107"/>
      <c r="G180" s="106"/>
      <c r="H180" s="106"/>
      <c r="I180" s="106"/>
    </row>
    <row r="181" spans="1:9" ht="24.6" x14ac:dyDescent="0.45">
      <c r="A181" s="106"/>
      <c r="B181" s="106"/>
      <c r="C181" s="106"/>
      <c r="D181" s="107"/>
      <c r="E181" s="107"/>
      <c r="F181" s="107"/>
      <c r="G181" s="106"/>
      <c r="H181" s="106"/>
      <c r="I181" s="106"/>
    </row>
    <row r="182" spans="1:9" ht="24.6" x14ac:dyDescent="0.45">
      <c r="A182" s="106"/>
      <c r="B182" s="106"/>
      <c r="C182" s="106"/>
      <c r="D182" s="107"/>
      <c r="E182" s="107"/>
      <c r="F182" s="107"/>
      <c r="G182" s="106"/>
      <c r="H182" s="106"/>
      <c r="I182" s="106"/>
    </row>
    <row r="183" spans="1:9" ht="24.6" x14ac:dyDescent="0.45">
      <c r="A183" s="106"/>
      <c r="B183" s="106"/>
      <c r="C183" s="106"/>
      <c r="D183" s="107"/>
      <c r="E183" s="107"/>
      <c r="F183" s="107"/>
      <c r="G183" s="106"/>
      <c r="H183" s="106"/>
      <c r="I183" s="106"/>
    </row>
    <row r="184" spans="1:9" ht="24.6" x14ac:dyDescent="0.45">
      <c r="A184" s="106"/>
      <c r="B184" s="106"/>
      <c r="C184" s="106"/>
      <c r="D184" s="107"/>
      <c r="E184" s="107"/>
      <c r="F184" s="107"/>
      <c r="G184" s="106"/>
      <c r="H184" s="106"/>
      <c r="I184" s="106"/>
    </row>
    <row r="185" spans="1:9" ht="24.6" x14ac:dyDescent="0.45">
      <c r="A185" s="106"/>
      <c r="B185" s="106"/>
      <c r="C185" s="106"/>
      <c r="D185" s="107"/>
      <c r="E185" s="107"/>
      <c r="F185" s="107"/>
      <c r="G185" s="106"/>
      <c r="H185" s="106"/>
      <c r="I185" s="106"/>
    </row>
    <row r="186" spans="1:9" ht="24.6" x14ac:dyDescent="0.45">
      <c r="A186" s="106"/>
      <c r="B186" s="106"/>
      <c r="C186" s="106"/>
      <c r="D186" s="107"/>
      <c r="E186" s="107"/>
      <c r="F186" s="107"/>
      <c r="G186" s="106"/>
      <c r="H186" s="106"/>
      <c r="I186" s="106"/>
    </row>
    <row r="187" spans="1:9" ht="24.6" x14ac:dyDescent="0.45">
      <c r="A187" s="106"/>
      <c r="B187" s="106"/>
      <c r="C187" s="106"/>
      <c r="D187" s="107"/>
      <c r="E187" s="107"/>
      <c r="F187" s="107"/>
      <c r="G187" s="106"/>
      <c r="H187" s="106"/>
      <c r="I187" s="106"/>
    </row>
    <row r="188" spans="1:9" ht="24.6" x14ac:dyDescent="0.45">
      <c r="A188" s="106"/>
      <c r="B188" s="106"/>
      <c r="C188" s="106"/>
      <c r="D188" s="107"/>
      <c r="E188" s="107"/>
      <c r="F188" s="107"/>
      <c r="G188" s="106"/>
      <c r="H188" s="106"/>
      <c r="I188" s="106"/>
    </row>
    <row r="189" spans="1:9" ht="24.6" x14ac:dyDescent="0.45">
      <c r="A189" s="106"/>
      <c r="B189" s="106"/>
      <c r="C189" s="106"/>
      <c r="D189" s="107"/>
      <c r="E189" s="107"/>
      <c r="F189" s="107"/>
      <c r="G189" s="106"/>
      <c r="H189" s="106"/>
      <c r="I189" s="106"/>
    </row>
    <row r="190" spans="1:9" ht="24.6" x14ac:dyDescent="0.45">
      <c r="A190" s="106"/>
      <c r="B190" s="106"/>
      <c r="C190" s="106"/>
      <c r="D190" s="107"/>
      <c r="E190" s="107"/>
      <c r="F190" s="107"/>
      <c r="G190" s="106"/>
      <c r="H190" s="106"/>
      <c r="I190" s="106"/>
    </row>
    <row r="191" spans="1:9" ht="24.6" x14ac:dyDescent="0.45">
      <c r="A191" s="106"/>
      <c r="B191" s="106"/>
      <c r="C191" s="106"/>
      <c r="D191" s="107"/>
      <c r="E191" s="107"/>
      <c r="F191" s="107"/>
      <c r="G191" s="106"/>
      <c r="H191" s="106"/>
      <c r="I191" s="106"/>
    </row>
    <row r="192" spans="1:9" ht="24.6" x14ac:dyDescent="0.45">
      <c r="A192" s="106"/>
      <c r="B192" s="106"/>
      <c r="C192" s="106"/>
      <c r="D192" s="107"/>
      <c r="E192" s="107"/>
      <c r="F192" s="107"/>
      <c r="G192" s="106"/>
      <c r="H192" s="106"/>
      <c r="I192" s="106"/>
    </row>
    <row r="193" spans="1:9" ht="24.6" x14ac:dyDescent="0.45">
      <c r="A193" s="106"/>
      <c r="B193" s="106"/>
      <c r="C193" s="106"/>
      <c r="D193" s="107"/>
      <c r="E193" s="107"/>
      <c r="F193" s="107"/>
      <c r="G193" s="106"/>
      <c r="H193" s="106"/>
      <c r="I193" s="106"/>
    </row>
    <row r="194" spans="1:9" ht="24.6" x14ac:dyDescent="0.45">
      <c r="A194" s="106"/>
      <c r="B194" s="106"/>
      <c r="C194" s="106"/>
      <c r="D194" s="107"/>
      <c r="E194" s="107"/>
      <c r="F194" s="107"/>
      <c r="G194" s="106"/>
      <c r="H194" s="106"/>
      <c r="I194" s="106"/>
    </row>
    <row r="195" spans="1:9" ht="24.6" x14ac:dyDescent="0.45">
      <c r="A195" s="106"/>
      <c r="B195" s="106"/>
      <c r="C195" s="106"/>
      <c r="D195" s="107"/>
      <c r="E195" s="107"/>
      <c r="F195" s="107"/>
      <c r="G195" s="106"/>
      <c r="H195" s="106"/>
      <c r="I195" s="106"/>
    </row>
    <row r="196" spans="1:9" ht="24.6" x14ac:dyDescent="0.45">
      <c r="A196" s="106"/>
      <c r="B196" s="106"/>
      <c r="C196" s="106"/>
      <c r="D196" s="107"/>
      <c r="E196" s="107"/>
      <c r="F196" s="107"/>
      <c r="G196" s="106"/>
      <c r="H196" s="106"/>
      <c r="I196" s="106"/>
    </row>
    <row r="197" spans="1:9" ht="24.6" x14ac:dyDescent="0.45">
      <c r="A197" s="106"/>
      <c r="B197" s="106"/>
      <c r="C197" s="106"/>
      <c r="D197" s="107"/>
      <c r="E197" s="107"/>
      <c r="F197" s="107"/>
      <c r="G197" s="106"/>
      <c r="H197" s="106"/>
      <c r="I197" s="106"/>
    </row>
    <row r="198" spans="1:9" ht="24.6" x14ac:dyDescent="0.45">
      <c r="A198" s="106"/>
      <c r="B198" s="106"/>
      <c r="C198" s="106"/>
      <c r="D198" s="107"/>
      <c r="E198" s="107"/>
      <c r="F198" s="107"/>
      <c r="G198" s="106"/>
      <c r="H198" s="106"/>
      <c r="I198" s="106"/>
    </row>
    <row r="199" spans="1:9" ht="24.6" x14ac:dyDescent="0.45">
      <c r="A199" s="106"/>
      <c r="B199" s="106"/>
      <c r="C199" s="106"/>
      <c r="D199" s="107"/>
      <c r="E199" s="107"/>
      <c r="F199" s="107"/>
      <c r="G199" s="106"/>
      <c r="H199" s="106"/>
      <c r="I199" s="106"/>
    </row>
    <row r="200" spans="1:9" ht="24.6" x14ac:dyDescent="0.45">
      <c r="A200" s="106"/>
      <c r="B200" s="106"/>
      <c r="C200" s="106"/>
      <c r="D200" s="107"/>
      <c r="E200" s="107"/>
      <c r="F200" s="107"/>
      <c r="G200" s="106"/>
      <c r="H200" s="106"/>
      <c r="I200" s="106"/>
    </row>
    <row r="201" spans="1:9" ht="24.6" x14ac:dyDescent="0.45">
      <c r="A201" s="106"/>
      <c r="B201" s="106"/>
      <c r="C201" s="106"/>
      <c r="D201" s="107"/>
      <c r="E201" s="107"/>
      <c r="F201" s="107"/>
      <c r="G201" s="106"/>
      <c r="H201" s="106"/>
      <c r="I201" s="106"/>
    </row>
    <row r="202" spans="1:9" ht="24.6" x14ac:dyDescent="0.45">
      <c r="A202" s="106"/>
      <c r="B202" s="106"/>
      <c r="C202" s="106"/>
      <c r="D202" s="107"/>
      <c r="E202" s="107"/>
      <c r="F202" s="107"/>
      <c r="G202" s="106"/>
      <c r="H202" s="106"/>
      <c r="I202" s="106"/>
    </row>
    <row r="203" spans="1:9" ht="24.6" x14ac:dyDescent="0.45">
      <c r="A203" s="106"/>
      <c r="B203" s="106"/>
      <c r="C203" s="106"/>
      <c r="D203" s="107"/>
      <c r="E203" s="107"/>
      <c r="F203" s="107"/>
      <c r="G203" s="106"/>
      <c r="H203" s="106"/>
      <c r="I203" s="106"/>
    </row>
    <row r="204" spans="1:9" ht="24.6" x14ac:dyDescent="0.45">
      <c r="A204" s="106"/>
      <c r="B204" s="106"/>
      <c r="C204" s="106"/>
      <c r="D204" s="107"/>
      <c r="E204" s="107"/>
      <c r="F204" s="107"/>
      <c r="G204" s="106"/>
      <c r="H204" s="106"/>
      <c r="I204" s="106"/>
    </row>
    <row r="205" spans="1:9" ht="24.6" x14ac:dyDescent="0.45">
      <c r="A205" s="106"/>
      <c r="B205" s="106"/>
      <c r="C205" s="106"/>
      <c r="D205" s="107"/>
      <c r="E205" s="107"/>
      <c r="F205" s="107"/>
      <c r="G205" s="106"/>
      <c r="H205" s="106"/>
      <c r="I205" s="106"/>
    </row>
    <row r="206" spans="1:9" ht="24.6" x14ac:dyDescent="0.45">
      <c r="A206" s="106"/>
      <c r="B206" s="106"/>
      <c r="C206" s="106"/>
      <c r="D206" s="107"/>
      <c r="E206" s="107"/>
      <c r="F206" s="107"/>
      <c r="G206" s="106"/>
      <c r="H206" s="106"/>
      <c r="I206" s="106"/>
    </row>
    <row r="207" spans="1:9" ht="24.6" x14ac:dyDescent="0.45">
      <c r="A207" s="106"/>
      <c r="B207" s="106"/>
      <c r="C207" s="106"/>
      <c r="D207" s="107"/>
      <c r="E207" s="107"/>
      <c r="F207" s="107"/>
      <c r="G207" s="106"/>
      <c r="H207" s="106"/>
      <c r="I207" s="106"/>
    </row>
    <row r="208" spans="1:9" ht="24.6" x14ac:dyDescent="0.45">
      <c r="A208" s="106"/>
      <c r="B208" s="106"/>
      <c r="C208" s="106"/>
      <c r="D208" s="107"/>
      <c r="E208" s="107"/>
      <c r="F208" s="107"/>
      <c r="G208" s="106"/>
      <c r="H208" s="106"/>
      <c r="I208" s="106"/>
    </row>
    <row r="209" spans="1:9" ht="24.6" x14ac:dyDescent="0.45">
      <c r="A209" s="106"/>
      <c r="B209" s="106"/>
      <c r="C209" s="106"/>
      <c r="D209" s="107"/>
      <c r="E209" s="107"/>
      <c r="F209" s="107"/>
      <c r="G209" s="106"/>
      <c r="H209" s="106"/>
      <c r="I209" s="106"/>
    </row>
    <row r="210" spans="1:9" ht="24.6" x14ac:dyDescent="0.45">
      <c r="A210" s="106"/>
      <c r="B210" s="106"/>
      <c r="C210" s="106"/>
      <c r="D210" s="107"/>
      <c r="E210" s="107"/>
      <c r="F210" s="107"/>
      <c r="G210" s="106"/>
      <c r="H210" s="106"/>
      <c r="I210" s="106"/>
    </row>
    <row r="211" spans="1:9" ht="24.6" x14ac:dyDescent="0.45">
      <c r="A211" s="106"/>
      <c r="B211" s="106"/>
      <c r="C211" s="106"/>
      <c r="D211" s="107"/>
      <c r="E211" s="107"/>
      <c r="F211" s="107"/>
      <c r="G211" s="106"/>
      <c r="H211" s="106"/>
      <c r="I211" s="106"/>
    </row>
    <row r="212" spans="1:9" ht="24.6" x14ac:dyDescent="0.45">
      <c r="A212" s="106"/>
      <c r="B212" s="106"/>
      <c r="C212" s="106"/>
      <c r="D212" s="107"/>
      <c r="E212" s="107"/>
      <c r="F212" s="107"/>
      <c r="G212" s="106"/>
      <c r="H212" s="106"/>
      <c r="I212" s="106"/>
    </row>
    <row r="213" spans="1:9" ht="24.6" x14ac:dyDescent="0.45">
      <c r="A213" s="106"/>
      <c r="B213" s="106"/>
      <c r="C213" s="106"/>
      <c r="D213" s="107"/>
      <c r="E213" s="107"/>
      <c r="F213" s="107"/>
      <c r="G213" s="106"/>
      <c r="H213" s="106"/>
      <c r="I213" s="106"/>
    </row>
    <row r="214" spans="1:9" ht="24.6" x14ac:dyDescent="0.45">
      <c r="A214" s="106"/>
      <c r="B214" s="106"/>
      <c r="C214" s="106"/>
      <c r="D214" s="107"/>
      <c r="E214" s="107"/>
      <c r="F214" s="107"/>
      <c r="G214" s="106"/>
      <c r="H214" s="106"/>
      <c r="I214" s="106"/>
    </row>
    <row r="215" spans="1:9" ht="24.6" x14ac:dyDescent="0.45">
      <c r="A215" s="106"/>
      <c r="B215" s="106"/>
      <c r="C215" s="106"/>
      <c r="D215" s="107"/>
      <c r="E215" s="107"/>
      <c r="F215" s="107"/>
      <c r="G215" s="106"/>
      <c r="H215" s="106"/>
      <c r="I215" s="106"/>
    </row>
    <row r="216" spans="1:9" ht="24.6" x14ac:dyDescent="0.45">
      <c r="A216" s="106"/>
      <c r="B216" s="106"/>
      <c r="C216" s="106"/>
      <c r="D216" s="107"/>
      <c r="E216" s="107"/>
      <c r="F216" s="107"/>
      <c r="G216" s="106"/>
      <c r="H216" s="106"/>
      <c r="I216" s="106"/>
    </row>
    <row r="217" spans="1:9" ht="24.6" x14ac:dyDescent="0.45">
      <c r="A217" s="106"/>
      <c r="B217" s="106"/>
      <c r="C217" s="106"/>
      <c r="D217" s="107"/>
      <c r="E217" s="107"/>
      <c r="F217" s="107"/>
      <c r="G217" s="106"/>
      <c r="H217" s="106"/>
      <c r="I217" s="106"/>
    </row>
    <row r="218" spans="1:9" ht="24.6" x14ac:dyDescent="0.45">
      <c r="A218" s="106"/>
      <c r="B218" s="106"/>
      <c r="C218" s="106"/>
      <c r="D218" s="107"/>
      <c r="E218" s="107"/>
      <c r="F218" s="107"/>
      <c r="G218" s="106"/>
      <c r="H218" s="106"/>
      <c r="I218" s="106"/>
    </row>
    <row r="219" spans="1:9" ht="24.6" x14ac:dyDescent="0.45">
      <c r="A219" s="106"/>
      <c r="B219" s="106"/>
      <c r="C219" s="106"/>
      <c r="D219" s="107"/>
      <c r="E219" s="107"/>
      <c r="F219" s="107"/>
      <c r="G219" s="106"/>
      <c r="H219" s="106"/>
      <c r="I219" s="106"/>
    </row>
    <row r="220" spans="1:9" ht="24.6" x14ac:dyDescent="0.45">
      <c r="A220" s="106"/>
      <c r="B220" s="106"/>
      <c r="C220" s="106"/>
      <c r="D220" s="107"/>
      <c r="E220" s="107"/>
      <c r="F220" s="107"/>
      <c r="G220" s="106"/>
      <c r="H220" s="106"/>
      <c r="I220" s="106"/>
    </row>
    <row r="221" spans="1:9" ht="24.6" x14ac:dyDescent="0.45">
      <c r="A221" s="106"/>
      <c r="B221" s="106"/>
      <c r="C221" s="106"/>
      <c r="D221" s="107"/>
      <c r="E221" s="107"/>
      <c r="F221" s="107"/>
      <c r="G221" s="106"/>
      <c r="H221" s="106"/>
      <c r="I221" s="106"/>
    </row>
    <row r="222" spans="1:9" ht="24.6" x14ac:dyDescent="0.45">
      <c r="A222" s="106"/>
      <c r="B222" s="106"/>
      <c r="C222" s="106"/>
      <c r="D222" s="107"/>
      <c r="E222" s="107"/>
      <c r="F222" s="107"/>
      <c r="G222" s="106"/>
      <c r="H222" s="106"/>
      <c r="I222" s="106"/>
    </row>
    <row r="223" spans="1:9" ht="24.6" x14ac:dyDescent="0.45">
      <c r="A223" s="106"/>
      <c r="B223" s="106"/>
      <c r="C223" s="106"/>
      <c r="D223" s="107"/>
      <c r="E223" s="107"/>
      <c r="F223" s="107"/>
      <c r="G223" s="106"/>
      <c r="H223" s="106"/>
      <c r="I223" s="106"/>
    </row>
    <row r="224" spans="1:9" ht="24.6" x14ac:dyDescent="0.45">
      <c r="A224" s="106"/>
      <c r="B224" s="106"/>
      <c r="C224" s="106"/>
      <c r="D224" s="107"/>
      <c r="E224" s="107"/>
      <c r="F224" s="107"/>
      <c r="G224" s="106"/>
      <c r="H224" s="106"/>
      <c r="I224" s="106"/>
    </row>
    <row r="225" spans="1:9" ht="24.6" x14ac:dyDescent="0.45">
      <c r="A225" s="106"/>
      <c r="B225" s="106"/>
      <c r="C225" s="106"/>
      <c r="D225" s="107"/>
      <c r="E225" s="107"/>
      <c r="F225" s="107"/>
      <c r="G225" s="106"/>
      <c r="H225" s="106"/>
      <c r="I225" s="106"/>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0" type="noConversion"/>
  <hyperlinks>
    <hyperlink ref="M1" location="預告統計資料發布時間表!A1" display="回發布時間表" xr:uid="{1BC0BCCD-CE34-43C7-A23B-4BA7A7B0C1BA}"/>
  </hyperlinks>
  <printOptions horizontalCentered="1" verticalCentered="1"/>
  <pageMargins left="0.68" right="0.23622047244094491" top="0.62992125984251968" bottom="0.39370078740157483" header="0.51181102362204722" footer="0.51181102362204722"/>
  <pageSetup paperSize="9" scale="81" orientation="landscape"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CE22-5964-4369-A97E-81AD3D050358}">
  <sheetPr>
    <pageSetUpPr fitToPage="1"/>
  </sheetPr>
  <dimension ref="A1:M224"/>
  <sheetViews>
    <sheetView view="pageLayout" zoomScaleNormal="75" zoomScaleSheetLayoutView="75" workbookViewId="0">
      <selection activeCell="M1" sqref="M1"/>
    </sheetView>
  </sheetViews>
  <sheetFormatPr defaultColWidth="9" defaultRowHeight="15.6" x14ac:dyDescent="0.3"/>
  <cols>
    <col min="1" max="1" width="12.21875" style="112" customWidth="1"/>
    <col min="2" max="3" width="11" style="112" customWidth="1"/>
    <col min="4" max="6" width="11" style="114" customWidth="1"/>
    <col min="7" max="10" width="11" style="112" customWidth="1"/>
    <col min="11" max="11" width="11.44140625" style="112" customWidth="1"/>
    <col min="12" max="12" width="15.21875" style="112" customWidth="1"/>
    <col min="13" max="256" width="9" style="112"/>
    <col min="257" max="257" width="12.21875" style="112" customWidth="1"/>
    <col min="258" max="266" width="11" style="112" customWidth="1"/>
    <col min="267" max="267" width="11.44140625" style="112" customWidth="1"/>
    <col min="268" max="268" width="15.21875" style="112" customWidth="1"/>
    <col min="269" max="512" width="9" style="112"/>
    <col min="513" max="513" width="12.21875" style="112" customWidth="1"/>
    <col min="514" max="522" width="11" style="112" customWidth="1"/>
    <col min="523" max="523" width="11.44140625" style="112" customWidth="1"/>
    <col min="524" max="524" width="15.21875" style="112" customWidth="1"/>
    <col min="525" max="768" width="9" style="112"/>
    <col min="769" max="769" width="12.21875" style="112" customWidth="1"/>
    <col min="770" max="778" width="11" style="112" customWidth="1"/>
    <col min="779" max="779" width="11.44140625" style="112" customWidth="1"/>
    <col min="780" max="780" width="15.21875" style="112" customWidth="1"/>
    <col min="781" max="1024" width="9" style="112"/>
    <col min="1025" max="1025" width="12.21875" style="112" customWidth="1"/>
    <col min="1026" max="1034" width="11" style="112" customWidth="1"/>
    <col min="1035" max="1035" width="11.44140625" style="112" customWidth="1"/>
    <col min="1036" max="1036" width="15.21875" style="112" customWidth="1"/>
    <col min="1037" max="1280" width="9" style="112"/>
    <col min="1281" max="1281" width="12.21875" style="112" customWidth="1"/>
    <col min="1282" max="1290" width="11" style="112" customWidth="1"/>
    <col min="1291" max="1291" width="11.44140625" style="112" customWidth="1"/>
    <col min="1292" max="1292" width="15.21875" style="112" customWidth="1"/>
    <col min="1293" max="1536" width="9" style="112"/>
    <col min="1537" max="1537" width="12.21875" style="112" customWidth="1"/>
    <col min="1538" max="1546" width="11" style="112" customWidth="1"/>
    <col min="1547" max="1547" width="11.44140625" style="112" customWidth="1"/>
    <col min="1548" max="1548" width="15.21875" style="112" customWidth="1"/>
    <col min="1549" max="1792" width="9" style="112"/>
    <col min="1793" max="1793" width="12.21875" style="112" customWidth="1"/>
    <col min="1794" max="1802" width="11" style="112" customWidth="1"/>
    <col min="1803" max="1803" width="11.44140625" style="112" customWidth="1"/>
    <col min="1804" max="1804" width="15.21875" style="112" customWidth="1"/>
    <col min="1805" max="2048" width="9" style="112"/>
    <col min="2049" max="2049" width="12.21875" style="112" customWidth="1"/>
    <col min="2050" max="2058" width="11" style="112" customWidth="1"/>
    <col min="2059" max="2059" width="11.44140625" style="112" customWidth="1"/>
    <col min="2060" max="2060" width="15.21875" style="112" customWidth="1"/>
    <col min="2061" max="2304" width="9" style="112"/>
    <col min="2305" max="2305" width="12.21875" style="112" customWidth="1"/>
    <col min="2306" max="2314" width="11" style="112" customWidth="1"/>
    <col min="2315" max="2315" width="11.44140625" style="112" customWidth="1"/>
    <col min="2316" max="2316" width="15.21875" style="112" customWidth="1"/>
    <col min="2317" max="2560" width="9" style="112"/>
    <col min="2561" max="2561" width="12.21875" style="112" customWidth="1"/>
    <col min="2562" max="2570" width="11" style="112" customWidth="1"/>
    <col min="2571" max="2571" width="11.44140625" style="112" customWidth="1"/>
    <col min="2572" max="2572" width="15.21875" style="112" customWidth="1"/>
    <col min="2573" max="2816" width="9" style="112"/>
    <col min="2817" max="2817" width="12.21875" style="112" customWidth="1"/>
    <col min="2818" max="2826" width="11" style="112" customWidth="1"/>
    <col min="2827" max="2827" width="11.44140625" style="112" customWidth="1"/>
    <col min="2828" max="2828" width="15.21875" style="112" customWidth="1"/>
    <col min="2829" max="3072" width="9" style="112"/>
    <col min="3073" max="3073" width="12.21875" style="112" customWidth="1"/>
    <col min="3074" max="3082" width="11" style="112" customWidth="1"/>
    <col min="3083" max="3083" width="11.44140625" style="112" customWidth="1"/>
    <col min="3084" max="3084" width="15.21875" style="112" customWidth="1"/>
    <col min="3085" max="3328" width="9" style="112"/>
    <col min="3329" max="3329" width="12.21875" style="112" customWidth="1"/>
    <col min="3330" max="3338" width="11" style="112" customWidth="1"/>
    <col min="3339" max="3339" width="11.44140625" style="112" customWidth="1"/>
    <col min="3340" max="3340" width="15.21875" style="112" customWidth="1"/>
    <col min="3341" max="3584" width="9" style="112"/>
    <col min="3585" max="3585" width="12.21875" style="112" customWidth="1"/>
    <col min="3586" max="3594" width="11" style="112" customWidth="1"/>
    <col min="3595" max="3595" width="11.44140625" style="112" customWidth="1"/>
    <col min="3596" max="3596" width="15.21875" style="112" customWidth="1"/>
    <col min="3597" max="3840" width="9" style="112"/>
    <col min="3841" max="3841" width="12.21875" style="112" customWidth="1"/>
    <col min="3842" max="3850" width="11" style="112" customWidth="1"/>
    <col min="3851" max="3851" width="11.44140625" style="112" customWidth="1"/>
    <col min="3852" max="3852" width="15.21875" style="112" customWidth="1"/>
    <col min="3853" max="4096" width="9" style="112"/>
    <col min="4097" max="4097" width="12.21875" style="112" customWidth="1"/>
    <col min="4098" max="4106" width="11" style="112" customWidth="1"/>
    <col min="4107" max="4107" width="11.44140625" style="112" customWidth="1"/>
    <col min="4108" max="4108" width="15.21875" style="112" customWidth="1"/>
    <col min="4109" max="4352" width="9" style="112"/>
    <col min="4353" max="4353" width="12.21875" style="112" customWidth="1"/>
    <col min="4354" max="4362" width="11" style="112" customWidth="1"/>
    <col min="4363" max="4363" width="11.44140625" style="112" customWidth="1"/>
    <col min="4364" max="4364" width="15.21875" style="112" customWidth="1"/>
    <col min="4365" max="4608" width="9" style="112"/>
    <col min="4609" max="4609" width="12.21875" style="112" customWidth="1"/>
    <col min="4610" max="4618" width="11" style="112" customWidth="1"/>
    <col min="4619" max="4619" width="11.44140625" style="112" customWidth="1"/>
    <col min="4620" max="4620" width="15.21875" style="112" customWidth="1"/>
    <col min="4621" max="4864" width="9" style="112"/>
    <col min="4865" max="4865" width="12.21875" style="112" customWidth="1"/>
    <col min="4866" max="4874" width="11" style="112" customWidth="1"/>
    <col min="4875" max="4875" width="11.44140625" style="112" customWidth="1"/>
    <col min="4876" max="4876" width="15.21875" style="112" customWidth="1"/>
    <col min="4877" max="5120" width="9" style="112"/>
    <col min="5121" max="5121" width="12.21875" style="112" customWidth="1"/>
    <col min="5122" max="5130" width="11" style="112" customWidth="1"/>
    <col min="5131" max="5131" width="11.44140625" style="112" customWidth="1"/>
    <col min="5132" max="5132" width="15.21875" style="112" customWidth="1"/>
    <col min="5133" max="5376" width="9" style="112"/>
    <col min="5377" max="5377" width="12.21875" style="112" customWidth="1"/>
    <col min="5378" max="5386" width="11" style="112" customWidth="1"/>
    <col min="5387" max="5387" width="11.44140625" style="112" customWidth="1"/>
    <col min="5388" max="5388" width="15.21875" style="112" customWidth="1"/>
    <col min="5389" max="5632" width="9" style="112"/>
    <col min="5633" max="5633" width="12.21875" style="112" customWidth="1"/>
    <col min="5634" max="5642" width="11" style="112" customWidth="1"/>
    <col min="5643" max="5643" width="11.44140625" style="112" customWidth="1"/>
    <col min="5644" max="5644" width="15.21875" style="112" customWidth="1"/>
    <col min="5645" max="5888" width="9" style="112"/>
    <col min="5889" max="5889" width="12.21875" style="112" customWidth="1"/>
    <col min="5890" max="5898" width="11" style="112" customWidth="1"/>
    <col min="5899" max="5899" width="11.44140625" style="112" customWidth="1"/>
    <col min="5900" max="5900" width="15.21875" style="112" customWidth="1"/>
    <col min="5901" max="6144" width="9" style="112"/>
    <col min="6145" max="6145" width="12.21875" style="112" customWidth="1"/>
    <col min="6146" max="6154" width="11" style="112" customWidth="1"/>
    <col min="6155" max="6155" width="11.44140625" style="112" customWidth="1"/>
    <col min="6156" max="6156" width="15.21875" style="112" customWidth="1"/>
    <col min="6157" max="6400" width="9" style="112"/>
    <col min="6401" max="6401" width="12.21875" style="112" customWidth="1"/>
    <col min="6402" max="6410" width="11" style="112" customWidth="1"/>
    <col min="6411" max="6411" width="11.44140625" style="112" customWidth="1"/>
    <col min="6412" max="6412" width="15.21875" style="112" customWidth="1"/>
    <col min="6413" max="6656" width="9" style="112"/>
    <col min="6657" max="6657" width="12.21875" style="112" customWidth="1"/>
    <col min="6658" max="6666" width="11" style="112" customWidth="1"/>
    <col min="6667" max="6667" width="11.44140625" style="112" customWidth="1"/>
    <col min="6668" max="6668" width="15.21875" style="112" customWidth="1"/>
    <col min="6669" max="6912" width="9" style="112"/>
    <col min="6913" max="6913" width="12.21875" style="112" customWidth="1"/>
    <col min="6914" max="6922" width="11" style="112" customWidth="1"/>
    <col min="6923" max="6923" width="11.44140625" style="112" customWidth="1"/>
    <col min="6924" max="6924" width="15.21875" style="112" customWidth="1"/>
    <col min="6925" max="7168" width="9" style="112"/>
    <col min="7169" max="7169" width="12.21875" style="112" customWidth="1"/>
    <col min="7170" max="7178" width="11" style="112" customWidth="1"/>
    <col min="7179" max="7179" width="11.44140625" style="112" customWidth="1"/>
    <col min="7180" max="7180" width="15.21875" style="112" customWidth="1"/>
    <col min="7181" max="7424" width="9" style="112"/>
    <col min="7425" max="7425" width="12.21875" style="112" customWidth="1"/>
    <col min="7426" max="7434" width="11" style="112" customWidth="1"/>
    <col min="7435" max="7435" width="11.44140625" style="112" customWidth="1"/>
    <col min="7436" max="7436" width="15.21875" style="112" customWidth="1"/>
    <col min="7437" max="7680" width="9" style="112"/>
    <col min="7681" max="7681" width="12.21875" style="112" customWidth="1"/>
    <col min="7682" max="7690" width="11" style="112" customWidth="1"/>
    <col min="7691" max="7691" width="11.44140625" style="112" customWidth="1"/>
    <col min="7692" max="7692" width="15.21875" style="112" customWidth="1"/>
    <col min="7693" max="7936" width="9" style="112"/>
    <col min="7937" max="7937" width="12.21875" style="112" customWidth="1"/>
    <col min="7938" max="7946" width="11" style="112" customWidth="1"/>
    <col min="7947" max="7947" width="11.44140625" style="112" customWidth="1"/>
    <col min="7948" max="7948" width="15.21875" style="112" customWidth="1"/>
    <col min="7949" max="8192" width="9" style="112"/>
    <col min="8193" max="8193" width="12.21875" style="112" customWidth="1"/>
    <col min="8194" max="8202" width="11" style="112" customWidth="1"/>
    <col min="8203" max="8203" width="11.44140625" style="112" customWidth="1"/>
    <col min="8204" max="8204" width="15.21875" style="112" customWidth="1"/>
    <col min="8205" max="8448" width="9" style="112"/>
    <col min="8449" max="8449" width="12.21875" style="112" customWidth="1"/>
    <col min="8450" max="8458" width="11" style="112" customWidth="1"/>
    <col min="8459" max="8459" width="11.44140625" style="112" customWidth="1"/>
    <col min="8460" max="8460" width="15.21875" style="112" customWidth="1"/>
    <col min="8461" max="8704" width="9" style="112"/>
    <col min="8705" max="8705" width="12.21875" style="112" customWidth="1"/>
    <col min="8706" max="8714" width="11" style="112" customWidth="1"/>
    <col min="8715" max="8715" width="11.44140625" style="112" customWidth="1"/>
    <col min="8716" max="8716" width="15.21875" style="112" customWidth="1"/>
    <col min="8717" max="8960" width="9" style="112"/>
    <col min="8961" max="8961" width="12.21875" style="112" customWidth="1"/>
    <col min="8962" max="8970" width="11" style="112" customWidth="1"/>
    <col min="8971" max="8971" width="11.44140625" style="112" customWidth="1"/>
    <col min="8972" max="8972" width="15.21875" style="112" customWidth="1"/>
    <col min="8973" max="9216" width="9" style="112"/>
    <col min="9217" max="9217" width="12.21875" style="112" customWidth="1"/>
    <col min="9218" max="9226" width="11" style="112" customWidth="1"/>
    <col min="9227" max="9227" width="11.44140625" style="112" customWidth="1"/>
    <col min="9228" max="9228" width="15.21875" style="112" customWidth="1"/>
    <col min="9229" max="9472" width="9" style="112"/>
    <col min="9473" max="9473" width="12.21875" style="112" customWidth="1"/>
    <col min="9474" max="9482" width="11" style="112" customWidth="1"/>
    <col min="9483" max="9483" width="11.44140625" style="112" customWidth="1"/>
    <col min="9484" max="9484" width="15.21875" style="112" customWidth="1"/>
    <col min="9485" max="9728" width="9" style="112"/>
    <col min="9729" max="9729" width="12.21875" style="112" customWidth="1"/>
    <col min="9730" max="9738" width="11" style="112" customWidth="1"/>
    <col min="9739" max="9739" width="11.44140625" style="112" customWidth="1"/>
    <col min="9740" max="9740" width="15.21875" style="112" customWidth="1"/>
    <col min="9741" max="9984" width="9" style="112"/>
    <col min="9985" max="9985" width="12.21875" style="112" customWidth="1"/>
    <col min="9986" max="9994" width="11" style="112" customWidth="1"/>
    <col min="9995" max="9995" width="11.44140625" style="112" customWidth="1"/>
    <col min="9996" max="9996" width="15.21875" style="112" customWidth="1"/>
    <col min="9997" max="10240" width="9" style="112"/>
    <col min="10241" max="10241" width="12.21875" style="112" customWidth="1"/>
    <col min="10242" max="10250" width="11" style="112" customWidth="1"/>
    <col min="10251" max="10251" width="11.44140625" style="112" customWidth="1"/>
    <col min="10252" max="10252" width="15.21875" style="112" customWidth="1"/>
    <col min="10253" max="10496" width="9" style="112"/>
    <col min="10497" max="10497" width="12.21875" style="112" customWidth="1"/>
    <col min="10498" max="10506" width="11" style="112" customWidth="1"/>
    <col min="10507" max="10507" width="11.44140625" style="112" customWidth="1"/>
    <col min="10508" max="10508" width="15.21875" style="112" customWidth="1"/>
    <col min="10509" max="10752" width="9" style="112"/>
    <col min="10753" max="10753" width="12.21875" style="112" customWidth="1"/>
    <col min="10754" max="10762" width="11" style="112" customWidth="1"/>
    <col min="10763" max="10763" width="11.44140625" style="112" customWidth="1"/>
    <col min="10764" max="10764" width="15.21875" style="112" customWidth="1"/>
    <col min="10765" max="11008" width="9" style="112"/>
    <col min="11009" max="11009" width="12.21875" style="112" customWidth="1"/>
    <col min="11010" max="11018" width="11" style="112" customWidth="1"/>
    <col min="11019" max="11019" width="11.44140625" style="112" customWidth="1"/>
    <col min="11020" max="11020" width="15.21875" style="112" customWidth="1"/>
    <col min="11021" max="11264" width="9" style="112"/>
    <col min="11265" max="11265" width="12.21875" style="112" customWidth="1"/>
    <col min="11266" max="11274" width="11" style="112" customWidth="1"/>
    <col min="11275" max="11275" width="11.44140625" style="112" customWidth="1"/>
    <col min="11276" max="11276" width="15.21875" style="112" customWidth="1"/>
    <col min="11277" max="11520" width="9" style="112"/>
    <col min="11521" max="11521" width="12.21875" style="112" customWidth="1"/>
    <col min="11522" max="11530" width="11" style="112" customWidth="1"/>
    <col min="11531" max="11531" width="11.44140625" style="112" customWidth="1"/>
    <col min="11532" max="11532" width="15.21875" style="112" customWidth="1"/>
    <col min="11533" max="11776" width="9" style="112"/>
    <col min="11777" max="11777" width="12.21875" style="112" customWidth="1"/>
    <col min="11778" max="11786" width="11" style="112" customWidth="1"/>
    <col min="11787" max="11787" width="11.44140625" style="112" customWidth="1"/>
    <col min="11788" max="11788" width="15.21875" style="112" customWidth="1"/>
    <col min="11789" max="12032" width="9" style="112"/>
    <col min="12033" max="12033" width="12.21875" style="112" customWidth="1"/>
    <col min="12034" max="12042" width="11" style="112" customWidth="1"/>
    <col min="12043" max="12043" width="11.44140625" style="112" customWidth="1"/>
    <col min="12044" max="12044" width="15.21875" style="112" customWidth="1"/>
    <col min="12045" max="12288" width="9" style="112"/>
    <col min="12289" max="12289" width="12.21875" style="112" customWidth="1"/>
    <col min="12290" max="12298" width="11" style="112" customWidth="1"/>
    <col min="12299" max="12299" width="11.44140625" style="112" customWidth="1"/>
    <col min="12300" max="12300" width="15.21875" style="112" customWidth="1"/>
    <col min="12301" max="12544" width="9" style="112"/>
    <col min="12545" max="12545" width="12.21875" style="112" customWidth="1"/>
    <col min="12546" max="12554" width="11" style="112" customWidth="1"/>
    <col min="12555" max="12555" width="11.44140625" style="112" customWidth="1"/>
    <col min="12556" max="12556" width="15.21875" style="112" customWidth="1"/>
    <col min="12557" max="12800" width="9" style="112"/>
    <col min="12801" max="12801" width="12.21875" style="112" customWidth="1"/>
    <col min="12802" max="12810" width="11" style="112" customWidth="1"/>
    <col min="12811" max="12811" width="11.44140625" style="112" customWidth="1"/>
    <col min="12812" max="12812" width="15.21875" style="112" customWidth="1"/>
    <col min="12813" max="13056" width="9" style="112"/>
    <col min="13057" max="13057" width="12.21875" style="112" customWidth="1"/>
    <col min="13058" max="13066" width="11" style="112" customWidth="1"/>
    <col min="13067" max="13067" width="11.44140625" style="112" customWidth="1"/>
    <col min="13068" max="13068" width="15.21875" style="112" customWidth="1"/>
    <col min="13069" max="13312" width="9" style="112"/>
    <col min="13313" max="13313" width="12.21875" style="112" customWidth="1"/>
    <col min="13314" max="13322" width="11" style="112" customWidth="1"/>
    <col min="13323" max="13323" width="11.44140625" style="112" customWidth="1"/>
    <col min="13324" max="13324" width="15.21875" style="112" customWidth="1"/>
    <col min="13325" max="13568" width="9" style="112"/>
    <col min="13569" max="13569" width="12.21875" style="112" customWidth="1"/>
    <col min="13570" max="13578" width="11" style="112" customWidth="1"/>
    <col min="13579" max="13579" width="11.44140625" style="112" customWidth="1"/>
    <col min="13580" max="13580" width="15.21875" style="112" customWidth="1"/>
    <col min="13581" max="13824" width="9" style="112"/>
    <col min="13825" max="13825" width="12.21875" style="112" customWidth="1"/>
    <col min="13826" max="13834" width="11" style="112" customWidth="1"/>
    <col min="13835" max="13835" width="11.44140625" style="112" customWidth="1"/>
    <col min="13836" max="13836" width="15.21875" style="112" customWidth="1"/>
    <col min="13837" max="14080" width="9" style="112"/>
    <col min="14081" max="14081" width="12.21875" style="112" customWidth="1"/>
    <col min="14082" max="14090" width="11" style="112" customWidth="1"/>
    <col min="14091" max="14091" width="11.44140625" style="112" customWidth="1"/>
    <col min="14092" max="14092" width="15.21875" style="112" customWidth="1"/>
    <col min="14093" max="14336" width="9" style="112"/>
    <col min="14337" max="14337" width="12.21875" style="112" customWidth="1"/>
    <col min="14338" max="14346" width="11" style="112" customWidth="1"/>
    <col min="14347" max="14347" width="11.44140625" style="112" customWidth="1"/>
    <col min="14348" max="14348" width="15.21875" style="112" customWidth="1"/>
    <col min="14349" max="14592" width="9" style="112"/>
    <col min="14593" max="14593" width="12.21875" style="112" customWidth="1"/>
    <col min="14594" max="14602" width="11" style="112" customWidth="1"/>
    <col min="14603" max="14603" width="11.44140625" style="112" customWidth="1"/>
    <col min="14604" max="14604" width="15.21875" style="112" customWidth="1"/>
    <col min="14605" max="14848" width="9" style="112"/>
    <col min="14849" max="14849" width="12.21875" style="112" customWidth="1"/>
    <col min="14850" max="14858" width="11" style="112" customWidth="1"/>
    <col min="14859" max="14859" width="11.44140625" style="112" customWidth="1"/>
    <col min="14860" max="14860" width="15.21875" style="112" customWidth="1"/>
    <col min="14861" max="15104" width="9" style="112"/>
    <col min="15105" max="15105" width="12.21875" style="112" customWidth="1"/>
    <col min="15106" max="15114" width="11" style="112" customWidth="1"/>
    <col min="15115" max="15115" width="11.44140625" style="112" customWidth="1"/>
    <col min="15116" max="15116" width="15.21875" style="112" customWidth="1"/>
    <col min="15117" max="15360" width="9" style="112"/>
    <col min="15361" max="15361" width="12.21875" style="112" customWidth="1"/>
    <col min="15362" max="15370" width="11" style="112" customWidth="1"/>
    <col min="15371" max="15371" width="11.44140625" style="112" customWidth="1"/>
    <col min="15372" max="15372" width="15.21875" style="112" customWidth="1"/>
    <col min="15373" max="15616" width="9" style="112"/>
    <col min="15617" max="15617" width="12.21875" style="112" customWidth="1"/>
    <col min="15618" max="15626" width="11" style="112" customWidth="1"/>
    <col min="15627" max="15627" width="11.44140625" style="112" customWidth="1"/>
    <col min="15628" max="15628" width="15.21875" style="112" customWidth="1"/>
    <col min="15629" max="15872" width="9" style="112"/>
    <col min="15873" max="15873" width="12.21875" style="112" customWidth="1"/>
    <col min="15874" max="15882" width="11" style="112" customWidth="1"/>
    <col min="15883" max="15883" width="11.44140625" style="112" customWidth="1"/>
    <col min="15884" max="15884" width="15.21875" style="112" customWidth="1"/>
    <col min="15885" max="16128" width="9" style="112"/>
    <col min="16129" max="16129" width="12.21875" style="112" customWidth="1"/>
    <col min="16130" max="16138" width="11" style="112" customWidth="1"/>
    <col min="16139" max="16139" width="11.44140625" style="112" customWidth="1"/>
    <col min="16140" max="16140" width="15.21875" style="112" customWidth="1"/>
    <col min="16141" max="16384" width="9" style="112"/>
  </cols>
  <sheetData>
    <row r="1" spans="1:13" s="110" customFormat="1" ht="43.95" customHeight="1" x14ac:dyDescent="0.3">
      <c r="A1" s="80" t="s">
        <v>179</v>
      </c>
      <c r="B1" s="81"/>
      <c r="C1" s="82"/>
      <c r="D1" s="81"/>
      <c r="E1" s="81"/>
      <c r="F1" s="81"/>
      <c r="G1" s="82"/>
      <c r="H1" s="82"/>
      <c r="I1" s="1580" t="s">
        <v>95</v>
      </c>
      <c r="J1" s="1580"/>
      <c r="K1" s="1589" t="s">
        <v>205</v>
      </c>
      <c r="L1" s="1590"/>
      <c r="M1" s="109" t="s">
        <v>97</v>
      </c>
    </row>
    <row r="2" spans="1:13" s="110" customFormat="1" ht="21" customHeight="1" x14ac:dyDescent="0.3">
      <c r="A2" s="80" t="s">
        <v>181</v>
      </c>
      <c r="B2" s="84" t="s">
        <v>182</v>
      </c>
      <c r="C2" s="82"/>
      <c r="D2" s="85"/>
      <c r="E2" s="85"/>
      <c r="F2" s="85"/>
      <c r="G2" s="84"/>
      <c r="H2" s="82"/>
      <c r="I2" s="1580" t="s">
        <v>183</v>
      </c>
      <c r="J2" s="1580"/>
      <c r="K2" s="1580" t="s">
        <v>206</v>
      </c>
      <c r="L2" s="1580"/>
    </row>
    <row r="3" spans="1:13" s="111" customFormat="1" ht="37.5" customHeight="1" x14ac:dyDescent="0.3">
      <c r="A3" s="1584" t="s">
        <v>207</v>
      </c>
      <c r="B3" s="1584"/>
      <c r="C3" s="1584"/>
      <c r="D3" s="1584"/>
      <c r="E3" s="1584"/>
      <c r="F3" s="1584"/>
      <c r="G3" s="1584"/>
      <c r="H3" s="1584"/>
      <c r="I3" s="1584"/>
      <c r="J3" s="1584"/>
      <c r="K3" s="1584"/>
      <c r="L3" s="1584"/>
    </row>
    <row r="4" spans="1:13" ht="21" customHeight="1" thickBot="1" x14ac:dyDescent="0.35">
      <c r="A4" s="1588" t="s">
        <v>245</v>
      </c>
      <c r="B4" s="1588"/>
      <c r="C4" s="1588"/>
      <c r="D4" s="1588"/>
      <c r="E4" s="1588"/>
      <c r="F4" s="1588"/>
      <c r="G4" s="1588"/>
      <c r="H4" s="1588"/>
      <c r="I4" s="1588"/>
      <c r="J4" s="1588"/>
      <c r="K4" s="1588"/>
      <c r="L4" s="1588"/>
    </row>
    <row r="5" spans="1:13" s="113" customFormat="1" ht="37.35" customHeight="1" x14ac:dyDescent="0.3">
      <c r="A5" s="1565" t="s">
        <v>187</v>
      </c>
      <c r="B5" s="1585" t="s">
        <v>188</v>
      </c>
      <c r="C5" s="1571" t="s">
        <v>189</v>
      </c>
      <c r="D5" s="1572"/>
      <c r="E5" s="1572"/>
      <c r="F5" s="1572"/>
      <c r="G5" s="1572"/>
      <c r="H5" s="1572"/>
      <c r="I5" s="1572"/>
      <c r="J5" s="1573" t="s">
        <v>190</v>
      </c>
      <c r="K5" s="1574"/>
      <c r="L5" s="1574"/>
    </row>
    <row r="6" spans="1:13" s="113" customFormat="1" ht="37.35" customHeight="1" x14ac:dyDescent="0.3">
      <c r="A6" s="1566"/>
      <c r="B6" s="1586"/>
      <c r="C6" s="1575" t="s">
        <v>161</v>
      </c>
      <c r="D6" s="1577" t="s">
        <v>191</v>
      </c>
      <c r="E6" s="1577"/>
      <c r="F6" s="1577"/>
      <c r="G6" s="1577" t="s">
        <v>192</v>
      </c>
      <c r="H6" s="1577"/>
      <c r="I6" s="1577"/>
      <c r="J6" s="1577" t="s">
        <v>193</v>
      </c>
      <c r="K6" s="1577"/>
      <c r="L6" s="1578"/>
    </row>
    <row r="7" spans="1:13" s="113" customFormat="1" ht="37.35" customHeight="1" thickBot="1" x14ac:dyDescent="0.35">
      <c r="A7" s="1567"/>
      <c r="B7" s="1587"/>
      <c r="C7" s="1576"/>
      <c r="D7" s="94" t="s">
        <v>194</v>
      </c>
      <c r="E7" s="94" t="s">
        <v>195</v>
      </c>
      <c r="F7" s="94" t="s">
        <v>196</v>
      </c>
      <c r="G7" s="94" t="s">
        <v>194</v>
      </c>
      <c r="H7" s="94" t="s">
        <v>195</v>
      </c>
      <c r="I7" s="94" t="s">
        <v>196</v>
      </c>
      <c r="J7" s="94" t="s">
        <v>194</v>
      </c>
      <c r="K7" s="94" t="s">
        <v>195</v>
      </c>
      <c r="L7" s="95" t="s">
        <v>196</v>
      </c>
    </row>
    <row r="8" spans="1:13" s="113" customFormat="1" ht="44.25" customHeight="1" thickBot="1" x14ac:dyDescent="0.35">
      <c r="A8" s="90" t="s">
        <v>197</v>
      </c>
      <c r="B8" s="96">
        <f>C8+J8</f>
        <v>46</v>
      </c>
      <c r="C8" s="96">
        <f>D8+G8</f>
        <v>46</v>
      </c>
      <c r="D8" s="96">
        <f>SUM(E8:F8)</f>
        <v>0</v>
      </c>
      <c r="E8" s="97">
        <v>0</v>
      </c>
      <c r="F8" s="97">
        <v>0</v>
      </c>
      <c r="G8" s="96">
        <f>SUM(H8:I8)</f>
        <v>46</v>
      </c>
      <c r="H8" s="97">
        <v>46</v>
      </c>
      <c r="I8" s="97">
        <v>0</v>
      </c>
      <c r="J8" s="96">
        <f>SUM(K8:L8)</f>
        <v>0</v>
      </c>
      <c r="K8" s="97">
        <v>0</v>
      </c>
      <c r="L8" s="98">
        <v>0</v>
      </c>
    </row>
    <row r="9" spans="1:13" s="113" customFormat="1" ht="44.25" customHeight="1" thickBot="1" x14ac:dyDescent="0.35">
      <c r="A9" s="92" t="s">
        <v>198</v>
      </c>
      <c r="B9" s="96">
        <f t="shared" ref="B9:B11" si="0">C9+J9</f>
        <v>0</v>
      </c>
      <c r="C9" s="96">
        <f t="shared" ref="C9:C11" si="1">D9+G9</f>
        <v>0</v>
      </c>
      <c r="D9" s="96">
        <f t="shared" ref="D9:D11" si="2">SUM(E9:F9)</f>
        <v>0</v>
      </c>
      <c r="E9" s="97">
        <v>0</v>
      </c>
      <c r="F9" s="97">
        <v>0</v>
      </c>
      <c r="G9" s="96">
        <f t="shared" ref="G9:G11" si="3">SUM(H9:I9)</f>
        <v>0</v>
      </c>
      <c r="H9" s="97">
        <v>0</v>
      </c>
      <c r="I9" s="97">
        <v>0</v>
      </c>
      <c r="J9" s="96">
        <f t="shared" ref="J9:J11" si="4">SUM(K9:L9)</f>
        <v>0</v>
      </c>
      <c r="K9" s="97">
        <v>0</v>
      </c>
      <c r="L9" s="98">
        <v>0</v>
      </c>
    </row>
    <row r="10" spans="1:13" s="113" customFormat="1" ht="44.25" customHeight="1" thickBot="1" x14ac:dyDescent="0.35">
      <c r="A10" s="92" t="s">
        <v>199</v>
      </c>
      <c r="B10" s="96">
        <f t="shared" si="0"/>
        <v>16</v>
      </c>
      <c r="C10" s="96">
        <f t="shared" si="1"/>
        <v>16</v>
      </c>
      <c r="D10" s="96">
        <f t="shared" si="2"/>
        <v>0</v>
      </c>
      <c r="E10" s="97">
        <v>0</v>
      </c>
      <c r="F10" s="97">
        <v>0</v>
      </c>
      <c r="G10" s="96">
        <f t="shared" si="3"/>
        <v>16</v>
      </c>
      <c r="H10" s="97">
        <v>16</v>
      </c>
      <c r="I10" s="97">
        <v>0</v>
      </c>
      <c r="J10" s="96">
        <f t="shared" si="4"/>
        <v>0</v>
      </c>
      <c r="K10" s="97">
        <v>0</v>
      </c>
      <c r="L10" s="98">
        <v>0</v>
      </c>
    </row>
    <row r="11" spans="1:13" s="113" customFormat="1" ht="44.25" customHeight="1" thickBot="1" x14ac:dyDescent="0.35">
      <c r="A11" s="93" t="s">
        <v>200</v>
      </c>
      <c r="B11" s="99">
        <f t="shared" si="0"/>
        <v>30</v>
      </c>
      <c r="C11" s="99">
        <f t="shared" si="1"/>
        <v>30</v>
      </c>
      <c r="D11" s="99">
        <f t="shared" si="2"/>
        <v>0</v>
      </c>
      <c r="E11" s="100">
        <v>0</v>
      </c>
      <c r="F11" s="100">
        <v>0</v>
      </c>
      <c r="G11" s="99">
        <f t="shared" si="3"/>
        <v>30</v>
      </c>
      <c r="H11" s="100">
        <v>30</v>
      </c>
      <c r="I11" s="100">
        <v>0</v>
      </c>
      <c r="J11" s="99">
        <f t="shared" si="4"/>
        <v>0</v>
      </c>
      <c r="K11" s="100">
        <v>0</v>
      </c>
      <c r="L11" s="101">
        <v>0</v>
      </c>
    </row>
    <row r="12" spans="1:13" ht="16.2" x14ac:dyDescent="0.3">
      <c r="A12" s="102" t="s">
        <v>133</v>
      </c>
      <c r="B12" s="89"/>
      <c r="C12" s="89" t="s">
        <v>134</v>
      </c>
      <c r="E12" s="102" t="s">
        <v>135</v>
      </c>
      <c r="G12" s="89"/>
      <c r="H12" s="89"/>
      <c r="I12" s="115" t="s">
        <v>136</v>
      </c>
      <c r="K12" s="116"/>
      <c r="L12" s="116"/>
    </row>
    <row r="13" spans="1:13" ht="16.2" x14ac:dyDescent="0.3">
      <c r="A13" s="89"/>
      <c r="B13" s="89"/>
      <c r="C13" s="89"/>
      <c r="D13" s="103"/>
      <c r="E13" s="89" t="s">
        <v>137</v>
      </c>
      <c r="G13" s="89"/>
      <c r="H13" s="89"/>
      <c r="I13" s="89"/>
      <c r="J13" s="89"/>
      <c r="K13" s="1562"/>
      <c r="L13" s="1562"/>
    </row>
    <row r="14" spans="1:13" ht="16.2" x14ac:dyDescent="0.3">
      <c r="A14" s="102"/>
      <c r="B14" s="89"/>
      <c r="C14" s="89"/>
      <c r="D14" s="103"/>
      <c r="E14" s="103"/>
      <c r="F14" s="103"/>
      <c r="G14" s="89"/>
      <c r="H14" s="89"/>
      <c r="I14" s="89"/>
      <c r="J14" s="89"/>
      <c r="L14" s="105" t="s">
        <v>244</v>
      </c>
    </row>
    <row r="15" spans="1:13" ht="26.25" customHeight="1" x14ac:dyDescent="0.3">
      <c r="A15" s="117" t="s">
        <v>208</v>
      </c>
      <c r="B15" s="89"/>
      <c r="C15" s="89"/>
      <c r="D15" s="103"/>
      <c r="E15" s="103"/>
      <c r="F15" s="103"/>
      <c r="G15" s="89"/>
      <c r="H15" s="89"/>
      <c r="I15" s="89"/>
      <c r="J15" s="89"/>
      <c r="K15" s="89"/>
      <c r="L15" s="89"/>
    </row>
    <row r="16" spans="1:13" ht="21.6" customHeight="1" x14ac:dyDescent="0.3">
      <c r="A16" s="1563" t="s">
        <v>202</v>
      </c>
      <c r="B16" s="1563"/>
      <c r="C16" s="1563"/>
      <c r="D16" s="1563"/>
      <c r="E16" s="1563"/>
      <c r="F16" s="1563"/>
      <c r="G16" s="1563"/>
      <c r="H16" s="1563"/>
      <c r="I16" s="1563"/>
      <c r="J16" s="1563"/>
      <c r="K16" s="1563"/>
      <c r="L16" s="1563"/>
    </row>
    <row r="17" spans="1:12" ht="17.399999999999999" customHeight="1" x14ac:dyDescent="0.3">
      <c r="A17" s="89" t="s">
        <v>203</v>
      </c>
      <c r="B17" s="89"/>
      <c r="C17" s="89"/>
      <c r="D17" s="89"/>
      <c r="E17" s="89"/>
      <c r="F17" s="89"/>
      <c r="G17" s="89"/>
      <c r="H17" s="89"/>
      <c r="I17" s="89"/>
      <c r="J17" s="89"/>
      <c r="K17" s="89"/>
      <c r="L17" s="89"/>
    </row>
    <row r="18" spans="1:12" ht="21.75" customHeight="1" x14ac:dyDescent="0.3">
      <c r="A18" s="118" t="s">
        <v>204</v>
      </c>
      <c r="B18" s="89"/>
      <c r="C18" s="89"/>
      <c r="D18" s="89"/>
      <c r="E18" s="89"/>
      <c r="F18" s="89"/>
      <c r="G18" s="89"/>
      <c r="H18" s="89"/>
      <c r="I18" s="89"/>
      <c r="J18" s="89"/>
      <c r="K18" s="89"/>
      <c r="L18" s="89"/>
    </row>
    <row r="19" spans="1:12" ht="21" customHeight="1" x14ac:dyDescent="0.4">
      <c r="A19" s="119"/>
      <c r="B19" s="119"/>
      <c r="C19" s="119"/>
      <c r="D19" s="120"/>
      <c r="E19" s="120"/>
      <c r="F19" s="120"/>
      <c r="G19" s="119"/>
      <c r="H19" s="119"/>
      <c r="I19" s="119"/>
      <c r="J19" s="119"/>
    </row>
    <row r="20" spans="1:12" ht="21" customHeight="1" x14ac:dyDescent="0.4">
      <c r="A20" s="119"/>
      <c r="B20" s="119"/>
      <c r="C20" s="119"/>
      <c r="D20" s="120"/>
      <c r="E20" s="120"/>
      <c r="F20" s="120"/>
      <c r="G20" s="119"/>
      <c r="H20" s="119"/>
      <c r="I20" s="119"/>
      <c r="J20" s="119"/>
      <c r="K20" s="119"/>
    </row>
    <row r="21" spans="1:12" ht="21" customHeight="1" x14ac:dyDescent="0.4">
      <c r="A21" s="119"/>
      <c r="B21" s="119"/>
      <c r="C21" s="119"/>
      <c r="D21" s="120"/>
      <c r="E21" s="120"/>
      <c r="F21" s="120"/>
      <c r="G21" s="119"/>
      <c r="H21" s="119"/>
      <c r="I21" s="119"/>
      <c r="J21" s="119"/>
      <c r="K21" s="119"/>
    </row>
    <row r="22" spans="1:12" ht="21" customHeight="1" x14ac:dyDescent="0.4">
      <c r="A22" s="119"/>
      <c r="B22" s="119"/>
      <c r="C22" s="119"/>
      <c r="D22" s="120"/>
      <c r="E22" s="120"/>
      <c r="F22" s="120"/>
      <c r="G22" s="119"/>
      <c r="H22" s="119"/>
      <c r="I22" s="119"/>
      <c r="J22" s="119"/>
      <c r="K22" s="119"/>
    </row>
    <row r="23" spans="1:12" ht="21" customHeight="1" x14ac:dyDescent="0.4">
      <c r="A23" s="119"/>
      <c r="B23" s="119"/>
      <c r="C23" s="119"/>
      <c r="D23" s="120"/>
      <c r="E23" s="120"/>
      <c r="F23" s="120"/>
      <c r="G23" s="119"/>
      <c r="H23" s="119"/>
      <c r="I23" s="119"/>
      <c r="J23" s="119"/>
      <c r="K23" s="119"/>
    </row>
    <row r="24" spans="1:12" ht="21" customHeight="1" x14ac:dyDescent="0.4">
      <c r="A24" s="119"/>
      <c r="B24" s="119"/>
      <c r="C24" s="119"/>
      <c r="D24" s="120"/>
      <c r="E24" s="120"/>
      <c r="F24" s="120"/>
      <c r="G24" s="119"/>
      <c r="H24" s="119"/>
      <c r="I24" s="119"/>
      <c r="J24" s="119"/>
      <c r="K24" s="119"/>
    </row>
    <row r="25" spans="1:12" ht="21" customHeight="1" x14ac:dyDescent="0.4">
      <c r="A25" s="119"/>
      <c r="B25" s="119"/>
      <c r="C25" s="119"/>
      <c r="D25" s="120"/>
      <c r="E25" s="120"/>
      <c r="F25" s="120"/>
      <c r="G25" s="119"/>
      <c r="H25" s="119"/>
      <c r="I25" s="119"/>
      <c r="J25" s="119"/>
      <c r="K25" s="119"/>
    </row>
    <row r="26" spans="1:12" ht="21" customHeight="1" x14ac:dyDescent="0.4">
      <c r="A26" s="119"/>
      <c r="B26" s="119"/>
      <c r="C26" s="119"/>
      <c r="D26" s="120"/>
      <c r="E26" s="120"/>
      <c r="F26" s="120"/>
      <c r="G26" s="119"/>
      <c r="H26" s="119"/>
      <c r="I26" s="119"/>
      <c r="J26" s="119"/>
      <c r="K26" s="119"/>
    </row>
    <row r="27" spans="1:12" ht="21" customHeight="1" x14ac:dyDescent="0.4">
      <c r="A27" s="119"/>
      <c r="B27" s="119"/>
      <c r="C27" s="119"/>
      <c r="D27" s="120"/>
      <c r="E27" s="120"/>
      <c r="F27" s="120"/>
      <c r="G27" s="119"/>
      <c r="H27" s="119"/>
      <c r="I27" s="119"/>
    </row>
    <row r="28" spans="1:12" ht="21" customHeight="1" x14ac:dyDescent="0.4">
      <c r="A28" s="119"/>
      <c r="B28" s="119"/>
      <c r="C28" s="119"/>
      <c r="D28" s="120"/>
      <c r="E28" s="120"/>
      <c r="F28" s="120"/>
      <c r="G28" s="119"/>
      <c r="H28" s="119"/>
      <c r="I28" s="119"/>
    </row>
    <row r="29" spans="1:12" ht="21" customHeight="1" x14ac:dyDescent="0.4">
      <c r="A29" s="119"/>
      <c r="B29" s="119"/>
      <c r="C29" s="119"/>
      <c r="D29" s="120"/>
      <c r="E29" s="120"/>
      <c r="F29" s="120"/>
      <c r="G29" s="119"/>
      <c r="H29" s="119"/>
      <c r="I29" s="119"/>
    </row>
    <row r="30" spans="1:12" ht="21" customHeight="1" x14ac:dyDescent="0.4">
      <c r="A30" s="119"/>
      <c r="B30" s="119"/>
      <c r="C30" s="119"/>
      <c r="D30" s="120"/>
      <c r="E30" s="120"/>
      <c r="F30" s="120"/>
      <c r="G30" s="119"/>
      <c r="H30" s="119"/>
      <c r="I30" s="119"/>
    </row>
    <row r="31" spans="1:12" ht="21" customHeight="1" x14ac:dyDescent="0.4">
      <c r="A31" s="119"/>
      <c r="B31" s="119"/>
      <c r="C31" s="119"/>
      <c r="D31" s="120"/>
      <c r="E31" s="120"/>
      <c r="F31" s="120"/>
      <c r="G31" s="119"/>
      <c r="H31" s="119"/>
      <c r="I31" s="119"/>
    </row>
    <row r="32" spans="1:12" ht="21" customHeight="1" x14ac:dyDescent="0.4">
      <c r="A32" s="119"/>
      <c r="B32" s="119"/>
      <c r="C32" s="119"/>
      <c r="D32" s="120"/>
      <c r="E32" s="120"/>
      <c r="F32" s="120"/>
      <c r="G32" s="119"/>
      <c r="H32" s="119"/>
      <c r="I32" s="119"/>
    </row>
    <row r="33" spans="1:9" ht="21" customHeight="1" x14ac:dyDescent="0.4">
      <c r="A33" s="119"/>
      <c r="B33" s="119"/>
      <c r="C33" s="119"/>
      <c r="D33" s="120"/>
      <c r="E33" s="120"/>
      <c r="F33" s="120"/>
      <c r="G33" s="119"/>
      <c r="H33" s="119"/>
      <c r="I33" s="119"/>
    </row>
    <row r="34" spans="1:9" ht="21" customHeight="1" x14ac:dyDescent="0.4">
      <c r="A34" s="119"/>
      <c r="B34" s="119"/>
      <c r="C34" s="119"/>
      <c r="D34" s="120"/>
      <c r="E34" s="120"/>
      <c r="F34" s="120"/>
      <c r="G34" s="119"/>
      <c r="H34" s="119"/>
      <c r="I34" s="119"/>
    </row>
    <row r="35" spans="1:9" ht="21" customHeight="1" x14ac:dyDescent="0.4">
      <c r="A35" s="119"/>
      <c r="B35" s="119"/>
      <c r="C35" s="119"/>
      <c r="D35" s="120"/>
      <c r="E35" s="120"/>
      <c r="F35" s="120"/>
      <c r="G35" s="119"/>
      <c r="H35" s="119"/>
      <c r="I35" s="119"/>
    </row>
    <row r="36" spans="1:9" ht="21" customHeight="1" x14ac:dyDescent="0.4">
      <c r="A36" s="119"/>
      <c r="B36" s="119"/>
      <c r="C36" s="119"/>
      <c r="D36" s="120"/>
      <c r="E36" s="120"/>
      <c r="F36" s="120"/>
      <c r="G36" s="119"/>
      <c r="H36" s="119"/>
      <c r="I36" s="119"/>
    </row>
    <row r="37" spans="1:9" ht="22.8" x14ac:dyDescent="0.4">
      <c r="A37" s="119"/>
      <c r="B37" s="119"/>
      <c r="C37" s="119"/>
      <c r="D37" s="120"/>
      <c r="E37" s="120"/>
      <c r="F37" s="120"/>
      <c r="G37" s="119"/>
      <c r="H37" s="119"/>
      <c r="I37" s="119"/>
    </row>
    <row r="38" spans="1:9" ht="22.8" x14ac:dyDescent="0.4">
      <c r="A38" s="119"/>
      <c r="B38" s="119"/>
      <c r="C38" s="119"/>
      <c r="D38" s="120"/>
      <c r="E38" s="120"/>
      <c r="F38" s="120"/>
      <c r="G38" s="119"/>
      <c r="H38" s="119"/>
      <c r="I38" s="119"/>
    </row>
    <row r="39" spans="1:9" ht="22.8" x14ac:dyDescent="0.4">
      <c r="A39" s="119"/>
      <c r="B39" s="119"/>
      <c r="C39" s="119"/>
      <c r="D39" s="120"/>
      <c r="E39" s="120"/>
      <c r="F39" s="120"/>
      <c r="G39" s="119"/>
      <c r="H39" s="119"/>
      <c r="I39" s="119"/>
    </row>
    <row r="40" spans="1:9" ht="22.8" x14ac:dyDescent="0.4">
      <c r="A40" s="119"/>
      <c r="B40" s="119"/>
      <c r="C40" s="119"/>
      <c r="D40" s="120"/>
      <c r="E40" s="120"/>
      <c r="F40" s="120"/>
      <c r="G40" s="119"/>
      <c r="H40" s="119"/>
      <c r="I40" s="119"/>
    </row>
    <row r="41" spans="1:9" ht="22.8" x14ac:dyDescent="0.4">
      <c r="A41" s="119"/>
      <c r="B41" s="119"/>
      <c r="C41" s="119"/>
      <c r="D41" s="120"/>
      <c r="E41" s="120"/>
      <c r="F41" s="120"/>
      <c r="G41" s="119"/>
      <c r="H41" s="119"/>
      <c r="I41" s="119"/>
    </row>
    <row r="42" spans="1:9" ht="22.8" x14ac:dyDescent="0.4">
      <c r="A42" s="119"/>
      <c r="B42" s="119"/>
      <c r="C42" s="119"/>
      <c r="D42" s="120"/>
      <c r="E42" s="120"/>
      <c r="F42" s="120"/>
      <c r="G42" s="119"/>
      <c r="H42" s="119"/>
      <c r="I42" s="119"/>
    </row>
    <row r="43" spans="1:9" ht="22.8" x14ac:dyDescent="0.4">
      <c r="A43" s="119"/>
      <c r="B43" s="119"/>
      <c r="C43" s="119"/>
      <c r="D43" s="120"/>
      <c r="E43" s="120"/>
      <c r="F43" s="120"/>
      <c r="G43" s="119"/>
      <c r="H43" s="119"/>
      <c r="I43" s="119"/>
    </row>
    <row r="44" spans="1:9" ht="22.8" x14ac:dyDescent="0.4">
      <c r="A44" s="119"/>
      <c r="B44" s="119"/>
      <c r="C44" s="119"/>
      <c r="D44" s="120"/>
      <c r="E44" s="120"/>
      <c r="F44" s="120"/>
      <c r="G44" s="119"/>
      <c r="H44" s="119"/>
      <c r="I44" s="119"/>
    </row>
    <row r="45" spans="1:9" ht="22.8" x14ac:dyDescent="0.4">
      <c r="A45" s="119"/>
      <c r="B45" s="119"/>
      <c r="C45" s="119"/>
      <c r="D45" s="120"/>
      <c r="E45" s="120"/>
      <c r="F45" s="120"/>
      <c r="G45" s="119"/>
      <c r="H45" s="119"/>
      <c r="I45" s="119"/>
    </row>
    <row r="46" spans="1:9" ht="22.8" x14ac:dyDescent="0.4">
      <c r="A46" s="119"/>
      <c r="B46" s="119"/>
      <c r="C46" s="119"/>
      <c r="D46" s="120"/>
      <c r="E46" s="120"/>
      <c r="F46" s="120"/>
      <c r="G46" s="119"/>
      <c r="H46" s="119"/>
      <c r="I46" s="119"/>
    </row>
    <row r="47" spans="1:9" ht="22.8" x14ac:dyDescent="0.4">
      <c r="A47" s="119"/>
      <c r="B47" s="119"/>
      <c r="C47" s="119"/>
      <c r="D47" s="120"/>
      <c r="E47" s="120"/>
      <c r="F47" s="120"/>
      <c r="G47" s="119"/>
      <c r="H47" s="119"/>
      <c r="I47" s="119"/>
    </row>
    <row r="48" spans="1:9" ht="22.8" x14ac:dyDescent="0.4">
      <c r="A48" s="119"/>
      <c r="B48" s="119"/>
      <c r="C48" s="119"/>
      <c r="D48" s="120"/>
      <c r="E48" s="120"/>
      <c r="F48" s="120"/>
      <c r="G48" s="119"/>
      <c r="H48" s="119"/>
      <c r="I48" s="119"/>
    </row>
    <row r="49" spans="1:9" ht="22.8" x14ac:dyDescent="0.4">
      <c r="A49" s="119"/>
      <c r="B49" s="119"/>
      <c r="C49" s="119"/>
      <c r="D49" s="120"/>
      <c r="E49" s="120"/>
      <c r="F49" s="120"/>
      <c r="G49" s="119"/>
      <c r="H49" s="119"/>
      <c r="I49" s="119"/>
    </row>
    <row r="50" spans="1:9" ht="22.8" x14ac:dyDescent="0.4">
      <c r="A50" s="119"/>
      <c r="B50" s="119"/>
      <c r="C50" s="119"/>
      <c r="D50" s="120"/>
      <c r="E50" s="120"/>
      <c r="F50" s="120"/>
      <c r="G50" s="119"/>
      <c r="H50" s="119"/>
      <c r="I50" s="119"/>
    </row>
    <row r="51" spans="1:9" ht="22.8" x14ac:dyDescent="0.4">
      <c r="A51" s="119"/>
      <c r="B51" s="119"/>
      <c r="C51" s="119"/>
      <c r="D51" s="120"/>
      <c r="E51" s="120"/>
      <c r="F51" s="120"/>
      <c r="G51" s="119"/>
      <c r="H51" s="119"/>
      <c r="I51" s="119"/>
    </row>
    <row r="52" spans="1:9" ht="22.8" x14ac:dyDescent="0.4">
      <c r="A52" s="119"/>
      <c r="B52" s="119"/>
      <c r="C52" s="119"/>
      <c r="D52" s="120"/>
      <c r="E52" s="120"/>
      <c r="F52" s="120"/>
      <c r="G52" s="119"/>
      <c r="H52" s="119"/>
      <c r="I52" s="119"/>
    </row>
    <row r="53" spans="1:9" ht="22.8" x14ac:dyDescent="0.4">
      <c r="A53" s="119"/>
      <c r="B53" s="119"/>
      <c r="C53" s="119"/>
      <c r="D53" s="120"/>
      <c r="E53" s="120"/>
      <c r="F53" s="120"/>
      <c r="G53" s="119"/>
      <c r="H53" s="119"/>
      <c r="I53" s="119"/>
    </row>
    <row r="54" spans="1:9" ht="22.8" x14ac:dyDescent="0.4">
      <c r="A54" s="119"/>
      <c r="B54" s="119"/>
      <c r="C54" s="119"/>
      <c r="D54" s="120"/>
      <c r="E54" s="120"/>
      <c r="F54" s="120"/>
      <c r="G54" s="119"/>
      <c r="H54" s="119"/>
      <c r="I54" s="119"/>
    </row>
    <row r="55" spans="1:9" ht="22.8" x14ac:dyDescent="0.4">
      <c r="A55" s="119"/>
      <c r="B55" s="119"/>
      <c r="C55" s="119"/>
      <c r="D55" s="120"/>
      <c r="E55" s="120"/>
      <c r="F55" s="120"/>
      <c r="G55" s="119"/>
      <c r="H55" s="119"/>
      <c r="I55" s="119"/>
    </row>
    <row r="56" spans="1:9" ht="22.8" x14ac:dyDescent="0.4">
      <c r="A56" s="119"/>
      <c r="B56" s="119"/>
      <c r="C56" s="119"/>
      <c r="D56" s="120"/>
      <c r="E56" s="120"/>
      <c r="F56" s="120"/>
      <c r="G56" s="119"/>
      <c r="H56" s="119"/>
      <c r="I56" s="119"/>
    </row>
    <row r="57" spans="1:9" ht="22.8" x14ac:dyDescent="0.4">
      <c r="A57" s="119"/>
      <c r="B57" s="119"/>
      <c r="C57" s="119"/>
      <c r="D57" s="120"/>
      <c r="E57" s="120"/>
      <c r="F57" s="120"/>
      <c r="G57" s="119"/>
      <c r="H57" s="119"/>
      <c r="I57" s="119"/>
    </row>
    <row r="58" spans="1:9" ht="22.8" x14ac:dyDescent="0.4">
      <c r="A58" s="119"/>
      <c r="B58" s="119"/>
      <c r="C58" s="119"/>
      <c r="D58" s="120"/>
      <c r="E58" s="120"/>
      <c r="F58" s="120"/>
      <c r="G58" s="119"/>
      <c r="H58" s="119"/>
      <c r="I58" s="119"/>
    </row>
    <row r="59" spans="1:9" ht="22.8" x14ac:dyDescent="0.4">
      <c r="A59" s="119"/>
      <c r="B59" s="119"/>
      <c r="C59" s="119"/>
      <c r="D59" s="120"/>
      <c r="E59" s="120"/>
      <c r="F59" s="120"/>
      <c r="G59" s="119"/>
      <c r="H59" s="119"/>
      <c r="I59" s="119"/>
    </row>
    <row r="60" spans="1:9" ht="22.8" x14ac:dyDescent="0.4">
      <c r="A60" s="119"/>
      <c r="B60" s="119"/>
      <c r="C60" s="119"/>
      <c r="D60" s="120"/>
      <c r="E60" s="120"/>
      <c r="F60" s="120"/>
      <c r="G60" s="119"/>
      <c r="H60" s="119"/>
      <c r="I60" s="119"/>
    </row>
    <row r="61" spans="1:9" ht="22.8" x14ac:dyDescent="0.4">
      <c r="A61" s="119"/>
      <c r="B61" s="119"/>
      <c r="C61" s="119"/>
      <c r="D61" s="120"/>
      <c r="E61" s="120"/>
      <c r="F61" s="120"/>
      <c r="G61" s="119"/>
      <c r="H61" s="119"/>
      <c r="I61" s="119"/>
    </row>
    <row r="62" spans="1:9" ht="22.8" x14ac:dyDescent="0.4">
      <c r="A62" s="119"/>
      <c r="B62" s="119"/>
      <c r="C62" s="119"/>
      <c r="D62" s="120"/>
      <c r="E62" s="120"/>
      <c r="F62" s="120"/>
      <c r="G62" s="119"/>
      <c r="H62" s="119"/>
      <c r="I62" s="119"/>
    </row>
    <row r="63" spans="1:9" ht="22.8" x14ac:dyDescent="0.4">
      <c r="A63" s="119"/>
      <c r="B63" s="119"/>
      <c r="C63" s="119"/>
      <c r="D63" s="120"/>
      <c r="E63" s="120"/>
      <c r="F63" s="120"/>
      <c r="G63" s="119"/>
      <c r="H63" s="119"/>
      <c r="I63" s="119"/>
    </row>
    <row r="64" spans="1:9" ht="22.8" x14ac:dyDescent="0.4">
      <c r="A64" s="119"/>
      <c r="B64" s="119"/>
      <c r="C64" s="119"/>
      <c r="D64" s="120"/>
      <c r="E64" s="120"/>
      <c r="F64" s="120"/>
      <c r="G64" s="119"/>
      <c r="H64" s="119"/>
      <c r="I64" s="119"/>
    </row>
    <row r="65" spans="1:9" ht="22.8" x14ac:dyDescent="0.4">
      <c r="A65" s="119"/>
      <c r="B65" s="119"/>
      <c r="C65" s="119"/>
      <c r="D65" s="120"/>
      <c r="E65" s="120"/>
      <c r="F65" s="120"/>
      <c r="G65" s="119"/>
      <c r="H65" s="119"/>
      <c r="I65" s="119"/>
    </row>
    <row r="66" spans="1:9" ht="22.8" x14ac:dyDescent="0.4">
      <c r="A66" s="119"/>
      <c r="B66" s="119"/>
      <c r="C66" s="119"/>
      <c r="D66" s="120"/>
      <c r="E66" s="120"/>
      <c r="F66" s="120"/>
      <c r="G66" s="119"/>
      <c r="H66" s="119"/>
      <c r="I66" s="119"/>
    </row>
    <row r="67" spans="1:9" ht="22.8" x14ac:dyDescent="0.4">
      <c r="A67" s="119"/>
      <c r="B67" s="119"/>
      <c r="C67" s="119"/>
      <c r="D67" s="120"/>
      <c r="E67" s="120"/>
      <c r="F67" s="120"/>
      <c r="G67" s="119"/>
      <c r="H67" s="119"/>
      <c r="I67" s="119"/>
    </row>
    <row r="68" spans="1:9" ht="22.8" x14ac:dyDescent="0.4">
      <c r="A68" s="119"/>
      <c r="B68" s="119"/>
      <c r="C68" s="119"/>
      <c r="D68" s="120"/>
      <c r="E68" s="120"/>
      <c r="F68" s="120"/>
      <c r="G68" s="119"/>
      <c r="H68" s="119"/>
      <c r="I68" s="119"/>
    </row>
    <row r="69" spans="1:9" ht="22.8" x14ac:dyDescent="0.4">
      <c r="A69" s="119"/>
      <c r="B69" s="119"/>
      <c r="C69" s="119"/>
      <c r="D69" s="120"/>
      <c r="E69" s="120"/>
      <c r="F69" s="120"/>
      <c r="G69" s="119"/>
      <c r="H69" s="119"/>
      <c r="I69" s="119"/>
    </row>
    <row r="70" spans="1:9" ht="22.8" x14ac:dyDescent="0.4">
      <c r="A70" s="119"/>
      <c r="B70" s="119"/>
      <c r="C70" s="119"/>
      <c r="D70" s="120"/>
      <c r="E70" s="120"/>
      <c r="F70" s="120"/>
      <c r="G70" s="119"/>
      <c r="H70" s="119"/>
      <c r="I70" s="119"/>
    </row>
    <row r="71" spans="1:9" ht="22.8" x14ac:dyDescent="0.4">
      <c r="A71" s="119"/>
      <c r="B71" s="119"/>
      <c r="C71" s="119"/>
      <c r="D71" s="120"/>
      <c r="E71" s="120"/>
      <c r="F71" s="120"/>
      <c r="G71" s="119"/>
      <c r="H71" s="119"/>
      <c r="I71" s="119"/>
    </row>
    <row r="72" spans="1:9" ht="22.8" x14ac:dyDescent="0.4">
      <c r="A72" s="119"/>
      <c r="B72" s="119"/>
      <c r="C72" s="119"/>
      <c r="D72" s="120"/>
      <c r="E72" s="120"/>
      <c r="F72" s="120"/>
      <c r="G72" s="119"/>
      <c r="H72" s="119"/>
      <c r="I72" s="119"/>
    </row>
    <row r="73" spans="1:9" ht="22.8" x14ac:dyDescent="0.4">
      <c r="A73" s="119"/>
      <c r="B73" s="119"/>
      <c r="C73" s="119"/>
      <c r="D73" s="120"/>
      <c r="E73" s="120"/>
      <c r="F73" s="120"/>
      <c r="G73" s="119"/>
      <c r="H73" s="119"/>
      <c r="I73" s="119"/>
    </row>
    <row r="74" spans="1:9" ht="22.8" x14ac:dyDescent="0.4">
      <c r="A74" s="119"/>
      <c r="B74" s="119"/>
      <c r="C74" s="119"/>
      <c r="D74" s="120"/>
      <c r="E74" s="120"/>
      <c r="F74" s="120"/>
      <c r="G74" s="119"/>
      <c r="H74" s="119"/>
      <c r="I74" s="119"/>
    </row>
    <row r="75" spans="1:9" ht="22.8" x14ac:dyDescent="0.4">
      <c r="A75" s="119"/>
      <c r="B75" s="119"/>
      <c r="C75" s="119"/>
      <c r="D75" s="120"/>
      <c r="E75" s="120"/>
      <c r="F75" s="120"/>
      <c r="G75" s="119"/>
      <c r="H75" s="119"/>
      <c r="I75" s="119"/>
    </row>
    <row r="76" spans="1:9" ht="22.8" x14ac:dyDescent="0.4">
      <c r="A76" s="119"/>
      <c r="B76" s="119"/>
      <c r="C76" s="119"/>
      <c r="D76" s="120"/>
      <c r="E76" s="120"/>
      <c r="F76" s="120"/>
      <c r="G76" s="119"/>
      <c r="H76" s="119"/>
      <c r="I76" s="119"/>
    </row>
    <row r="77" spans="1:9" ht="22.8" x14ac:dyDescent="0.4">
      <c r="A77" s="119"/>
      <c r="B77" s="119"/>
      <c r="C77" s="119"/>
      <c r="D77" s="120"/>
      <c r="E77" s="120"/>
      <c r="F77" s="120"/>
      <c r="G77" s="119"/>
      <c r="H77" s="119"/>
      <c r="I77" s="119"/>
    </row>
    <row r="78" spans="1:9" ht="22.8" x14ac:dyDescent="0.4">
      <c r="A78" s="119"/>
      <c r="B78" s="119"/>
      <c r="C78" s="119"/>
      <c r="D78" s="120"/>
      <c r="E78" s="120"/>
      <c r="F78" s="120"/>
      <c r="G78" s="119"/>
      <c r="H78" s="119"/>
      <c r="I78" s="119"/>
    </row>
    <row r="79" spans="1:9" ht="22.8" x14ac:dyDescent="0.4">
      <c r="A79" s="119"/>
      <c r="B79" s="119"/>
      <c r="C79" s="119"/>
      <c r="D79" s="120"/>
      <c r="E79" s="120"/>
      <c r="F79" s="120"/>
      <c r="G79" s="119"/>
      <c r="H79" s="119"/>
      <c r="I79" s="119"/>
    </row>
    <row r="80" spans="1:9" ht="22.8" x14ac:dyDescent="0.4">
      <c r="A80" s="119"/>
      <c r="B80" s="119"/>
      <c r="C80" s="119"/>
      <c r="D80" s="120"/>
      <c r="E80" s="120"/>
      <c r="F80" s="120"/>
      <c r="G80" s="119"/>
      <c r="H80" s="119"/>
      <c r="I80" s="119"/>
    </row>
    <row r="81" spans="1:9" ht="22.8" x14ac:dyDescent="0.4">
      <c r="A81" s="119"/>
      <c r="B81" s="119"/>
      <c r="C81" s="119"/>
      <c r="D81" s="120"/>
      <c r="E81" s="120"/>
      <c r="F81" s="120"/>
      <c r="G81" s="119"/>
      <c r="H81" s="119"/>
      <c r="I81" s="119"/>
    </row>
    <row r="82" spans="1:9" ht="22.8" x14ac:dyDescent="0.4">
      <c r="A82" s="119"/>
      <c r="B82" s="119"/>
      <c r="C82" s="119"/>
      <c r="D82" s="120"/>
      <c r="E82" s="120"/>
      <c r="F82" s="120"/>
      <c r="G82" s="119"/>
      <c r="H82" s="119"/>
      <c r="I82" s="119"/>
    </row>
    <row r="83" spans="1:9" ht="22.8" x14ac:dyDescent="0.4">
      <c r="A83" s="119"/>
      <c r="B83" s="119"/>
      <c r="C83" s="119"/>
      <c r="D83" s="120"/>
      <c r="E83" s="120"/>
      <c r="F83" s="120"/>
      <c r="G83" s="119"/>
      <c r="H83" s="119"/>
      <c r="I83" s="119"/>
    </row>
    <row r="84" spans="1:9" ht="22.8" x14ac:dyDescent="0.4">
      <c r="A84" s="119"/>
      <c r="B84" s="119"/>
      <c r="C84" s="119"/>
      <c r="D84" s="120"/>
      <c r="E84" s="120"/>
      <c r="F84" s="120"/>
      <c r="G84" s="119"/>
      <c r="H84" s="119"/>
      <c r="I84" s="119"/>
    </row>
    <row r="85" spans="1:9" ht="22.8" x14ac:dyDescent="0.4">
      <c r="A85" s="119"/>
      <c r="B85" s="119"/>
      <c r="C85" s="119"/>
      <c r="D85" s="120"/>
      <c r="E85" s="120"/>
      <c r="F85" s="120"/>
      <c r="G85" s="119"/>
      <c r="H85" s="119"/>
      <c r="I85" s="119"/>
    </row>
    <row r="86" spans="1:9" ht="22.8" x14ac:dyDescent="0.4">
      <c r="A86" s="119"/>
      <c r="B86" s="119"/>
      <c r="C86" s="119"/>
      <c r="D86" s="120"/>
      <c r="E86" s="120"/>
      <c r="F86" s="120"/>
      <c r="G86" s="119"/>
      <c r="H86" s="119"/>
      <c r="I86" s="119"/>
    </row>
    <row r="87" spans="1:9" ht="22.8" x14ac:dyDescent="0.4">
      <c r="A87" s="119"/>
      <c r="B87" s="119"/>
      <c r="C87" s="119"/>
      <c r="D87" s="120"/>
      <c r="E87" s="120"/>
      <c r="F87" s="120"/>
      <c r="G87" s="119"/>
      <c r="H87" s="119"/>
      <c r="I87" s="119"/>
    </row>
    <row r="88" spans="1:9" ht="22.8" x14ac:dyDescent="0.4">
      <c r="A88" s="119"/>
      <c r="B88" s="119"/>
      <c r="C88" s="119"/>
      <c r="D88" s="120"/>
      <c r="E88" s="120"/>
      <c r="F88" s="120"/>
      <c r="G88" s="119"/>
      <c r="H88" s="119"/>
      <c r="I88" s="119"/>
    </row>
    <row r="89" spans="1:9" ht="22.8" x14ac:dyDescent="0.4">
      <c r="A89" s="119"/>
      <c r="B89" s="119"/>
      <c r="C89" s="119"/>
      <c r="D89" s="120"/>
      <c r="E89" s="120"/>
      <c r="F89" s="120"/>
      <c r="G89" s="119"/>
      <c r="H89" s="119"/>
      <c r="I89" s="119"/>
    </row>
    <row r="90" spans="1:9" ht="22.8" x14ac:dyDescent="0.4">
      <c r="A90" s="119"/>
      <c r="B90" s="119"/>
      <c r="C90" s="119"/>
      <c r="D90" s="120"/>
      <c r="E90" s="120"/>
      <c r="F90" s="120"/>
      <c r="G90" s="119"/>
      <c r="H90" s="119"/>
      <c r="I90" s="119"/>
    </row>
    <row r="91" spans="1:9" ht="22.8" x14ac:dyDescent="0.4">
      <c r="A91" s="119"/>
      <c r="B91" s="119"/>
      <c r="C91" s="119"/>
      <c r="D91" s="120"/>
      <c r="E91" s="120"/>
      <c r="F91" s="120"/>
      <c r="G91" s="119"/>
      <c r="H91" s="119"/>
      <c r="I91" s="119"/>
    </row>
    <row r="92" spans="1:9" ht="22.8" x14ac:dyDescent="0.4">
      <c r="A92" s="119"/>
      <c r="B92" s="119"/>
      <c r="C92" s="119"/>
      <c r="D92" s="120"/>
      <c r="E92" s="120"/>
      <c r="F92" s="120"/>
      <c r="G92" s="119"/>
      <c r="H92" s="119"/>
      <c r="I92" s="119"/>
    </row>
    <row r="93" spans="1:9" ht="22.8" x14ac:dyDescent="0.4">
      <c r="A93" s="119"/>
      <c r="B93" s="119"/>
      <c r="C93" s="119"/>
      <c r="D93" s="120"/>
      <c r="E93" s="120"/>
      <c r="F93" s="120"/>
      <c r="G93" s="119"/>
      <c r="H93" s="119"/>
      <c r="I93" s="119"/>
    </row>
    <row r="94" spans="1:9" ht="22.8" x14ac:dyDescent="0.4">
      <c r="A94" s="119"/>
      <c r="B94" s="119"/>
      <c r="C94" s="119"/>
      <c r="D94" s="120"/>
      <c r="E94" s="120"/>
      <c r="F94" s="120"/>
      <c r="G94" s="119"/>
      <c r="H94" s="119"/>
      <c r="I94" s="119"/>
    </row>
    <row r="95" spans="1:9" ht="22.8" x14ac:dyDescent="0.4">
      <c r="A95" s="119"/>
      <c r="B95" s="119"/>
      <c r="C95" s="119"/>
      <c r="D95" s="120"/>
      <c r="E95" s="120"/>
      <c r="F95" s="120"/>
      <c r="G95" s="119"/>
      <c r="H95" s="119"/>
      <c r="I95" s="119"/>
    </row>
    <row r="96" spans="1:9" ht="22.8" x14ac:dyDescent="0.4">
      <c r="A96" s="119"/>
      <c r="B96" s="119"/>
      <c r="C96" s="119"/>
      <c r="D96" s="120"/>
      <c r="E96" s="120"/>
      <c r="F96" s="120"/>
      <c r="G96" s="119"/>
      <c r="H96" s="119"/>
      <c r="I96" s="119"/>
    </row>
    <row r="97" spans="1:9" ht="22.8" x14ac:dyDescent="0.4">
      <c r="A97" s="119"/>
      <c r="B97" s="119"/>
      <c r="C97" s="119"/>
      <c r="D97" s="120"/>
      <c r="E97" s="120"/>
      <c r="F97" s="120"/>
      <c r="G97" s="119"/>
      <c r="H97" s="119"/>
      <c r="I97" s="119"/>
    </row>
    <row r="98" spans="1:9" ht="22.8" x14ac:dyDescent="0.4">
      <c r="A98" s="119"/>
      <c r="B98" s="119"/>
      <c r="C98" s="119"/>
      <c r="D98" s="120"/>
      <c r="E98" s="120"/>
      <c r="F98" s="120"/>
      <c r="G98" s="119"/>
      <c r="H98" s="119"/>
      <c r="I98" s="119"/>
    </row>
    <row r="99" spans="1:9" ht="22.8" x14ac:dyDescent="0.4">
      <c r="A99" s="119"/>
      <c r="B99" s="119"/>
      <c r="C99" s="119"/>
      <c r="D99" s="120"/>
      <c r="E99" s="120"/>
      <c r="F99" s="120"/>
      <c r="G99" s="119"/>
      <c r="H99" s="119"/>
      <c r="I99" s="119"/>
    </row>
    <row r="100" spans="1:9" ht="22.8" x14ac:dyDescent="0.4">
      <c r="A100" s="119"/>
      <c r="B100" s="119"/>
      <c r="C100" s="119"/>
      <c r="D100" s="120"/>
      <c r="E100" s="120"/>
      <c r="F100" s="120"/>
      <c r="G100" s="119"/>
      <c r="H100" s="119"/>
      <c r="I100" s="119"/>
    </row>
    <row r="101" spans="1:9" ht="22.8" x14ac:dyDescent="0.4">
      <c r="A101" s="119"/>
      <c r="B101" s="119"/>
      <c r="C101" s="119"/>
      <c r="D101" s="120"/>
      <c r="E101" s="120"/>
      <c r="F101" s="120"/>
      <c r="G101" s="119"/>
      <c r="H101" s="119"/>
      <c r="I101" s="119"/>
    </row>
    <row r="102" spans="1:9" ht="22.8" x14ac:dyDescent="0.4">
      <c r="A102" s="119"/>
      <c r="B102" s="119"/>
      <c r="C102" s="119"/>
      <c r="D102" s="120"/>
      <c r="E102" s="120"/>
      <c r="F102" s="120"/>
      <c r="G102" s="119"/>
      <c r="H102" s="119"/>
      <c r="I102" s="119"/>
    </row>
    <row r="103" spans="1:9" ht="22.8" x14ac:dyDescent="0.4">
      <c r="A103" s="119"/>
      <c r="B103" s="119"/>
      <c r="C103" s="119"/>
      <c r="D103" s="120"/>
      <c r="E103" s="120"/>
      <c r="F103" s="120"/>
      <c r="G103" s="119"/>
      <c r="H103" s="119"/>
      <c r="I103" s="119"/>
    </row>
    <row r="104" spans="1:9" ht="22.8" x14ac:dyDescent="0.4">
      <c r="A104" s="119"/>
      <c r="B104" s="119"/>
      <c r="C104" s="119"/>
      <c r="D104" s="120"/>
      <c r="E104" s="120"/>
      <c r="F104" s="120"/>
      <c r="G104" s="119"/>
      <c r="H104" s="119"/>
      <c r="I104" s="119"/>
    </row>
    <row r="105" spans="1:9" ht="22.8" x14ac:dyDescent="0.4">
      <c r="A105" s="119"/>
      <c r="B105" s="119"/>
      <c r="C105" s="119"/>
      <c r="D105" s="120"/>
      <c r="E105" s="120"/>
      <c r="F105" s="120"/>
      <c r="G105" s="119"/>
      <c r="H105" s="119"/>
      <c r="I105" s="119"/>
    </row>
    <row r="106" spans="1:9" ht="22.8" x14ac:dyDescent="0.4">
      <c r="A106" s="119"/>
      <c r="B106" s="119"/>
      <c r="C106" s="119"/>
      <c r="D106" s="120"/>
      <c r="E106" s="120"/>
      <c r="F106" s="120"/>
      <c r="G106" s="119"/>
      <c r="H106" s="119"/>
      <c r="I106" s="119"/>
    </row>
    <row r="107" spans="1:9" ht="22.8" x14ac:dyDescent="0.4">
      <c r="A107" s="119"/>
      <c r="B107" s="119"/>
      <c r="C107" s="119"/>
      <c r="D107" s="120"/>
      <c r="E107" s="120"/>
      <c r="F107" s="120"/>
      <c r="G107" s="119"/>
      <c r="H107" s="119"/>
      <c r="I107" s="119"/>
    </row>
    <row r="108" spans="1:9" ht="22.8" x14ac:dyDescent="0.4">
      <c r="A108" s="119"/>
      <c r="B108" s="119"/>
      <c r="C108" s="119"/>
      <c r="D108" s="120"/>
      <c r="E108" s="120"/>
      <c r="F108" s="120"/>
      <c r="G108" s="119"/>
      <c r="H108" s="119"/>
      <c r="I108" s="119"/>
    </row>
    <row r="109" spans="1:9" ht="22.8" x14ac:dyDescent="0.4">
      <c r="A109" s="119"/>
      <c r="B109" s="119"/>
      <c r="C109" s="119"/>
      <c r="D109" s="120"/>
      <c r="E109" s="120"/>
      <c r="F109" s="120"/>
      <c r="G109" s="119"/>
      <c r="H109" s="119"/>
      <c r="I109" s="119"/>
    </row>
    <row r="110" spans="1:9" ht="22.8" x14ac:dyDescent="0.4">
      <c r="A110" s="119"/>
      <c r="B110" s="119"/>
      <c r="C110" s="119"/>
      <c r="D110" s="120"/>
      <c r="E110" s="120"/>
      <c r="F110" s="120"/>
      <c r="G110" s="119"/>
      <c r="H110" s="119"/>
      <c r="I110" s="119"/>
    </row>
    <row r="111" spans="1:9" ht="22.8" x14ac:dyDescent="0.4">
      <c r="A111" s="119"/>
      <c r="B111" s="119"/>
      <c r="C111" s="119"/>
      <c r="D111" s="120"/>
      <c r="E111" s="120"/>
      <c r="F111" s="120"/>
      <c r="G111" s="119"/>
      <c r="H111" s="119"/>
      <c r="I111" s="119"/>
    </row>
    <row r="112" spans="1:9" ht="22.8" x14ac:dyDescent="0.4">
      <c r="A112" s="119"/>
      <c r="B112" s="119"/>
      <c r="C112" s="119"/>
      <c r="D112" s="120"/>
      <c r="E112" s="120"/>
      <c r="F112" s="120"/>
      <c r="G112" s="119"/>
      <c r="H112" s="119"/>
      <c r="I112" s="119"/>
    </row>
    <row r="113" spans="1:9" ht="22.8" x14ac:dyDescent="0.4">
      <c r="A113" s="119"/>
      <c r="B113" s="119"/>
      <c r="C113" s="119"/>
      <c r="D113" s="120"/>
      <c r="E113" s="120"/>
      <c r="F113" s="120"/>
      <c r="G113" s="119"/>
      <c r="H113" s="119"/>
      <c r="I113" s="119"/>
    </row>
    <row r="114" spans="1:9" ht="22.8" x14ac:dyDescent="0.4">
      <c r="A114" s="119"/>
      <c r="B114" s="119"/>
      <c r="C114" s="119"/>
      <c r="D114" s="120"/>
      <c r="E114" s="120"/>
      <c r="F114" s="120"/>
      <c r="G114" s="119"/>
      <c r="H114" s="119"/>
      <c r="I114" s="119"/>
    </row>
    <row r="115" spans="1:9" ht="22.8" x14ac:dyDescent="0.4">
      <c r="A115" s="119"/>
      <c r="B115" s="119"/>
      <c r="C115" s="119"/>
      <c r="D115" s="120"/>
      <c r="E115" s="120"/>
      <c r="F115" s="120"/>
      <c r="G115" s="119"/>
      <c r="H115" s="119"/>
      <c r="I115" s="119"/>
    </row>
    <row r="116" spans="1:9" ht="22.8" x14ac:dyDescent="0.4">
      <c r="A116" s="119"/>
      <c r="B116" s="119"/>
      <c r="C116" s="119"/>
      <c r="D116" s="120"/>
      <c r="E116" s="120"/>
      <c r="F116" s="120"/>
      <c r="G116" s="119"/>
      <c r="H116" s="119"/>
      <c r="I116" s="119"/>
    </row>
    <row r="117" spans="1:9" ht="22.8" x14ac:dyDescent="0.4">
      <c r="A117" s="119"/>
      <c r="B117" s="119"/>
      <c r="C117" s="119"/>
      <c r="D117" s="120"/>
      <c r="E117" s="120"/>
      <c r="F117" s="120"/>
      <c r="G117" s="119"/>
      <c r="H117" s="119"/>
      <c r="I117" s="119"/>
    </row>
    <row r="118" spans="1:9" ht="22.8" x14ac:dyDescent="0.4">
      <c r="A118" s="119"/>
      <c r="B118" s="119"/>
      <c r="C118" s="119"/>
      <c r="D118" s="120"/>
      <c r="E118" s="120"/>
      <c r="F118" s="120"/>
      <c r="G118" s="119"/>
      <c r="H118" s="119"/>
      <c r="I118" s="119"/>
    </row>
    <row r="119" spans="1:9" ht="22.8" x14ac:dyDescent="0.4">
      <c r="A119" s="119"/>
      <c r="B119" s="119"/>
      <c r="C119" s="119"/>
      <c r="D119" s="120"/>
      <c r="E119" s="120"/>
      <c r="F119" s="120"/>
      <c r="G119" s="119"/>
      <c r="H119" s="119"/>
      <c r="I119" s="119"/>
    </row>
    <row r="120" spans="1:9" ht="22.8" x14ac:dyDescent="0.4">
      <c r="A120" s="119"/>
      <c r="B120" s="119"/>
      <c r="C120" s="119"/>
      <c r="D120" s="120"/>
      <c r="E120" s="120"/>
      <c r="F120" s="120"/>
      <c r="G120" s="119"/>
      <c r="H120" s="119"/>
      <c r="I120" s="119"/>
    </row>
    <row r="121" spans="1:9" ht="22.8" x14ac:dyDescent="0.4">
      <c r="A121" s="119"/>
      <c r="B121" s="119"/>
      <c r="C121" s="119"/>
      <c r="D121" s="120"/>
      <c r="E121" s="120"/>
      <c r="F121" s="120"/>
      <c r="G121" s="119"/>
      <c r="H121" s="119"/>
      <c r="I121" s="119"/>
    </row>
    <row r="122" spans="1:9" ht="22.8" x14ac:dyDescent="0.4">
      <c r="A122" s="119"/>
      <c r="B122" s="119"/>
      <c r="C122" s="119"/>
      <c r="D122" s="120"/>
      <c r="E122" s="120"/>
      <c r="F122" s="120"/>
      <c r="G122" s="119"/>
      <c r="H122" s="119"/>
      <c r="I122" s="119"/>
    </row>
    <row r="123" spans="1:9" ht="22.8" x14ac:dyDescent="0.4">
      <c r="A123" s="119"/>
      <c r="B123" s="119"/>
      <c r="C123" s="119"/>
      <c r="D123" s="120"/>
      <c r="E123" s="120"/>
      <c r="F123" s="120"/>
      <c r="G123" s="119"/>
      <c r="H123" s="119"/>
      <c r="I123" s="119"/>
    </row>
    <row r="124" spans="1:9" ht="22.8" x14ac:dyDescent="0.4">
      <c r="A124" s="119"/>
      <c r="B124" s="119"/>
      <c r="C124" s="119"/>
      <c r="D124" s="120"/>
      <c r="E124" s="120"/>
      <c r="F124" s="120"/>
      <c r="G124" s="119"/>
      <c r="H124" s="119"/>
      <c r="I124" s="119"/>
    </row>
    <row r="125" spans="1:9" ht="22.8" x14ac:dyDescent="0.4">
      <c r="A125" s="119"/>
      <c r="B125" s="119"/>
      <c r="C125" s="119"/>
      <c r="D125" s="120"/>
      <c r="E125" s="120"/>
      <c r="F125" s="120"/>
      <c r="G125" s="119"/>
      <c r="H125" s="119"/>
      <c r="I125" s="119"/>
    </row>
    <row r="126" spans="1:9" ht="22.8" x14ac:dyDescent="0.4">
      <c r="A126" s="119"/>
      <c r="B126" s="119"/>
      <c r="C126" s="119"/>
      <c r="D126" s="120"/>
      <c r="E126" s="120"/>
      <c r="F126" s="120"/>
      <c r="G126" s="119"/>
      <c r="H126" s="119"/>
      <c r="I126" s="119"/>
    </row>
    <row r="127" spans="1:9" ht="22.8" x14ac:dyDescent="0.4">
      <c r="A127" s="119"/>
      <c r="B127" s="119"/>
      <c r="C127" s="119"/>
      <c r="D127" s="120"/>
      <c r="E127" s="120"/>
      <c r="F127" s="120"/>
      <c r="G127" s="119"/>
      <c r="H127" s="119"/>
      <c r="I127" s="119"/>
    </row>
    <row r="128" spans="1:9" ht="22.8" x14ac:dyDescent="0.4">
      <c r="A128" s="119"/>
      <c r="B128" s="119"/>
      <c r="C128" s="119"/>
      <c r="D128" s="120"/>
      <c r="E128" s="120"/>
      <c r="F128" s="120"/>
      <c r="G128" s="119"/>
      <c r="H128" s="119"/>
      <c r="I128" s="119"/>
    </row>
    <row r="129" spans="1:9" ht="22.8" x14ac:dyDescent="0.4">
      <c r="A129" s="119"/>
      <c r="B129" s="119"/>
      <c r="C129" s="119"/>
      <c r="D129" s="120"/>
      <c r="E129" s="120"/>
      <c r="F129" s="120"/>
      <c r="G129" s="119"/>
      <c r="H129" s="119"/>
      <c r="I129" s="119"/>
    </row>
    <row r="130" spans="1:9" ht="22.8" x14ac:dyDescent="0.4">
      <c r="A130" s="119"/>
      <c r="B130" s="119"/>
      <c r="C130" s="119"/>
      <c r="D130" s="120"/>
      <c r="E130" s="120"/>
      <c r="F130" s="120"/>
      <c r="G130" s="119"/>
      <c r="H130" s="119"/>
      <c r="I130" s="119"/>
    </row>
    <row r="131" spans="1:9" ht="22.8" x14ac:dyDescent="0.4">
      <c r="A131" s="119"/>
      <c r="B131" s="119"/>
      <c r="C131" s="119"/>
      <c r="D131" s="120"/>
      <c r="E131" s="120"/>
      <c r="F131" s="120"/>
      <c r="G131" s="119"/>
      <c r="H131" s="119"/>
      <c r="I131" s="119"/>
    </row>
    <row r="132" spans="1:9" ht="22.8" x14ac:dyDescent="0.4">
      <c r="A132" s="119"/>
      <c r="B132" s="119"/>
      <c r="C132" s="119"/>
      <c r="D132" s="120"/>
      <c r="E132" s="120"/>
      <c r="F132" s="120"/>
      <c r="G132" s="119"/>
      <c r="H132" s="119"/>
      <c r="I132" s="119"/>
    </row>
    <row r="133" spans="1:9" ht="22.8" x14ac:dyDescent="0.4">
      <c r="A133" s="119"/>
      <c r="B133" s="119"/>
      <c r="C133" s="119"/>
      <c r="D133" s="120"/>
      <c r="E133" s="120"/>
      <c r="F133" s="120"/>
      <c r="G133" s="119"/>
      <c r="H133" s="119"/>
      <c r="I133" s="119"/>
    </row>
    <row r="134" spans="1:9" ht="22.8" x14ac:dyDescent="0.4">
      <c r="A134" s="119"/>
      <c r="B134" s="119"/>
      <c r="C134" s="119"/>
      <c r="D134" s="120"/>
      <c r="E134" s="120"/>
      <c r="F134" s="120"/>
      <c r="G134" s="119"/>
      <c r="H134" s="119"/>
      <c r="I134" s="119"/>
    </row>
    <row r="135" spans="1:9" ht="22.8" x14ac:dyDescent="0.4">
      <c r="A135" s="119"/>
      <c r="B135" s="119"/>
      <c r="C135" s="119"/>
      <c r="D135" s="120"/>
      <c r="E135" s="120"/>
      <c r="F135" s="120"/>
      <c r="G135" s="119"/>
      <c r="H135" s="119"/>
      <c r="I135" s="119"/>
    </row>
    <row r="136" spans="1:9" ht="22.8" x14ac:dyDescent="0.4">
      <c r="A136" s="119"/>
      <c r="B136" s="119"/>
      <c r="C136" s="119"/>
      <c r="D136" s="120"/>
      <c r="E136" s="120"/>
      <c r="F136" s="120"/>
      <c r="G136" s="119"/>
      <c r="H136" s="119"/>
      <c r="I136" s="119"/>
    </row>
    <row r="137" spans="1:9" ht="22.8" x14ac:dyDescent="0.4">
      <c r="A137" s="119"/>
      <c r="B137" s="119"/>
      <c r="C137" s="119"/>
      <c r="D137" s="120"/>
      <c r="E137" s="120"/>
      <c r="F137" s="120"/>
      <c r="G137" s="119"/>
      <c r="H137" s="119"/>
      <c r="I137" s="119"/>
    </row>
    <row r="138" spans="1:9" ht="22.8" x14ac:dyDescent="0.4">
      <c r="A138" s="119"/>
      <c r="B138" s="119"/>
      <c r="C138" s="119"/>
      <c r="D138" s="120"/>
      <c r="E138" s="120"/>
      <c r="F138" s="120"/>
      <c r="G138" s="119"/>
      <c r="H138" s="119"/>
      <c r="I138" s="119"/>
    </row>
    <row r="139" spans="1:9" ht="22.8" x14ac:dyDescent="0.4">
      <c r="A139" s="119"/>
      <c r="B139" s="119"/>
      <c r="C139" s="119"/>
      <c r="D139" s="120"/>
      <c r="E139" s="120"/>
      <c r="F139" s="120"/>
      <c r="G139" s="119"/>
      <c r="H139" s="119"/>
      <c r="I139" s="119"/>
    </row>
    <row r="140" spans="1:9" ht="22.8" x14ac:dyDescent="0.4">
      <c r="A140" s="119"/>
      <c r="B140" s="119"/>
      <c r="C140" s="119"/>
      <c r="D140" s="120"/>
      <c r="E140" s="120"/>
      <c r="F140" s="120"/>
      <c r="G140" s="119"/>
      <c r="H140" s="119"/>
      <c r="I140" s="119"/>
    </row>
    <row r="141" spans="1:9" ht="22.8" x14ac:dyDescent="0.4">
      <c r="A141" s="119"/>
      <c r="B141" s="119"/>
      <c r="C141" s="119"/>
      <c r="D141" s="120"/>
      <c r="E141" s="120"/>
      <c r="F141" s="120"/>
      <c r="G141" s="119"/>
      <c r="H141" s="119"/>
      <c r="I141" s="119"/>
    </row>
    <row r="142" spans="1:9" ht="22.8" x14ac:dyDescent="0.4">
      <c r="A142" s="119"/>
      <c r="B142" s="119"/>
      <c r="C142" s="119"/>
      <c r="D142" s="120"/>
      <c r="E142" s="120"/>
      <c r="F142" s="120"/>
      <c r="G142" s="119"/>
      <c r="H142" s="119"/>
      <c r="I142" s="119"/>
    </row>
    <row r="143" spans="1:9" ht="22.8" x14ac:dyDescent="0.4">
      <c r="A143" s="119"/>
      <c r="B143" s="119"/>
      <c r="C143" s="119"/>
      <c r="D143" s="120"/>
      <c r="E143" s="120"/>
      <c r="F143" s="120"/>
      <c r="G143" s="119"/>
      <c r="H143" s="119"/>
      <c r="I143" s="119"/>
    </row>
    <row r="144" spans="1:9" ht="22.8" x14ac:dyDescent="0.4">
      <c r="A144" s="119"/>
      <c r="B144" s="119"/>
      <c r="C144" s="119"/>
      <c r="D144" s="120"/>
      <c r="E144" s="120"/>
      <c r="F144" s="120"/>
      <c r="G144" s="119"/>
      <c r="H144" s="119"/>
      <c r="I144" s="119"/>
    </row>
    <row r="145" spans="1:9" ht="22.8" x14ac:dyDescent="0.4">
      <c r="A145" s="119"/>
      <c r="B145" s="119"/>
      <c r="C145" s="119"/>
      <c r="D145" s="120"/>
      <c r="E145" s="120"/>
      <c r="F145" s="120"/>
      <c r="G145" s="119"/>
      <c r="H145" s="119"/>
      <c r="I145" s="119"/>
    </row>
    <row r="146" spans="1:9" ht="22.8" x14ac:dyDescent="0.4">
      <c r="A146" s="119"/>
      <c r="B146" s="119"/>
      <c r="C146" s="119"/>
      <c r="D146" s="120"/>
      <c r="E146" s="120"/>
      <c r="F146" s="120"/>
      <c r="G146" s="119"/>
      <c r="H146" s="119"/>
      <c r="I146" s="119"/>
    </row>
    <row r="147" spans="1:9" ht="22.8" x14ac:dyDescent="0.4">
      <c r="A147" s="119"/>
      <c r="B147" s="119"/>
      <c r="C147" s="119"/>
      <c r="D147" s="120"/>
      <c r="E147" s="120"/>
      <c r="F147" s="120"/>
      <c r="G147" s="119"/>
      <c r="H147" s="119"/>
      <c r="I147" s="119"/>
    </row>
    <row r="148" spans="1:9" ht="22.8" x14ac:dyDescent="0.4">
      <c r="A148" s="119"/>
      <c r="B148" s="119"/>
      <c r="C148" s="119"/>
      <c r="D148" s="120"/>
      <c r="E148" s="120"/>
      <c r="F148" s="120"/>
      <c r="G148" s="119"/>
      <c r="H148" s="119"/>
      <c r="I148" s="119"/>
    </row>
    <row r="149" spans="1:9" ht="22.8" x14ac:dyDescent="0.4">
      <c r="A149" s="119"/>
      <c r="B149" s="119"/>
      <c r="C149" s="119"/>
      <c r="D149" s="120"/>
      <c r="E149" s="120"/>
      <c r="F149" s="120"/>
      <c r="G149" s="119"/>
      <c r="H149" s="119"/>
      <c r="I149" s="119"/>
    </row>
    <row r="150" spans="1:9" ht="22.8" x14ac:dyDescent="0.4">
      <c r="A150" s="119"/>
      <c r="B150" s="119"/>
      <c r="C150" s="119"/>
      <c r="D150" s="120"/>
      <c r="E150" s="120"/>
      <c r="F150" s="120"/>
      <c r="G150" s="119"/>
      <c r="H150" s="119"/>
      <c r="I150" s="119"/>
    </row>
    <row r="151" spans="1:9" ht="22.8" x14ac:dyDescent="0.4">
      <c r="A151" s="119"/>
      <c r="B151" s="119"/>
      <c r="C151" s="119"/>
      <c r="D151" s="120"/>
      <c r="E151" s="120"/>
      <c r="F151" s="120"/>
      <c r="G151" s="119"/>
      <c r="H151" s="119"/>
      <c r="I151" s="119"/>
    </row>
    <row r="152" spans="1:9" ht="22.8" x14ac:dyDescent="0.4">
      <c r="A152" s="119"/>
      <c r="B152" s="119"/>
      <c r="C152" s="119"/>
      <c r="D152" s="120"/>
      <c r="E152" s="120"/>
      <c r="F152" s="120"/>
      <c r="G152" s="119"/>
      <c r="H152" s="119"/>
      <c r="I152" s="119"/>
    </row>
    <row r="153" spans="1:9" ht="22.8" x14ac:dyDescent="0.4">
      <c r="A153" s="119"/>
      <c r="B153" s="119"/>
      <c r="C153" s="119"/>
      <c r="D153" s="120"/>
      <c r="E153" s="120"/>
      <c r="F153" s="120"/>
      <c r="G153" s="119"/>
      <c r="H153" s="119"/>
      <c r="I153" s="119"/>
    </row>
    <row r="154" spans="1:9" ht="22.8" x14ac:dyDescent="0.4">
      <c r="A154" s="119"/>
      <c r="B154" s="119"/>
      <c r="C154" s="119"/>
      <c r="D154" s="120"/>
      <c r="E154" s="120"/>
      <c r="F154" s="120"/>
      <c r="G154" s="119"/>
      <c r="H154" s="119"/>
      <c r="I154" s="119"/>
    </row>
    <row r="155" spans="1:9" ht="22.8" x14ac:dyDescent="0.4">
      <c r="A155" s="119"/>
      <c r="B155" s="119"/>
      <c r="C155" s="119"/>
      <c r="D155" s="120"/>
      <c r="E155" s="120"/>
      <c r="F155" s="120"/>
      <c r="G155" s="119"/>
      <c r="H155" s="119"/>
      <c r="I155" s="119"/>
    </row>
    <row r="156" spans="1:9" ht="22.8" x14ac:dyDescent="0.4">
      <c r="A156" s="119"/>
      <c r="B156" s="119"/>
      <c r="C156" s="119"/>
      <c r="D156" s="120"/>
      <c r="E156" s="120"/>
      <c r="F156" s="120"/>
      <c r="G156" s="119"/>
      <c r="H156" s="119"/>
      <c r="I156" s="119"/>
    </row>
    <row r="157" spans="1:9" ht="22.8" x14ac:dyDescent="0.4">
      <c r="A157" s="119"/>
      <c r="B157" s="119"/>
      <c r="C157" s="119"/>
      <c r="D157" s="120"/>
      <c r="E157" s="120"/>
      <c r="F157" s="120"/>
      <c r="G157" s="119"/>
      <c r="H157" s="119"/>
      <c r="I157" s="119"/>
    </row>
    <row r="158" spans="1:9" ht="22.8" x14ac:dyDescent="0.4">
      <c r="A158" s="119"/>
      <c r="B158" s="119"/>
      <c r="C158" s="119"/>
      <c r="D158" s="120"/>
      <c r="E158" s="120"/>
      <c r="F158" s="120"/>
      <c r="G158" s="119"/>
      <c r="H158" s="119"/>
      <c r="I158" s="119"/>
    </row>
    <row r="159" spans="1:9" ht="22.8" x14ac:dyDescent="0.4">
      <c r="A159" s="119"/>
      <c r="B159" s="119"/>
      <c r="C159" s="119"/>
      <c r="D159" s="120"/>
      <c r="E159" s="120"/>
      <c r="F159" s="120"/>
      <c r="G159" s="119"/>
      <c r="H159" s="119"/>
      <c r="I159" s="119"/>
    </row>
    <row r="160" spans="1:9" ht="22.8" x14ac:dyDescent="0.4">
      <c r="A160" s="119"/>
      <c r="B160" s="119"/>
      <c r="C160" s="119"/>
      <c r="D160" s="120"/>
      <c r="E160" s="120"/>
      <c r="F160" s="120"/>
      <c r="G160" s="119"/>
      <c r="H160" s="119"/>
      <c r="I160" s="119"/>
    </row>
    <row r="161" spans="1:9" ht="22.8" x14ac:dyDescent="0.4">
      <c r="A161" s="119"/>
      <c r="B161" s="119"/>
      <c r="C161" s="119"/>
      <c r="D161" s="120"/>
      <c r="E161" s="120"/>
      <c r="F161" s="120"/>
      <c r="G161" s="119"/>
      <c r="H161" s="119"/>
      <c r="I161" s="119"/>
    </row>
    <row r="162" spans="1:9" ht="22.8" x14ac:dyDescent="0.4">
      <c r="A162" s="119"/>
      <c r="B162" s="119"/>
      <c r="C162" s="119"/>
      <c r="D162" s="120"/>
      <c r="E162" s="120"/>
      <c r="F162" s="120"/>
      <c r="G162" s="119"/>
      <c r="H162" s="119"/>
      <c r="I162" s="119"/>
    </row>
    <row r="163" spans="1:9" ht="22.8" x14ac:dyDescent="0.4">
      <c r="A163" s="119"/>
      <c r="B163" s="119"/>
      <c r="C163" s="119"/>
      <c r="D163" s="120"/>
      <c r="E163" s="120"/>
      <c r="F163" s="120"/>
      <c r="G163" s="119"/>
      <c r="H163" s="119"/>
      <c r="I163" s="119"/>
    </row>
    <row r="164" spans="1:9" ht="22.8" x14ac:dyDescent="0.4">
      <c r="A164" s="119"/>
      <c r="B164" s="119"/>
      <c r="C164" s="119"/>
      <c r="D164" s="120"/>
      <c r="E164" s="120"/>
      <c r="F164" s="120"/>
      <c r="G164" s="119"/>
      <c r="H164" s="119"/>
      <c r="I164" s="119"/>
    </row>
    <row r="165" spans="1:9" ht="22.8" x14ac:dyDescent="0.4">
      <c r="A165" s="119"/>
      <c r="B165" s="119"/>
      <c r="C165" s="119"/>
      <c r="D165" s="120"/>
      <c r="E165" s="120"/>
      <c r="F165" s="120"/>
      <c r="G165" s="119"/>
      <c r="H165" s="119"/>
      <c r="I165" s="119"/>
    </row>
    <row r="166" spans="1:9" ht="22.8" x14ac:dyDescent="0.4">
      <c r="A166" s="119"/>
      <c r="B166" s="119"/>
      <c r="C166" s="119"/>
      <c r="D166" s="120"/>
      <c r="E166" s="120"/>
      <c r="F166" s="120"/>
      <c r="G166" s="119"/>
      <c r="H166" s="119"/>
      <c r="I166" s="119"/>
    </row>
    <row r="167" spans="1:9" ht="22.8" x14ac:dyDescent="0.4">
      <c r="A167" s="119"/>
      <c r="B167" s="119"/>
      <c r="C167" s="119"/>
      <c r="D167" s="120"/>
      <c r="E167" s="120"/>
      <c r="F167" s="120"/>
      <c r="G167" s="119"/>
      <c r="H167" s="119"/>
      <c r="I167" s="119"/>
    </row>
    <row r="168" spans="1:9" ht="22.8" x14ac:dyDescent="0.4">
      <c r="A168" s="119"/>
      <c r="B168" s="119"/>
      <c r="C168" s="119"/>
      <c r="D168" s="120"/>
      <c r="E168" s="120"/>
      <c r="F168" s="120"/>
      <c r="G168" s="119"/>
      <c r="H168" s="119"/>
      <c r="I168" s="119"/>
    </row>
    <row r="169" spans="1:9" ht="22.8" x14ac:dyDescent="0.4">
      <c r="A169" s="119"/>
      <c r="B169" s="119"/>
      <c r="C169" s="119"/>
      <c r="D169" s="120"/>
      <c r="E169" s="120"/>
      <c r="F169" s="120"/>
      <c r="G169" s="119"/>
      <c r="H169" s="119"/>
      <c r="I169" s="119"/>
    </row>
    <row r="170" spans="1:9" ht="22.8" x14ac:dyDescent="0.4">
      <c r="A170" s="119"/>
      <c r="B170" s="119"/>
      <c r="C170" s="119"/>
      <c r="D170" s="120"/>
      <c r="E170" s="120"/>
      <c r="F170" s="120"/>
      <c r="G170" s="119"/>
      <c r="H170" s="119"/>
      <c r="I170" s="119"/>
    </row>
    <row r="171" spans="1:9" ht="22.8" x14ac:dyDescent="0.4">
      <c r="A171" s="119"/>
      <c r="B171" s="119"/>
      <c r="C171" s="119"/>
      <c r="D171" s="120"/>
      <c r="E171" s="120"/>
      <c r="F171" s="120"/>
      <c r="G171" s="119"/>
      <c r="H171" s="119"/>
      <c r="I171" s="119"/>
    </row>
    <row r="172" spans="1:9" ht="22.8" x14ac:dyDescent="0.4">
      <c r="A172" s="119"/>
      <c r="B172" s="119"/>
      <c r="C172" s="119"/>
      <c r="D172" s="120"/>
      <c r="E172" s="120"/>
      <c r="F172" s="120"/>
      <c r="G172" s="119"/>
      <c r="H172" s="119"/>
      <c r="I172" s="119"/>
    </row>
    <row r="173" spans="1:9" ht="22.8" x14ac:dyDescent="0.4">
      <c r="A173" s="119"/>
      <c r="B173" s="119"/>
      <c r="C173" s="119"/>
      <c r="D173" s="120"/>
      <c r="E173" s="120"/>
      <c r="F173" s="120"/>
      <c r="G173" s="119"/>
      <c r="H173" s="119"/>
      <c r="I173" s="119"/>
    </row>
    <row r="174" spans="1:9" ht="22.8" x14ac:dyDescent="0.4">
      <c r="A174" s="119"/>
      <c r="B174" s="119"/>
      <c r="C174" s="119"/>
      <c r="D174" s="120"/>
      <c r="E174" s="120"/>
      <c r="F174" s="120"/>
      <c r="G174" s="119"/>
      <c r="H174" s="119"/>
      <c r="I174" s="119"/>
    </row>
    <row r="175" spans="1:9" ht="22.8" x14ac:dyDescent="0.4">
      <c r="A175" s="119"/>
      <c r="B175" s="119"/>
      <c r="C175" s="119"/>
      <c r="D175" s="120"/>
      <c r="E175" s="120"/>
      <c r="F175" s="120"/>
      <c r="G175" s="119"/>
      <c r="H175" s="119"/>
      <c r="I175" s="119"/>
    </row>
    <row r="176" spans="1:9" ht="22.8" x14ac:dyDescent="0.4">
      <c r="A176" s="119"/>
      <c r="B176" s="119"/>
      <c r="C176" s="119"/>
      <c r="D176" s="120"/>
      <c r="E176" s="120"/>
      <c r="F176" s="120"/>
      <c r="G176" s="119"/>
      <c r="H176" s="119"/>
      <c r="I176" s="119"/>
    </row>
    <row r="177" spans="1:9" ht="22.8" x14ac:dyDescent="0.4">
      <c r="A177" s="119"/>
      <c r="B177" s="119"/>
      <c r="C177" s="119"/>
      <c r="D177" s="120"/>
      <c r="E177" s="120"/>
      <c r="F177" s="120"/>
      <c r="G177" s="119"/>
      <c r="H177" s="119"/>
      <c r="I177" s="119"/>
    </row>
    <row r="178" spans="1:9" ht="22.8" x14ac:dyDescent="0.4">
      <c r="A178" s="119"/>
      <c r="B178" s="119"/>
      <c r="C178" s="119"/>
      <c r="D178" s="120"/>
      <c r="E178" s="120"/>
      <c r="F178" s="120"/>
      <c r="G178" s="119"/>
      <c r="H178" s="119"/>
      <c r="I178" s="119"/>
    </row>
    <row r="179" spans="1:9" ht="22.8" x14ac:dyDescent="0.4">
      <c r="A179" s="119"/>
      <c r="B179" s="119"/>
      <c r="C179" s="119"/>
      <c r="D179" s="120"/>
      <c r="E179" s="120"/>
      <c r="F179" s="120"/>
      <c r="G179" s="119"/>
      <c r="H179" s="119"/>
      <c r="I179" s="119"/>
    </row>
    <row r="180" spans="1:9" ht="22.8" x14ac:dyDescent="0.4">
      <c r="A180" s="119"/>
      <c r="B180" s="119"/>
      <c r="C180" s="119"/>
      <c r="D180" s="120"/>
      <c r="E180" s="120"/>
      <c r="F180" s="120"/>
      <c r="G180" s="119"/>
      <c r="H180" s="119"/>
      <c r="I180" s="119"/>
    </row>
    <row r="181" spans="1:9" ht="22.8" x14ac:dyDescent="0.4">
      <c r="A181" s="119"/>
      <c r="B181" s="119"/>
      <c r="C181" s="119"/>
      <c r="D181" s="120"/>
      <c r="E181" s="120"/>
      <c r="F181" s="120"/>
      <c r="G181" s="119"/>
      <c r="H181" s="119"/>
      <c r="I181" s="119"/>
    </row>
    <row r="182" spans="1:9" ht="22.8" x14ac:dyDescent="0.4">
      <c r="A182" s="119"/>
      <c r="B182" s="119"/>
      <c r="C182" s="119"/>
      <c r="D182" s="120"/>
      <c r="E182" s="120"/>
      <c r="F182" s="120"/>
      <c r="G182" s="119"/>
      <c r="H182" s="119"/>
      <c r="I182" s="119"/>
    </row>
    <row r="183" spans="1:9" ht="22.8" x14ac:dyDescent="0.4">
      <c r="A183" s="119"/>
      <c r="B183" s="119"/>
      <c r="C183" s="119"/>
      <c r="D183" s="120"/>
      <c r="E183" s="120"/>
      <c r="F183" s="120"/>
      <c r="G183" s="119"/>
      <c r="H183" s="119"/>
      <c r="I183" s="119"/>
    </row>
    <row r="184" spans="1:9" ht="22.8" x14ac:dyDescent="0.4">
      <c r="A184" s="119"/>
      <c r="B184" s="119"/>
      <c r="C184" s="119"/>
      <c r="D184" s="120"/>
      <c r="E184" s="120"/>
      <c r="F184" s="120"/>
      <c r="G184" s="119"/>
      <c r="H184" s="119"/>
      <c r="I184" s="119"/>
    </row>
    <row r="185" spans="1:9" ht="22.8" x14ac:dyDescent="0.4">
      <c r="A185" s="119"/>
      <c r="B185" s="119"/>
      <c r="C185" s="119"/>
      <c r="D185" s="120"/>
      <c r="E185" s="120"/>
      <c r="F185" s="120"/>
      <c r="G185" s="119"/>
      <c r="H185" s="119"/>
      <c r="I185" s="119"/>
    </row>
    <row r="186" spans="1:9" ht="22.8" x14ac:dyDescent="0.4">
      <c r="A186" s="119"/>
      <c r="B186" s="119"/>
      <c r="C186" s="119"/>
      <c r="D186" s="120"/>
      <c r="E186" s="120"/>
      <c r="F186" s="120"/>
      <c r="G186" s="119"/>
      <c r="H186" s="119"/>
      <c r="I186" s="119"/>
    </row>
    <row r="187" spans="1:9" ht="22.8" x14ac:dyDescent="0.4">
      <c r="A187" s="119"/>
      <c r="B187" s="119"/>
      <c r="C187" s="119"/>
      <c r="D187" s="120"/>
      <c r="E187" s="120"/>
      <c r="F187" s="120"/>
      <c r="G187" s="119"/>
      <c r="H187" s="119"/>
      <c r="I187" s="119"/>
    </row>
    <row r="188" spans="1:9" ht="22.8" x14ac:dyDescent="0.4">
      <c r="A188" s="119"/>
      <c r="B188" s="119"/>
      <c r="C188" s="119"/>
      <c r="D188" s="120"/>
      <c r="E188" s="120"/>
      <c r="F188" s="120"/>
      <c r="G188" s="119"/>
      <c r="H188" s="119"/>
      <c r="I188" s="119"/>
    </row>
    <row r="189" spans="1:9" ht="22.8" x14ac:dyDescent="0.4">
      <c r="A189" s="119"/>
      <c r="B189" s="119"/>
      <c r="C189" s="119"/>
      <c r="D189" s="120"/>
      <c r="E189" s="120"/>
      <c r="F189" s="120"/>
      <c r="G189" s="119"/>
      <c r="H189" s="119"/>
      <c r="I189" s="119"/>
    </row>
    <row r="190" spans="1:9" ht="22.8" x14ac:dyDescent="0.4">
      <c r="A190" s="119"/>
      <c r="B190" s="119"/>
      <c r="C190" s="119"/>
      <c r="D190" s="120"/>
      <c r="E190" s="120"/>
      <c r="F190" s="120"/>
      <c r="G190" s="119"/>
      <c r="H190" s="119"/>
      <c r="I190" s="119"/>
    </row>
    <row r="191" spans="1:9" ht="22.8" x14ac:dyDescent="0.4">
      <c r="A191" s="119"/>
      <c r="B191" s="119"/>
      <c r="C191" s="119"/>
      <c r="D191" s="120"/>
      <c r="E191" s="120"/>
      <c r="F191" s="120"/>
      <c r="G191" s="119"/>
      <c r="H191" s="119"/>
      <c r="I191" s="119"/>
    </row>
    <row r="192" spans="1:9" ht="22.8" x14ac:dyDescent="0.4">
      <c r="A192" s="119"/>
      <c r="B192" s="119"/>
      <c r="C192" s="119"/>
      <c r="D192" s="120"/>
      <c r="E192" s="120"/>
      <c r="F192" s="120"/>
      <c r="G192" s="119"/>
      <c r="H192" s="119"/>
      <c r="I192" s="119"/>
    </row>
    <row r="193" spans="1:9" ht="22.8" x14ac:dyDescent="0.4">
      <c r="A193" s="119"/>
      <c r="B193" s="119"/>
      <c r="C193" s="119"/>
      <c r="D193" s="120"/>
      <c r="E193" s="120"/>
      <c r="F193" s="120"/>
      <c r="G193" s="119"/>
      <c r="H193" s="119"/>
      <c r="I193" s="119"/>
    </row>
    <row r="194" spans="1:9" ht="22.8" x14ac:dyDescent="0.4">
      <c r="A194" s="119"/>
      <c r="B194" s="119"/>
      <c r="C194" s="119"/>
      <c r="D194" s="120"/>
      <c r="E194" s="120"/>
      <c r="F194" s="120"/>
      <c r="G194" s="119"/>
      <c r="H194" s="119"/>
      <c r="I194" s="119"/>
    </row>
    <row r="195" spans="1:9" ht="22.8" x14ac:dyDescent="0.4">
      <c r="A195" s="119"/>
      <c r="B195" s="119"/>
      <c r="C195" s="119"/>
      <c r="D195" s="120"/>
      <c r="E195" s="120"/>
      <c r="F195" s="120"/>
      <c r="G195" s="119"/>
      <c r="H195" s="119"/>
      <c r="I195" s="119"/>
    </row>
    <row r="196" spans="1:9" ht="22.8" x14ac:dyDescent="0.4">
      <c r="A196" s="119"/>
      <c r="B196" s="119"/>
      <c r="C196" s="119"/>
      <c r="D196" s="120"/>
      <c r="E196" s="120"/>
      <c r="F196" s="120"/>
      <c r="G196" s="119"/>
      <c r="H196" s="119"/>
      <c r="I196" s="119"/>
    </row>
    <row r="197" spans="1:9" ht="22.8" x14ac:dyDescent="0.4">
      <c r="A197" s="119"/>
      <c r="B197" s="119"/>
      <c r="C197" s="119"/>
      <c r="D197" s="120"/>
      <c r="E197" s="120"/>
      <c r="F197" s="120"/>
      <c r="G197" s="119"/>
      <c r="H197" s="119"/>
      <c r="I197" s="119"/>
    </row>
    <row r="198" spans="1:9" ht="22.8" x14ac:dyDescent="0.4">
      <c r="A198" s="119"/>
      <c r="B198" s="119"/>
      <c r="C198" s="119"/>
      <c r="D198" s="120"/>
      <c r="E198" s="120"/>
      <c r="F198" s="120"/>
      <c r="G198" s="119"/>
      <c r="H198" s="119"/>
      <c r="I198" s="119"/>
    </row>
    <row r="199" spans="1:9" ht="22.8" x14ac:dyDescent="0.4">
      <c r="A199" s="119"/>
      <c r="B199" s="119"/>
      <c r="C199" s="119"/>
      <c r="D199" s="120"/>
      <c r="E199" s="120"/>
      <c r="F199" s="120"/>
      <c r="G199" s="119"/>
      <c r="H199" s="119"/>
      <c r="I199" s="119"/>
    </row>
    <row r="200" spans="1:9" ht="22.8" x14ac:dyDescent="0.4">
      <c r="A200" s="119"/>
      <c r="B200" s="119"/>
      <c r="C200" s="119"/>
      <c r="D200" s="120"/>
      <c r="E200" s="120"/>
      <c r="F200" s="120"/>
      <c r="G200" s="119"/>
      <c r="H200" s="119"/>
      <c r="I200" s="119"/>
    </row>
    <row r="201" spans="1:9" ht="22.8" x14ac:dyDescent="0.4">
      <c r="A201" s="119"/>
      <c r="B201" s="119"/>
      <c r="C201" s="119"/>
      <c r="D201" s="120"/>
      <c r="E201" s="120"/>
      <c r="F201" s="120"/>
      <c r="G201" s="119"/>
      <c r="H201" s="119"/>
      <c r="I201" s="119"/>
    </row>
    <row r="202" spans="1:9" ht="22.8" x14ac:dyDescent="0.4">
      <c r="A202" s="119"/>
      <c r="B202" s="119"/>
      <c r="C202" s="119"/>
      <c r="D202" s="120"/>
      <c r="E202" s="120"/>
      <c r="F202" s="120"/>
      <c r="G202" s="119"/>
      <c r="H202" s="119"/>
      <c r="I202" s="119"/>
    </row>
    <row r="203" spans="1:9" ht="22.8" x14ac:dyDescent="0.4">
      <c r="A203" s="119"/>
      <c r="B203" s="119"/>
      <c r="C203" s="119"/>
      <c r="D203" s="120"/>
      <c r="E203" s="120"/>
      <c r="F203" s="120"/>
      <c r="G203" s="119"/>
      <c r="H203" s="119"/>
      <c r="I203" s="119"/>
    </row>
    <row r="204" spans="1:9" ht="22.8" x14ac:dyDescent="0.4">
      <c r="A204" s="119"/>
      <c r="B204" s="119"/>
      <c r="C204" s="119"/>
      <c r="D204" s="120"/>
      <c r="E204" s="120"/>
      <c r="F204" s="120"/>
      <c r="G204" s="119"/>
      <c r="H204" s="119"/>
      <c r="I204" s="119"/>
    </row>
    <row r="205" spans="1:9" ht="22.8" x14ac:dyDescent="0.4">
      <c r="A205" s="119"/>
      <c r="B205" s="119"/>
      <c r="C205" s="119"/>
      <c r="D205" s="120"/>
      <c r="E205" s="120"/>
      <c r="F205" s="120"/>
      <c r="G205" s="119"/>
      <c r="H205" s="119"/>
      <c r="I205" s="119"/>
    </row>
    <row r="206" spans="1:9" ht="22.8" x14ac:dyDescent="0.4">
      <c r="A206" s="119"/>
      <c r="B206" s="119"/>
      <c r="C206" s="119"/>
      <c r="D206" s="120"/>
      <c r="E206" s="120"/>
      <c r="F206" s="120"/>
      <c r="G206" s="119"/>
      <c r="H206" s="119"/>
      <c r="I206" s="119"/>
    </row>
    <row r="207" spans="1:9" ht="22.8" x14ac:dyDescent="0.4">
      <c r="A207" s="119"/>
      <c r="B207" s="119"/>
      <c r="C207" s="119"/>
      <c r="D207" s="120"/>
      <c r="E207" s="120"/>
      <c r="F207" s="120"/>
      <c r="G207" s="119"/>
      <c r="H207" s="119"/>
      <c r="I207" s="119"/>
    </row>
    <row r="208" spans="1:9" ht="22.8" x14ac:dyDescent="0.4">
      <c r="A208" s="119"/>
      <c r="B208" s="119"/>
      <c r="C208" s="119"/>
      <c r="D208" s="120"/>
      <c r="E208" s="120"/>
      <c r="F208" s="120"/>
      <c r="G208" s="119"/>
      <c r="H208" s="119"/>
      <c r="I208" s="119"/>
    </row>
    <row r="209" spans="1:9" ht="22.8" x14ac:dyDescent="0.4">
      <c r="A209" s="119"/>
      <c r="B209" s="119"/>
      <c r="C209" s="119"/>
      <c r="D209" s="120"/>
      <c r="E209" s="120"/>
      <c r="F209" s="120"/>
      <c r="G209" s="119"/>
      <c r="H209" s="119"/>
      <c r="I209" s="119"/>
    </row>
    <row r="210" spans="1:9" ht="22.8" x14ac:dyDescent="0.4">
      <c r="A210" s="119"/>
      <c r="B210" s="119"/>
      <c r="C210" s="119"/>
      <c r="D210" s="120"/>
      <c r="E210" s="120"/>
      <c r="F210" s="120"/>
      <c r="G210" s="119"/>
      <c r="H210" s="119"/>
      <c r="I210" s="119"/>
    </row>
    <row r="211" spans="1:9" ht="22.8" x14ac:dyDescent="0.4">
      <c r="A211" s="119"/>
      <c r="B211" s="119"/>
      <c r="C211" s="119"/>
      <c r="D211" s="120"/>
      <c r="E211" s="120"/>
      <c r="F211" s="120"/>
      <c r="G211" s="119"/>
      <c r="H211" s="119"/>
      <c r="I211" s="119"/>
    </row>
    <row r="212" spans="1:9" ht="22.8" x14ac:dyDescent="0.4">
      <c r="A212" s="119"/>
      <c r="B212" s="119"/>
      <c r="C212" s="119"/>
      <c r="D212" s="120"/>
      <c r="E212" s="120"/>
      <c r="F212" s="120"/>
      <c r="G212" s="119"/>
      <c r="H212" s="119"/>
      <c r="I212" s="119"/>
    </row>
    <row r="213" spans="1:9" ht="22.8" x14ac:dyDescent="0.4">
      <c r="A213" s="119"/>
      <c r="B213" s="119"/>
      <c r="C213" s="119"/>
      <c r="D213" s="120"/>
      <c r="E213" s="120"/>
      <c r="F213" s="120"/>
      <c r="G213" s="119"/>
      <c r="H213" s="119"/>
      <c r="I213" s="119"/>
    </row>
    <row r="214" spans="1:9" ht="22.8" x14ac:dyDescent="0.4">
      <c r="A214" s="119"/>
      <c r="B214" s="119"/>
      <c r="C214" s="119"/>
      <c r="D214" s="120"/>
      <c r="E214" s="120"/>
      <c r="F214" s="120"/>
      <c r="G214" s="119"/>
      <c r="H214" s="119"/>
      <c r="I214" s="119"/>
    </row>
    <row r="215" spans="1:9" ht="22.8" x14ac:dyDescent="0.4">
      <c r="A215" s="119"/>
      <c r="B215" s="119"/>
      <c r="C215" s="119"/>
      <c r="D215" s="120"/>
      <c r="E215" s="120"/>
      <c r="F215" s="120"/>
      <c r="G215" s="119"/>
      <c r="H215" s="119"/>
      <c r="I215" s="119"/>
    </row>
    <row r="216" spans="1:9" ht="22.8" x14ac:dyDescent="0.4">
      <c r="A216" s="119"/>
      <c r="B216" s="119"/>
      <c r="C216" s="119"/>
      <c r="D216" s="120"/>
      <c r="E216" s="120"/>
      <c r="F216" s="120"/>
      <c r="G216" s="119"/>
      <c r="H216" s="119"/>
      <c r="I216" s="119"/>
    </row>
    <row r="217" spans="1:9" ht="22.8" x14ac:dyDescent="0.4">
      <c r="A217" s="119"/>
      <c r="B217" s="119"/>
      <c r="C217" s="119"/>
      <c r="D217" s="120"/>
      <c r="E217" s="120"/>
      <c r="F217" s="120"/>
      <c r="G217" s="119"/>
      <c r="H217" s="119"/>
      <c r="I217" s="119"/>
    </row>
    <row r="218" spans="1:9" ht="22.8" x14ac:dyDescent="0.4">
      <c r="A218" s="119"/>
      <c r="B218" s="119"/>
      <c r="C218" s="119"/>
      <c r="D218" s="120"/>
      <c r="E218" s="120"/>
      <c r="F218" s="120"/>
      <c r="G218" s="119"/>
      <c r="H218" s="119"/>
      <c r="I218" s="119"/>
    </row>
    <row r="219" spans="1:9" ht="22.8" x14ac:dyDescent="0.4">
      <c r="A219" s="119"/>
      <c r="B219" s="119"/>
      <c r="C219" s="119"/>
      <c r="D219" s="120"/>
      <c r="E219" s="120"/>
      <c r="F219" s="120"/>
      <c r="G219" s="119"/>
      <c r="H219" s="119"/>
      <c r="I219" s="119"/>
    </row>
    <row r="220" spans="1:9" ht="22.8" x14ac:dyDescent="0.4">
      <c r="A220" s="119"/>
      <c r="B220" s="119"/>
      <c r="C220" s="119"/>
      <c r="D220" s="120"/>
      <c r="E220" s="120"/>
      <c r="F220" s="120"/>
      <c r="G220" s="119"/>
      <c r="H220" s="119"/>
      <c r="I220" s="119"/>
    </row>
    <row r="221" spans="1:9" ht="22.8" x14ac:dyDescent="0.4">
      <c r="A221" s="119"/>
      <c r="B221" s="119"/>
      <c r="C221" s="119"/>
      <c r="D221" s="120"/>
      <c r="E221" s="120"/>
      <c r="F221" s="120"/>
      <c r="G221" s="119"/>
      <c r="H221" s="119"/>
      <c r="I221" s="119"/>
    </row>
    <row r="222" spans="1:9" ht="22.8" x14ac:dyDescent="0.4">
      <c r="A222" s="119"/>
      <c r="B222" s="119"/>
      <c r="C222" s="119"/>
      <c r="D222" s="120"/>
      <c r="E222" s="120"/>
      <c r="F222" s="120"/>
      <c r="G222" s="119"/>
      <c r="H222" s="119"/>
      <c r="I222" s="119"/>
    </row>
    <row r="223" spans="1:9" ht="22.8" x14ac:dyDescent="0.4">
      <c r="A223" s="119"/>
      <c r="B223" s="119"/>
      <c r="C223" s="119"/>
      <c r="D223" s="120"/>
      <c r="E223" s="120"/>
      <c r="F223" s="120"/>
      <c r="G223" s="119"/>
      <c r="H223" s="119"/>
      <c r="I223" s="119"/>
    </row>
    <row r="224" spans="1:9" ht="22.8" x14ac:dyDescent="0.4">
      <c r="A224" s="119"/>
      <c r="B224" s="119"/>
      <c r="C224" s="119"/>
      <c r="D224" s="120"/>
      <c r="E224" s="120"/>
      <c r="F224" s="120"/>
      <c r="G224" s="119"/>
      <c r="H224" s="119"/>
      <c r="I224" s="119"/>
    </row>
  </sheetData>
  <mergeCells count="16">
    <mergeCell ref="A4:L4"/>
    <mergeCell ref="I1:J1"/>
    <mergeCell ref="K1:L1"/>
    <mergeCell ref="I2:J2"/>
    <mergeCell ref="K2:L2"/>
    <mergeCell ref="A3:L3"/>
    <mergeCell ref="K13:L13"/>
    <mergeCell ref="A16:L16"/>
    <mergeCell ref="A5:A7"/>
    <mergeCell ref="B5:B7"/>
    <mergeCell ref="C5:I5"/>
    <mergeCell ref="J5:L5"/>
    <mergeCell ref="C6:C7"/>
    <mergeCell ref="D6:F6"/>
    <mergeCell ref="G6:I6"/>
    <mergeCell ref="J6:L6"/>
  </mergeCells>
  <phoneticPr fontId="10" type="noConversion"/>
  <hyperlinks>
    <hyperlink ref="M1" location="預告統計資料發布時間表!A1" display="回發布時間表" xr:uid="{91D9A804-D117-44E8-B4BE-680733318CB3}"/>
  </hyperlinks>
  <printOptions horizontalCentered="1"/>
  <pageMargins left="0.35433070866141736" right="0.15748031496062992" top="0.62992125984251968" bottom="0.39370078740157483" header="0.51181102362204722" footer="0.51181102362204722"/>
  <pageSetup paperSize="9" scale="91" orientation="landscape"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81B3-6C08-4748-A6AE-DB961FB827CB}">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x14ac:dyDescent="0.25"/>
  <cols>
    <col min="1" max="1" width="15.44140625" style="1235" customWidth="1"/>
    <col min="2" max="12" width="12.5546875" style="1235" customWidth="1"/>
    <col min="13" max="16384" width="7.21875" style="1235"/>
  </cols>
  <sheetData>
    <row r="1" spans="1:13" s="985" customFormat="1" ht="31.5" hidden="1" customHeight="1" x14ac:dyDescent="0.6">
      <c r="A1" s="985" t="s">
        <v>1338</v>
      </c>
      <c r="C1" s="985" t="s">
        <v>1339</v>
      </c>
      <c r="D1" s="985" t="s">
        <v>1340</v>
      </c>
      <c r="E1" s="1230" t="s">
        <v>1341</v>
      </c>
      <c r="F1" s="1231"/>
      <c r="G1" s="1232"/>
    </row>
    <row r="2" spans="1:13" s="985" customFormat="1" ht="28.5" hidden="1" customHeight="1" x14ac:dyDescent="0.3">
      <c r="A2" s="1123" t="s">
        <v>1342</v>
      </c>
      <c r="C2" s="1233"/>
      <c r="D2" s="985" t="s">
        <v>1343</v>
      </c>
    </row>
    <row r="3" spans="1:13" ht="18" customHeight="1" thickTop="1" thickBot="1" x14ac:dyDescent="0.35">
      <c r="A3" s="1234" t="s">
        <v>572</v>
      </c>
      <c r="B3" s="976"/>
      <c r="C3" s="951"/>
      <c r="D3" s="951"/>
      <c r="J3" s="1236" t="s">
        <v>95</v>
      </c>
      <c r="K3" s="1592" t="s">
        <v>1344</v>
      </c>
      <c r="L3" s="1593"/>
      <c r="M3" s="109" t="s">
        <v>97</v>
      </c>
    </row>
    <row r="4" spans="1:13" ht="18" customHeight="1" thickTop="1" thickBot="1" x14ac:dyDescent="0.35">
      <c r="A4" s="1237" t="s">
        <v>1345</v>
      </c>
      <c r="B4" s="1594" t="s">
        <v>1346</v>
      </c>
      <c r="C4" s="1595"/>
      <c r="D4" s="1595"/>
      <c r="E4" s="1240"/>
      <c r="F4" s="1240"/>
      <c r="G4" s="1240"/>
      <c r="H4" s="1240"/>
      <c r="I4" s="1241"/>
      <c r="J4" s="1242" t="s">
        <v>183</v>
      </c>
      <c r="K4" s="1592" t="s">
        <v>1347</v>
      </c>
      <c r="L4" s="1593"/>
    </row>
    <row r="5" spans="1:13" ht="54" customHeight="1" thickTop="1" x14ac:dyDescent="0.25">
      <c r="A5" s="1596" t="s">
        <v>1348</v>
      </c>
      <c r="B5" s="1596"/>
      <c r="C5" s="1596"/>
      <c r="D5" s="1596"/>
      <c r="E5" s="1596"/>
      <c r="F5" s="1596"/>
      <c r="G5" s="1596"/>
      <c r="H5" s="1596"/>
      <c r="I5" s="1596"/>
      <c r="J5" s="1596"/>
      <c r="K5" s="1596"/>
      <c r="L5" s="1596"/>
    </row>
    <row r="6" spans="1:13" ht="24" customHeight="1" thickBot="1" x14ac:dyDescent="0.35">
      <c r="A6" s="1597" t="s">
        <v>1402</v>
      </c>
      <c r="B6" s="1597"/>
      <c r="C6" s="1597"/>
      <c r="D6" s="1597"/>
      <c r="E6" s="1597"/>
      <c r="F6" s="1597"/>
      <c r="G6" s="1597"/>
      <c r="H6" s="1597"/>
      <c r="I6" s="1597"/>
      <c r="J6" s="1597"/>
      <c r="K6" s="1597"/>
      <c r="L6" s="1597"/>
    </row>
    <row r="7" spans="1:13" s="1228" customFormat="1" ht="21.9" customHeight="1" x14ac:dyDescent="0.3">
      <c r="A7" s="1598" t="s">
        <v>221</v>
      </c>
      <c r="B7" s="1601" t="s">
        <v>153</v>
      </c>
      <c r="C7" s="1604" t="s">
        <v>1349</v>
      </c>
      <c r="D7" s="1605"/>
      <c r="E7" s="1605"/>
      <c r="F7" s="1605"/>
      <c r="G7" s="1605"/>
      <c r="H7" s="1605"/>
      <c r="I7" s="1606"/>
      <c r="J7" s="1605" t="s">
        <v>1350</v>
      </c>
      <c r="K7" s="1605"/>
      <c r="L7" s="1605"/>
    </row>
    <row r="8" spans="1:13" s="1228" customFormat="1" ht="21.9" customHeight="1" x14ac:dyDescent="0.3">
      <c r="A8" s="1599"/>
      <c r="B8" s="1602"/>
      <c r="C8" s="1607" t="s">
        <v>161</v>
      </c>
      <c r="D8" s="1609" t="s">
        <v>224</v>
      </c>
      <c r="E8" s="1610"/>
      <c r="F8" s="1611"/>
      <c r="G8" s="1609" t="s">
        <v>215</v>
      </c>
      <c r="H8" s="1610"/>
      <c r="I8" s="1611"/>
      <c r="J8" s="1610" t="s">
        <v>224</v>
      </c>
      <c r="K8" s="1610"/>
      <c r="L8" s="1610"/>
    </row>
    <row r="9" spans="1:13" s="1228" customFormat="1" ht="21.9" customHeight="1" thickBot="1" x14ac:dyDescent="0.35">
      <c r="A9" s="1600"/>
      <c r="B9" s="1603"/>
      <c r="C9" s="1608"/>
      <c r="D9" s="1246" t="s">
        <v>194</v>
      </c>
      <c r="E9" s="1247" t="s">
        <v>195</v>
      </c>
      <c r="F9" s="1247" t="s">
        <v>196</v>
      </c>
      <c r="G9" s="1247" t="s">
        <v>194</v>
      </c>
      <c r="H9" s="1247" t="s">
        <v>195</v>
      </c>
      <c r="I9" s="1247" t="s">
        <v>196</v>
      </c>
      <c r="J9" s="1246" t="s">
        <v>194</v>
      </c>
      <c r="K9" s="1247" t="s">
        <v>195</v>
      </c>
      <c r="L9" s="1248" t="s">
        <v>196</v>
      </c>
    </row>
    <row r="10" spans="1:13" s="1250" customFormat="1" ht="82.5" customHeight="1" x14ac:dyDescent="0.3">
      <c r="A10" s="1249" t="s">
        <v>153</v>
      </c>
      <c r="B10" s="1282">
        <f t="shared" ref="B10:B12" si="0">C10+J10</f>
        <v>66</v>
      </c>
      <c r="C10" s="1283">
        <f>D10+G10</f>
        <v>66</v>
      </c>
      <c r="D10" s="1283">
        <f>E10+F10</f>
        <v>0</v>
      </c>
      <c r="E10" s="1283">
        <f>SUM(E11:E13)</f>
        <v>0</v>
      </c>
      <c r="F10" s="1283">
        <f>SUM(F11:F13)</f>
        <v>0</v>
      </c>
      <c r="G10" s="1283">
        <f>H10+I10</f>
        <v>66</v>
      </c>
      <c r="H10" s="1283">
        <f>SUM(H11:H13)</f>
        <v>66</v>
      </c>
      <c r="I10" s="1283">
        <f>SUM(I11:I13)</f>
        <v>0</v>
      </c>
      <c r="J10" s="1283">
        <f>K10+L10</f>
        <v>0</v>
      </c>
      <c r="K10" s="1283">
        <f>SUM(K11:K13)</f>
        <v>0</v>
      </c>
      <c r="L10" s="1283">
        <f>SUM(L11:L13)</f>
        <v>0</v>
      </c>
    </row>
    <row r="11" spans="1:13" s="1250" customFormat="1" ht="82.5" customHeight="1" x14ac:dyDescent="0.3">
      <c r="A11" s="1251" t="s">
        <v>1351</v>
      </c>
      <c r="B11" s="1282">
        <f t="shared" si="0"/>
        <v>0</v>
      </c>
      <c r="C11" s="1283">
        <f t="shared" ref="C11:C13" si="1">D11+G11</f>
        <v>0</v>
      </c>
      <c r="D11" s="1283">
        <f t="shared" ref="D11:D13" si="2">E11+F11</f>
        <v>0</v>
      </c>
      <c r="E11" s="1283">
        <v>0</v>
      </c>
      <c r="F11" s="1283">
        <v>0</v>
      </c>
      <c r="G11" s="1283">
        <f t="shared" ref="G11:G13" si="3">H11+I11</f>
        <v>0</v>
      </c>
      <c r="H11" s="1283">
        <v>0</v>
      </c>
      <c r="I11" s="1283">
        <v>0</v>
      </c>
      <c r="J11" s="1283">
        <f t="shared" ref="J11:J13" si="4">K11+L11</f>
        <v>0</v>
      </c>
      <c r="K11" s="1283">
        <v>0</v>
      </c>
      <c r="L11" s="1283">
        <v>0</v>
      </c>
    </row>
    <row r="12" spans="1:13" s="1250" customFormat="1" ht="82.5" customHeight="1" x14ac:dyDescent="0.3">
      <c r="A12" s="1251" t="s">
        <v>1352</v>
      </c>
      <c r="B12" s="1282">
        <f t="shared" si="0"/>
        <v>36</v>
      </c>
      <c r="C12" s="1283">
        <f t="shared" si="1"/>
        <v>36</v>
      </c>
      <c r="D12" s="1283">
        <f t="shared" si="2"/>
        <v>0</v>
      </c>
      <c r="E12" s="1283">
        <v>0</v>
      </c>
      <c r="F12" s="1283">
        <v>0</v>
      </c>
      <c r="G12" s="1283">
        <f t="shared" si="3"/>
        <v>36</v>
      </c>
      <c r="H12" s="1283">
        <v>36</v>
      </c>
      <c r="I12" s="1283">
        <v>0</v>
      </c>
      <c r="J12" s="1283">
        <f t="shared" si="4"/>
        <v>0</v>
      </c>
      <c r="K12" s="1283">
        <v>0</v>
      </c>
      <c r="L12" s="1283">
        <v>0</v>
      </c>
    </row>
    <row r="13" spans="1:13" s="1250" customFormat="1" ht="82.5" customHeight="1" thickBot="1" x14ac:dyDescent="0.35">
      <c r="A13" s="1251" t="s">
        <v>1353</v>
      </c>
      <c r="B13" s="1282">
        <f>C13+J13</f>
        <v>30</v>
      </c>
      <c r="C13" s="1283">
        <f t="shared" si="1"/>
        <v>30</v>
      </c>
      <c r="D13" s="1283">
        <f t="shared" si="2"/>
        <v>0</v>
      </c>
      <c r="E13" s="1283">
        <v>0</v>
      </c>
      <c r="F13" s="1283">
        <v>0</v>
      </c>
      <c r="G13" s="1283">
        <f t="shared" si="3"/>
        <v>30</v>
      </c>
      <c r="H13" s="1283">
        <v>30</v>
      </c>
      <c r="I13" s="1283">
        <v>0</v>
      </c>
      <c r="J13" s="1283">
        <f t="shared" si="4"/>
        <v>0</v>
      </c>
      <c r="K13" s="1283">
        <v>0</v>
      </c>
      <c r="L13" s="1283">
        <v>0</v>
      </c>
    </row>
    <row r="14" spans="1:13" s="1252" customFormat="1" ht="55.5" customHeight="1" x14ac:dyDescent="0.3">
      <c r="A14" s="1612" t="s">
        <v>1403</v>
      </c>
      <c r="B14" s="1612"/>
      <c r="C14" s="1612"/>
      <c r="D14" s="1612"/>
      <c r="E14" s="1612"/>
      <c r="F14" s="1612"/>
      <c r="G14" s="1612"/>
      <c r="H14" s="1612"/>
      <c r="I14" s="1612"/>
      <c r="J14" s="1612"/>
      <c r="K14" s="1612"/>
      <c r="L14" s="1612"/>
    </row>
    <row r="15" spans="1:13" s="1254" customFormat="1" ht="18" customHeight="1" x14ac:dyDescent="0.3">
      <c r="A15" s="1591" t="s">
        <v>208</v>
      </c>
      <c r="B15" s="1591"/>
      <c r="C15" s="1591"/>
      <c r="D15" s="1591"/>
      <c r="E15" s="1591"/>
      <c r="F15" s="1591"/>
      <c r="G15" s="1591"/>
      <c r="H15" s="1591"/>
      <c r="I15" s="1591"/>
      <c r="J15" s="1591"/>
      <c r="K15" s="1591"/>
      <c r="L15" s="1591"/>
    </row>
    <row r="16" spans="1:13" ht="53.25" customHeight="1" x14ac:dyDescent="0.25">
      <c r="A16" s="1591" t="s">
        <v>1354</v>
      </c>
      <c r="B16" s="1591"/>
      <c r="C16" s="1591"/>
      <c r="D16" s="1591"/>
      <c r="E16" s="1591"/>
      <c r="F16" s="1591"/>
      <c r="G16" s="1591"/>
      <c r="H16" s="1591"/>
      <c r="I16" s="1591"/>
      <c r="J16" s="1591"/>
      <c r="K16" s="1591"/>
      <c r="L16" s="1591"/>
    </row>
    <row r="17" spans="2:11" ht="16.2" x14ac:dyDescent="0.3">
      <c r="B17" s="1230"/>
      <c r="C17" s="1230"/>
    </row>
    <row r="22" spans="2:11" hidden="1" x14ac:dyDescent="0.25">
      <c r="K22" s="1235" t="s">
        <v>1355</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10" type="noConversion"/>
  <hyperlinks>
    <hyperlink ref="M3" location="預告統計資料發布時間表!A1" display="回發布時間表" xr:uid="{10A422E9-6589-4603-938E-CF2AC7A0E381}"/>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ED8C5-897F-4E53-99FE-0EBCD9337FFE}">
  <dimension ref="A1:M186"/>
  <sheetViews>
    <sheetView zoomScale="75" zoomScaleNormal="75" zoomScaleSheetLayoutView="75" zoomScalePageLayoutView="85" workbookViewId="0">
      <selection activeCell="M1" sqref="M1"/>
    </sheetView>
  </sheetViews>
  <sheetFormatPr defaultColWidth="9" defaultRowHeight="15.6" x14ac:dyDescent="0.3"/>
  <cols>
    <col min="1" max="1" width="12.21875" style="127" customWidth="1"/>
    <col min="2" max="3" width="11.6640625" style="127" customWidth="1"/>
    <col min="4" max="6" width="11.6640625" style="147" customWidth="1"/>
    <col min="7" max="12" width="11.6640625" style="127" customWidth="1"/>
    <col min="13" max="256" width="9" style="127"/>
    <col min="257" max="257" width="12.21875" style="127" customWidth="1"/>
    <col min="258" max="268" width="11.6640625" style="127" customWidth="1"/>
    <col min="269" max="512" width="9" style="127"/>
    <col min="513" max="513" width="12.21875" style="127" customWidth="1"/>
    <col min="514" max="524" width="11.6640625" style="127" customWidth="1"/>
    <col min="525" max="768" width="9" style="127"/>
    <col min="769" max="769" width="12.21875" style="127" customWidth="1"/>
    <col min="770" max="780" width="11.6640625" style="127" customWidth="1"/>
    <col min="781" max="1024" width="9" style="127"/>
    <col min="1025" max="1025" width="12.21875" style="127" customWidth="1"/>
    <col min="1026" max="1036" width="11.6640625" style="127" customWidth="1"/>
    <col min="1037" max="1280" width="9" style="127"/>
    <col min="1281" max="1281" width="12.21875" style="127" customWidth="1"/>
    <col min="1282" max="1292" width="11.6640625" style="127" customWidth="1"/>
    <col min="1293" max="1536" width="9" style="127"/>
    <col min="1537" max="1537" width="12.21875" style="127" customWidth="1"/>
    <col min="1538" max="1548" width="11.6640625" style="127" customWidth="1"/>
    <col min="1549" max="1792" width="9" style="127"/>
    <col min="1793" max="1793" width="12.21875" style="127" customWidth="1"/>
    <col min="1794" max="1804" width="11.6640625" style="127" customWidth="1"/>
    <col min="1805" max="2048" width="9" style="127"/>
    <col min="2049" max="2049" width="12.21875" style="127" customWidth="1"/>
    <col min="2050" max="2060" width="11.6640625" style="127" customWidth="1"/>
    <col min="2061" max="2304" width="9" style="127"/>
    <col min="2305" max="2305" width="12.21875" style="127" customWidth="1"/>
    <col min="2306" max="2316" width="11.6640625" style="127" customWidth="1"/>
    <col min="2317" max="2560" width="9" style="127"/>
    <col min="2561" max="2561" width="12.21875" style="127" customWidth="1"/>
    <col min="2562" max="2572" width="11.6640625" style="127" customWidth="1"/>
    <col min="2573" max="2816" width="9" style="127"/>
    <col min="2817" max="2817" width="12.21875" style="127" customWidth="1"/>
    <col min="2818" max="2828" width="11.6640625" style="127" customWidth="1"/>
    <col min="2829" max="3072" width="9" style="127"/>
    <col min="3073" max="3073" width="12.21875" style="127" customWidth="1"/>
    <col min="3074" max="3084" width="11.6640625" style="127" customWidth="1"/>
    <col min="3085" max="3328" width="9" style="127"/>
    <col min="3329" max="3329" width="12.21875" style="127" customWidth="1"/>
    <col min="3330" max="3340" width="11.6640625" style="127" customWidth="1"/>
    <col min="3341" max="3584" width="9" style="127"/>
    <col min="3585" max="3585" width="12.21875" style="127" customWidth="1"/>
    <col min="3586" max="3596" width="11.6640625" style="127" customWidth="1"/>
    <col min="3597" max="3840" width="9" style="127"/>
    <col min="3841" max="3841" width="12.21875" style="127" customWidth="1"/>
    <col min="3842" max="3852" width="11.6640625" style="127" customWidth="1"/>
    <col min="3853" max="4096" width="9" style="127"/>
    <col min="4097" max="4097" width="12.21875" style="127" customWidth="1"/>
    <col min="4098" max="4108" width="11.6640625" style="127" customWidth="1"/>
    <col min="4109" max="4352" width="9" style="127"/>
    <col min="4353" max="4353" width="12.21875" style="127" customWidth="1"/>
    <col min="4354" max="4364" width="11.6640625" style="127" customWidth="1"/>
    <col min="4365" max="4608" width="9" style="127"/>
    <col min="4609" max="4609" width="12.21875" style="127" customWidth="1"/>
    <col min="4610" max="4620" width="11.6640625" style="127" customWidth="1"/>
    <col min="4621" max="4864" width="9" style="127"/>
    <col min="4865" max="4865" width="12.21875" style="127" customWidth="1"/>
    <col min="4866" max="4876" width="11.6640625" style="127" customWidth="1"/>
    <col min="4877" max="5120" width="9" style="127"/>
    <col min="5121" max="5121" width="12.21875" style="127" customWidth="1"/>
    <col min="5122" max="5132" width="11.6640625" style="127" customWidth="1"/>
    <col min="5133" max="5376" width="9" style="127"/>
    <col min="5377" max="5377" width="12.21875" style="127" customWidth="1"/>
    <col min="5378" max="5388" width="11.6640625" style="127" customWidth="1"/>
    <col min="5389" max="5632" width="9" style="127"/>
    <col min="5633" max="5633" width="12.21875" style="127" customWidth="1"/>
    <col min="5634" max="5644" width="11.6640625" style="127" customWidth="1"/>
    <col min="5645" max="5888" width="9" style="127"/>
    <col min="5889" max="5889" width="12.21875" style="127" customWidth="1"/>
    <col min="5890" max="5900" width="11.6640625" style="127" customWidth="1"/>
    <col min="5901" max="6144" width="9" style="127"/>
    <col min="6145" max="6145" width="12.21875" style="127" customWidth="1"/>
    <col min="6146" max="6156" width="11.6640625" style="127" customWidth="1"/>
    <col min="6157" max="6400" width="9" style="127"/>
    <col min="6401" max="6401" width="12.21875" style="127" customWidth="1"/>
    <col min="6402" max="6412" width="11.6640625" style="127" customWidth="1"/>
    <col min="6413" max="6656" width="9" style="127"/>
    <col min="6657" max="6657" width="12.21875" style="127" customWidth="1"/>
    <col min="6658" max="6668" width="11.6640625" style="127" customWidth="1"/>
    <col min="6669" max="6912" width="9" style="127"/>
    <col min="6913" max="6913" width="12.21875" style="127" customWidth="1"/>
    <col min="6914" max="6924" width="11.6640625" style="127" customWidth="1"/>
    <col min="6925" max="7168" width="9" style="127"/>
    <col min="7169" max="7169" width="12.21875" style="127" customWidth="1"/>
    <col min="7170" max="7180" width="11.6640625" style="127" customWidth="1"/>
    <col min="7181" max="7424" width="9" style="127"/>
    <col min="7425" max="7425" width="12.21875" style="127" customWidth="1"/>
    <col min="7426" max="7436" width="11.6640625" style="127" customWidth="1"/>
    <col min="7437" max="7680" width="9" style="127"/>
    <col min="7681" max="7681" width="12.21875" style="127" customWidth="1"/>
    <col min="7682" max="7692" width="11.6640625" style="127" customWidth="1"/>
    <col min="7693" max="7936" width="9" style="127"/>
    <col min="7937" max="7937" width="12.21875" style="127" customWidth="1"/>
    <col min="7938" max="7948" width="11.6640625" style="127" customWidth="1"/>
    <col min="7949" max="8192" width="9" style="127"/>
    <col min="8193" max="8193" width="12.21875" style="127" customWidth="1"/>
    <col min="8194" max="8204" width="11.6640625" style="127" customWidth="1"/>
    <col min="8205" max="8448" width="9" style="127"/>
    <col min="8449" max="8449" width="12.21875" style="127" customWidth="1"/>
    <col min="8450" max="8460" width="11.6640625" style="127" customWidth="1"/>
    <col min="8461" max="8704" width="9" style="127"/>
    <col min="8705" max="8705" width="12.21875" style="127" customWidth="1"/>
    <col min="8706" max="8716" width="11.6640625" style="127" customWidth="1"/>
    <col min="8717" max="8960" width="9" style="127"/>
    <col min="8961" max="8961" width="12.21875" style="127" customWidth="1"/>
    <col min="8962" max="8972" width="11.6640625" style="127" customWidth="1"/>
    <col min="8973" max="9216" width="9" style="127"/>
    <col min="9217" max="9217" width="12.21875" style="127" customWidth="1"/>
    <col min="9218" max="9228" width="11.6640625" style="127" customWidth="1"/>
    <col min="9229" max="9472" width="9" style="127"/>
    <col min="9473" max="9473" width="12.21875" style="127" customWidth="1"/>
    <col min="9474" max="9484" width="11.6640625" style="127" customWidth="1"/>
    <col min="9485" max="9728" width="9" style="127"/>
    <col min="9729" max="9729" width="12.21875" style="127" customWidth="1"/>
    <col min="9730" max="9740" width="11.6640625" style="127" customWidth="1"/>
    <col min="9741" max="9984" width="9" style="127"/>
    <col min="9985" max="9985" width="12.21875" style="127" customWidth="1"/>
    <col min="9986" max="9996" width="11.6640625" style="127" customWidth="1"/>
    <col min="9997" max="10240" width="9" style="127"/>
    <col min="10241" max="10241" width="12.21875" style="127" customWidth="1"/>
    <col min="10242" max="10252" width="11.6640625" style="127" customWidth="1"/>
    <col min="10253" max="10496" width="9" style="127"/>
    <col min="10497" max="10497" width="12.21875" style="127" customWidth="1"/>
    <col min="10498" max="10508" width="11.6640625" style="127" customWidth="1"/>
    <col min="10509" max="10752" width="9" style="127"/>
    <col min="10753" max="10753" width="12.21875" style="127" customWidth="1"/>
    <col min="10754" max="10764" width="11.6640625" style="127" customWidth="1"/>
    <col min="10765" max="11008" width="9" style="127"/>
    <col min="11009" max="11009" width="12.21875" style="127" customWidth="1"/>
    <col min="11010" max="11020" width="11.6640625" style="127" customWidth="1"/>
    <col min="11021" max="11264" width="9" style="127"/>
    <col min="11265" max="11265" width="12.21875" style="127" customWidth="1"/>
    <col min="11266" max="11276" width="11.6640625" style="127" customWidth="1"/>
    <col min="11277" max="11520" width="9" style="127"/>
    <col min="11521" max="11521" width="12.21875" style="127" customWidth="1"/>
    <col min="11522" max="11532" width="11.6640625" style="127" customWidth="1"/>
    <col min="11533" max="11776" width="9" style="127"/>
    <col min="11777" max="11777" width="12.21875" style="127" customWidth="1"/>
    <col min="11778" max="11788" width="11.6640625" style="127" customWidth="1"/>
    <col min="11789" max="12032" width="9" style="127"/>
    <col min="12033" max="12033" width="12.21875" style="127" customWidth="1"/>
    <col min="12034" max="12044" width="11.6640625" style="127" customWidth="1"/>
    <col min="12045" max="12288" width="9" style="127"/>
    <col min="12289" max="12289" width="12.21875" style="127" customWidth="1"/>
    <col min="12290" max="12300" width="11.6640625" style="127" customWidth="1"/>
    <col min="12301" max="12544" width="9" style="127"/>
    <col min="12545" max="12545" width="12.21875" style="127" customWidth="1"/>
    <col min="12546" max="12556" width="11.6640625" style="127" customWidth="1"/>
    <col min="12557" max="12800" width="9" style="127"/>
    <col min="12801" max="12801" width="12.21875" style="127" customWidth="1"/>
    <col min="12802" max="12812" width="11.6640625" style="127" customWidth="1"/>
    <col min="12813" max="13056" width="9" style="127"/>
    <col min="13057" max="13057" width="12.21875" style="127" customWidth="1"/>
    <col min="13058" max="13068" width="11.6640625" style="127" customWidth="1"/>
    <col min="13069" max="13312" width="9" style="127"/>
    <col min="13313" max="13313" width="12.21875" style="127" customWidth="1"/>
    <col min="13314" max="13324" width="11.6640625" style="127" customWidth="1"/>
    <col min="13325" max="13568" width="9" style="127"/>
    <col min="13569" max="13569" width="12.21875" style="127" customWidth="1"/>
    <col min="13570" max="13580" width="11.6640625" style="127" customWidth="1"/>
    <col min="13581" max="13824" width="9" style="127"/>
    <col min="13825" max="13825" width="12.21875" style="127" customWidth="1"/>
    <col min="13826" max="13836" width="11.6640625" style="127" customWidth="1"/>
    <col min="13837" max="14080" width="9" style="127"/>
    <col min="14081" max="14081" width="12.21875" style="127" customWidth="1"/>
    <col min="14082" max="14092" width="11.6640625" style="127" customWidth="1"/>
    <col min="14093" max="14336" width="9" style="127"/>
    <col min="14337" max="14337" width="12.21875" style="127" customWidth="1"/>
    <col min="14338" max="14348" width="11.6640625" style="127" customWidth="1"/>
    <col min="14349" max="14592" width="9" style="127"/>
    <col min="14593" max="14593" width="12.21875" style="127" customWidth="1"/>
    <col min="14594" max="14604" width="11.6640625" style="127" customWidth="1"/>
    <col min="14605" max="14848" width="9" style="127"/>
    <col min="14849" max="14849" width="12.21875" style="127" customWidth="1"/>
    <col min="14850" max="14860" width="11.6640625" style="127" customWidth="1"/>
    <col min="14861" max="15104" width="9" style="127"/>
    <col min="15105" max="15105" width="12.21875" style="127" customWidth="1"/>
    <col min="15106" max="15116" width="11.6640625" style="127" customWidth="1"/>
    <col min="15117" max="15360" width="9" style="127"/>
    <col min="15361" max="15361" width="12.21875" style="127" customWidth="1"/>
    <col min="15362" max="15372" width="11.6640625" style="127" customWidth="1"/>
    <col min="15373" max="15616" width="9" style="127"/>
    <col min="15617" max="15617" width="12.21875" style="127" customWidth="1"/>
    <col min="15618" max="15628" width="11.6640625" style="127" customWidth="1"/>
    <col min="15629" max="15872" width="9" style="127"/>
    <col min="15873" max="15873" width="12.21875" style="127" customWidth="1"/>
    <col min="15874" max="15884" width="11.6640625" style="127" customWidth="1"/>
    <col min="15885" max="16128" width="9" style="127"/>
    <col min="16129" max="16129" width="12.21875" style="127" customWidth="1"/>
    <col min="16130" max="16140" width="11.6640625" style="127" customWidth="1"/>
    <col min="16141" max="16384" width="9" style="127"/>
  </cols>
  <sheetData>
    <row r="1" spans="1:13" s="123" customFormat="1" ht="45.6" customHeight="1" x14ac:dyDescent="0.3">
      <c r="A1" s="121" t="s">
        <v>179</v>
      </c>
      <c r="B1" s="122"/>
      <c r="C1" s="122"/>
      <c r="D1" s="122"/>
      <c r="E1" s="122"/>
      <c r="F1" s="122"/>
      <c r="G1" s="122"/>
      <c r="H1" s="122"/>
      <c r="I1" s="1628" t="s">
        <v>95</v>
      </c>
      <c r="J1" s="1629"/>
      <c r="K1" s="1630" t="s">
        <v>209</v>
      </c>
      <c r="L1" s="1631"/>
      <c r="M1" s="83" t="s">
        <v>97</v>
      </c>
    </row>
    <row r="2" spans="1:13" s="123" customFormat="1" ht="21" customHeight="1" x14ac:dyDescent="0.3">
      <c r="A2" s="121" t="s">
        <v>181</v>
      </c>
      <c r="B2" s="124" t="s">
        <v>247</v>
      </c>
      <c r="C2" s="124"/>
      <c r="D2" s="124"/>
      <c r="E2" s="124"/>
      <c r="F2" s="124"/>
      <c r="G2" s="124"/>
      <c r="H2" s="125"/>
      <c r="I2" s="1632" t="s">
        <v>183</v>
      </c>
      <c r="J2" s="1633"/>
      <c r="K2" s="1632" t="s">
        <v>210</v>
      </c>
      <c r="L2" s="1633"/>
    </row>
    <row r="3" spans="1:13" s="126" customFormat="1" ht="37.5" customHeight="1" x14ac:dyDescent="0.3">
      <c r="A3" s="1634" t="s">
        <v>246</v>
      </c>
      <c r="B3" s="1634"/>
      <c r="C3" s="1634"/>
      <c r="D3" s="1634"/>
      <c r="E3" s="1634"/>
      <c r="F3" s="1634"/>
      <c r="G3" s="1634"/>
      <c r="H3" s="1634"/>
      <c r="I3" s="1634"/>
      <c r="J3" s="1634"/>
      <c r="K3" s="1634"/>
      <c r="L3" s="1634"/>
    </row>
    <row r="4" spans="1:13" ht="21" customHeight="1" thickBot="1" x14ac:dyDescent="0.35">
      <c r="A4" s="1627" t="s">
        <v>245</v>
      </c>
      <c r="B4" s="1627"/>
      <c r="C4" s="1627"/>
      <c r="D4" s="1627"/>
      <c r="E4" s="1627"/>
      <c r="F4" s="1627"/>
      <c r="G4" s="1627"/>
      <c r="H4" s="1627"/>
      <c r="I4" s="1627"/>
      <c r="J4" s="1627"/>
      <c r="K4" s="1627"/>
      <c r="L4" s="1627"/>
    </row>
    <row r="5" spans="1:13" ht="37.35" customHeight="1" x14ac:dyDescent="0.3">
      <c r="A5" s="1615" t="s">
        <v>211</v>
      </c>
      <c r="B5" s="1618" t="s">
        <v>153</v>
      </c>
      <c r="C5" s="1621" t="s">
        <v>212</v>
      </c>
      <c r="D5" s="1621"/>
      <c r="E5" s="1621"/>
      <c r="F5" s="1621"/>
      <c r="G5" s="1621"/>
      <c r="H5" s="1621" t="s">
        <v>213</v>
      </c>
      <c r="I5" s="1621"/>
      <c r="J5" s="1621"/>
      <c r="K5" s="1621"/>
      <c r="L5" s="1622"/>
    </row>
    <row r="6" spans="1:13" s="128" customFormat="1" ht="37.35" customHeight="1" x14ac:dyDescent="0.3">
      <c r="A6" s="1616"/>
      <c r="B6" s="1619"/>
      <c r="C6" s="1623" t="s">
        <v>161</v>
      </c>
      <c r="D6" s="1623" t="s">
        <v>214</v>
      </c>
      <c r="E6" s="1623"/>
      <c r="F6" s="1623"/>
      <c r="G6" s="1623" t="s">
        <v>215</v>
      </c>
      <c r="H6" s="1623" t="s">
        <v>161</v>
      </c>
      <c r="I6" s="1623" t="s">
        <v>214</v>
      </c>
      <c r="J6" s="1623"/>
      <c r="K6" s="1623"/>
      <c r="L6" s="1625" t="s">
        <v>215</v>
      </c>
    </row>
    <row r="7" spans="1:13" s="128" customFormat="1" ht="37.35" customHeight="1" thickBot="1" x14ac:dyDescent="0.35">
      <c r="A7" s="1617"/>
      <c r="B7" s="1620"/>
      <c r="C7" s="1624"/>
      <c r="D7" s="129" t="s">
        <v>194</v>
      </c>
      <c r="E7" s="129" t="s">
        <v>216</v>
      </c>
      <c r="F7" s="129" t="s">
        <v>217</v>
      </c>
      <c r="G7" s="1624"/>
      <c r="H7" s="1624"/>
      <c r="I7" s="129" t="s">
        <v>194</v>
      </c>
      <c r="J7" s="129" t="s">
        <v>216</v>
      </c>
      <c r="K7" s="129" t="s">
        <v>217</v>
      </c>
      <c r="L7" s="1626"/>
    </row>
    <row r="8" spans="1:13" s="128" customFormat="1" ht="44.25" customHeight="1" x14ac:dyDescent="0.3">
      <c r="A8" s="130" t="s">
        <v>197</v>
      </c>
      <c r="B8" s="131">
        <f>C8+H8</f>
        <v>0</v>
      </c>
      <c r="C8" s="132">
        <f>D8+G8</f>
        <v>0</v>
      </c>
      <c r="D8" s="132">
        <f>E8+F8</f>
        <v>0</v>
      </c>
      <c r="E8" s="133">
        <v>0</v>
      </c>
      <c r="F8" s="133">
        <v>0</v>
      </c>
      <c r="G8" s="133">
        <v>0</v>
      </c>
      <c r="H8" s="132">
        <f>I8+L8</f>
        <v>0</v>
      </c>
      <c r="I8" s="132">
        <f>J8+K8</f>
        <v>0</v>
      </c>
      <c r="J8" s="133">
        <v>0</v>
      </c>
      <c r="K8" s="133">
        <v>0</v>
      </c>
      <c r="L8" s="134">
        <v>0</v>
      </c>
    </row>
    <row r="9" spans="1:13" s="128" customFormat="1" ht="44.25" customHeight="1" x14ac:dyDescent="0.3">
      <c r="A9" s="135" t="s">
        <v>198</v>
      </c>
      <c r="B9" s="136">
        <f t="shared" ref="B9:B11" si="0">C9+H9</f>
        <v>0</v>
      </c>
      <c r="C9" s="137">
        <f t="shared" ref="C9:C11" si="1">D9+G9</f>
        <v>0</v>
      </c>
      <c r="D9" s="137">
        <f t="shared" ref="D9:D11" si="2">E9+F9</f>
        <v>0</v>
      </c>
      <c r="E9" s="138">
        <v>0</v>
      </c>
      <c r="F9" s="138">
        <v>0</v>
      </c>
      <c r="G9" s="138">
        <v>0</v>
      </c>
      <c r="H9" s="137">
        <f t="shared" ref="H9:H11" si="3">I9+L9</f>
        <v>0</v>
      </c>
      <c r="I9" s="137">
        <f t="shared" ref="I9:I11" si="4">J9+K9</f>
        <v>0</v>
      </c>
      <c r="J9" s="138">
        <v>0</v>
      </c>
      <c r="K9" s="138">
        <v>0</v>
      </c>
      <c r="L9" s="139">
        <v>0</v>
      </c>
    </row>
    <row r="10" spans="1:13" s="128" customFormat="1" ht="44.25" customHeight="1" x14ac:dyDescent="0.3">
      <c r="A10" s="135" t="s">
        <v>199</v>
      </c>
      <c r="B10" s="136">
        <f t="shared" si="0"/>
        <v>0</v>
      </c>
      <c r="C10" s="137">
        <f t="shared" si="1"/>
        <v>0</v>
      </c>
      <c r="D10" s="137">
        <f t="shared" si="2"/>
        <v>0</v>
      </c>
      <c r="E10" s="138">
        <v>0</v>
      </c>
      <c r="F10" s="138">
        <v>0</v>
      </c>
      <c r="G10" s="138">
        <v>0</v>
      </c>
      <c r="H10" s="137">
        <f t="shared" si="3"/>
        <v>0</v>
      </c>
      <c r="I10" s="137">
        <f t="shared" si="4"/>
        <v>0</v>
      </c>
      <c r="J10" s="138">
        <v>0</v>
      </c>
      <c r="K10" s="138">
        <v>0</v>
      </c>
      <c r="L10" s="139">
        <v>0</v>
      </c>
    </row>
    <row r="11" spans="1:13" s="128" customFormat="1" ht="44.25" customHeight="1" thickBot="1" x14ac:dyDescent="0.35">
      <c r="A11" s="140" t="s">
        <v>200</v>
      </c>
      <c r="B11" s="141">
        <f t="shared" si="0"/>
        <v>0</v>
      </c>
      <c r="C11" s="142">
        <f t="shared" si="1"/>
        <v>0</v>
      </c>
      <c r="D11" s="142">
        <f t="shared" si="2"/>
        <v>0</v>
      </c>
      <c r="E11" s="143">
        <v>0</v>
      </c>
      <c r="F11" s="143">
        <v>0</v>
      </c>
      <c r="G11" s="143">
        <v>0</v>
      </c>
      <c r="H11" s="142">
        <f t="shared" si="3"/>
        <v>0</v>
      </c>
      <c r="I11" s="142">
        <f t="shared" si="4"/>
        <v>0</v>
      </c>
      <c r="J11" s="143">
        <v>0</v>
      </c>
      <c r="K11" s="143">
        <v>0</v>
      </c>
      <c r="L11" s="144">
        <v>0</v>
      </c>
    </row>
    <row r="12" spans="1:13" ht="16.2" x14ac:dyDescent="0.3">
      <c r="A12" s="145" t="s">
        <v>133</v>
      </c>
      <c r="B12" s="146"/>
      <c r="C12" s="146" t="s">
        <v>134</v>
      </c>
      <c r="D12" s="146"/>
      <c r="E12" s="145" t="s">
        <v>135</v>
      </c>
      <c r="G12" s="146"/>
      <c r="I12" s="148" t="s">
        <v>136</v>
      </c>
      <c r="K12" s="146"/>
      <c r="L12" s="146"/>
    </row>
    <row r="13" spans="1:13" ht="16.2" x14ac:dyDescent="0.3">
      <c r="A13" s="146"/>
      <c r="B13" s="146"/>
      <c r="C13" s="149"/>
      <c r="D13" s="146"/>
      <c r="E13" s="146" t="s">
        <v>137</v>
      </c>
      <c r="G13" s="146"/>
      <c r="H13" s="146"/>
      <c r="I13" s="146"/>
      <c r="J13" s="146"/>
      <c r="K13" s="146"/>
      <c r="L13" s="146"/>
    </row>
    <row r="14" spans="1:13" ht="16.2" x14ac:dyDescent="0.3">
      <c r="A14" s="145"/>
      <c r="B14" s="146"/>
      <c r="C14" s="149"/>
      <c r="D14" s="149"/>
      <c r="E14" s="146"/>
      <c r="F14" s="146"/>
      <c r="G14" s="146"/>
      <c r="H14" s="146"/>
      <c r="I14" s="146"/>
      <c r="J14" s="146"/>
      <c r="K14" s="150"/>
      <c r="L14" s="146"/>
    </row>
    <row r="15" spans="1:13" ht="27.75" customHeight="1" x14ac:dyDescent="0.3">
      <c r="A15" s="1613" t="s">
        <v>208</v>
      </c>
      <c r="B15" s="1613"/>
      <c r="C15" s="1613"/>
      <c r="D15" s="1613"/>
      <c r="E15" s="1613"/>
      <c r="F15" s="1613"/>
      <c r="G15" s="1613"/>
      <c r="H15" s="146"/>
      <c r="I15" s="146"/>
      <c r="K15" s="146"/>
      <c r="L15" s="151" t="s">
        <v>248</v>
      </c>
    </row>
    <row r="16" spans="1:13" ht="17.399999999999999" customHeight="1" x14ac:dyDescent="0.3">
      <c r="A16" s="1614" t="s">
        <v>218</v>
      </c>
      <c r="B16" s="1614"/>
      <c r="C16" s="1614"/>
      <c r="D16" s="1614"/>
      <c r="E16" s="1614"/>
      <c r="F16" s="1614"/>
      <c r="G16" s="1614"/>
      <c r="H16" s="1614"/>
      <c r="I16" s="1614"/>
      <c r="J16" s="1614"/>
      <c r="K16" s="1614"/>
      <c r="L16" s="1614"/>
    </row>
    <row r="17" spans="1:12" ht="17.399999999999999" customHeight="1" x14ac:dyDescent="0.3">
      <c r="A17" s="146" t="s">
        <v>219</v>
      </c>
      <c r="B17" s="146"/>
      <c r="C17" s="146"/>
      <c r="D17" s="146"/>
      <c r="E17" s="146"/>
      <c r="F17" s="146"/>
      <c r="G17" s="146"/>
      <c r="H17" s="146"/>
      <c r="I17" s="146"/>
      <c r="J17" s="146"/>
      <c r="K17" s="146"/>
      <c r="L17" s="146"/>
    </row>
    <row r="18" spans="1:12" ht="16.2" x14ac:dyDescent="0.3">
      <c r="A18" s="146" t="s">
        <v>204</v>
      </c>
      <c r="B18" s="146"/>
      <c r="C18" s="146"/>
      <c r="D18" s="146"/>
      <c r="E18" s="146"/>
      <c r="F18" s="146"/>
      <c r="G18" s="146"/>
      <c r="H18" s="146"/>
      <c r="I18" s="146"/>
      <c r="J18" s="146"/>
      <c r="K18" s="146"/>
      <c r="L18" s="146"/>
    </row>
    <row r="20" spans="1:12" ht="22.8" x14ac:dyDescent="0.4">
      <c r="A20" s="152"/>
      <c r="B20" s="152"/>
      <c r="C20" s="152"/>
      <c r="D20" s="153"/>
      <c r="E20" s="153"/>
      <c r="F20" s="153"/>
    </row>
    <row r="21" spans="1:12" ht="22.8" x14ac:dyDescent="0.4">
      <c r="A21" s="152"/>
      <c r="B21" s="152"/>
      <c r="C21" s="152"/>
      <c r="D21" s="153"/>
      <c r="E21" s="153"/>
      <c r="F21" s="153"/>
    </row>
    <row r="22" spans="1:12" ht="22.8" x14ac:dyDescent="0.4">
      <c r="A22" s="152"/>
      <c r="B22" s="152"/>
      <c r="C22" s="152"/>
      <c r="D22" s="153"/>
      <c r="E22" s="153"/>
      <c r="F22" s="153"/>
    </row>
    <row r="23" spans="1:12" ht="22.8" x14ac:dyDescent="0.4">
      <c r="A23" s="152"/>
      <c r="B23" s="152"/>
      <c r="C23" s="152"/>
      <c r="D23" s="153"/>
      <c r="E23" s="153"/>
      <c r="F23" s="153"/>
    </row>
    <row r="24" spans="1:12" ht="22.8" x14ac:dyDescent="0.4">
      <c r="A24" s="152"/>
      <c r="B24" s="152"/>
      <c r="C24" s="152"/>
      <c r="D24" s="153"/>
      <c r="E24" s="153"/>
      <c r="F24" s="153"/>
    </row>
    <row r="25" spans="1:12" ht="22.8" x14ac:dyDescent="0.4">
      <c r="A25" s="152"/>
      <c r="B25" s="152"/>
      <c r="C25" s="152"/>
      <c r="D25" s="153"/>
      <c r="E25" s="153"/>
      <c r="F25" s="153"/>
    </row>
    <row r="26" spans="1:12" ht="22.8" x14ac:dyDescent="0.4">
      <c r="A26" s="152"/>
      <c r="B26" s="152"/>
      <c r="C26" s="152"/>
      <c r="D26" s="153"/>
      <c r="E26" s="153"/>
      <c r="F26" s="153"/>
    </row>
    <row r="27" spans="1:12" ht="22.8" x14ac:dyDescent="0.4">
      <c r="A27" s="152"/>
      <c r="B27" s="152"/>
      <c r="C27" s="152"/>
      <c r="D27" s="153"/>
      <c r="E27" s="153"/>
      <c r="F27" s="153"/>
    </row>
    <row r="28" spans="1:12" ht="22.8" x14ac:dyDescent="0.4">
      <c r="A28" s="152"/>
      <c r="B28" s="152"/>
      <c r="C28" s="152"/>
      <c r="D28" s="153"/>
      <c r="E28" s="153"/>
      <c r="F28" s="153"/>
    </row>
    <row r="29" spans="1:12" ht="22.8" x14ac:dyDescent="0.4">
      <c r="A29" s="152"/>
      <c r="B29" s="152"/>
      <c r="C29" s="152"/>
      <c r="D29" s="153"/>
      <c r="E29" s="153"/>
      <c r="F29" s="153"/>
    </row>
    <row r="30" spans="1:12" ht="22.8" x14ac:dyDescent="0.4">
      <c r="A30" s="152"/>
      <c r="B30" s="152"/>
      <c r="C30" s="152"/>
      <c r="D30" s="153"/>
      <c r="E30" s="153"/>
      <c r="F30" s="153"/>
    </row>
    <row r="31" spans="1:12" ht="22.8" x14ac:dyDescent="0.4">
      <c r="A31" s="152"/>
      <c r="B31" s="152"/>
      <c r="C31" s="152"/>
      <c r="D31" s="153"/>
      <c r="E31" s="153"/>
      <c r="F31" s="153"/>
    </row>
    <row r="32" spans="1:12" ht="22.8" x14ac:dyDescent="0.4">
      <c r="A32" s="152"/>
      <c r="B32" s="152"/>
      <c r="C32" s="152"/>
      <c r="D32" s="153"/>
      <c r="E32" s="153"/>
      <c r="F32" s="153"/>
    </row>
    <row r="33" spans="1:6" ht="22.8" x14ac:dyDescent="0.4">
      <c r="A33" s="152"/>
      <c r="B33" s="152"/>
      <c r="C33" s="152"/>
      <c r="D33" s="153"/>
      <c r="E33" s="153"/>
      <c r="F33" s="153"/>
    </row>
    <row r="34" spans="1:6" ht="22.8" x14ac:dyDescent="0.4">
      <c r="A34" s="152"/>
      <c r="B34" s="152"/>
      <c r="C34" s="152"/>
      <c r="D34" s="153"/>
      <c r="E34" s="153"/>
      <c r="F34" s="153"/>
    </row>
    <row r="35" spans="1:6" ht="22.8" x14ac:dyDescent="0.4">
      <c r="A35" s="152"/>
      <c r="B35" s="152"/>
      <c r="C35" s="152"/>
      <c r="D35" s="153"/>
      <c r="E35" s="153"/>
      <c r="F35" s="153"/>
    </row>
    <row r="36" spans="1:6" ht="22.8" x14ac:dyDescent="0.4">
      <c r="A36" s="152"/>
      <c r="B36" s="152"/>
      <c r="C36" s="152"/>
      <c r="D36" s="153"/>
      <c r="E36" s="153"/>
      <c r="F36" s="153"/>
    </row>
    <row r="37" spans="1:6" ht="22.8" x14ac:dyDescent="0.4">
      <c r="A37" s="152"/>
      <c r="B37" s="152"/>
      <c r="C37" s="152"/>
      <c r="D37" s="153"/>
      <c r="E37" s="153"/>
      <c r="F37" s="153"/>
    </row>
    <row r="38" spans="1:6" ht="22.8" x14ac:dyDescent="0.4">
      <c r="A38" s="152"/>
      <c r="B38" s="152"/>
      <c r="C38" s="152"/>
      <c r="D38" s="153"/>
      <c r="E38" s="153"/>
      <c r="F38" s="153"/>
    </row>
    <row r="39" spans="1:6" ht="22.8" x14ac:dyDescent="0.4">
      <c r="A39" s="152"/>
      <c r="B39" s="152"/>
      <c r="C39" s="152"/>
      <c r="D39" s="153"/>
      <c r="E39" s="153"/>
      <c r="F39" s="153"/>
    </row>
    <row r="40" spans="1:6" ht="22.8" x14ac:dyDescent="0.4">
      <c r="A40" s="152"/>
      <c r="B40" s="152"/>
      <c r="C40" s="152"/>
      <c r="D40" s="153"/>
      <c r="E40" s="153"/>
      <c r="F40" s="153"/>
    </row>
    <row r="41" spans="1:6" ht="22.8" x14ac:dyDescent="0.4">
      <c r="A41" s="152"/>
      <c r="B41" s="152"/>
      <c r="C41" s="152"/>
      <c r="D41" s="153"/>
      <c r="E41" s="153"/>
      <c r="F41" s="153"/>
    </row>
    <row r="42" spans="1:6" ht="22.8" x14ac:dyDescent="0.4">
      <c r="A42" s="152"/>
      <c r="B42" s="152"/>
      <c r="C42" s="152"/>
      <c r="D42" s="153"/>
      <c r="E42" s="153"/>
      <c r="F42" s="153"/>
    </row>
    <row r="43" spans="1:6" ht="22.8" x14ac:dyDescent="0.4">
      <c r="A43" s="152"/>
      <c r="B43" s="152"/>
      <c r="C43" s="152"/>
      <c r="D43" s="153"/>
      <c r="E43" s="153"/>
      <c r="F43" s="153"/>
    </row>
    <row r="44" spans="1:6" ht="22.8" x14ac:dyDescent="0.4">
      <c r="A44" s="152"/>
      <c r="B44" s="152"/>
      <c r="C44" s="152"/>
      <c r="D44" s="153"/>
      <c r="E44" s="153"/>
      <c r="F44" s="153"/>
    </row>
    <row r="45" spans="1:6" ht="22.8" x14ac:dyDescent="0.4">
      <c r="A45" s="152"/>
      <c r="B45" s="152"/>
      <c r="C45" s="152"/>
      <c r="D45" s="153"/>
      <c r="E45" s="153"/>
      <c r="F45" s="153"/>
    </row>
    <row r="46" spans="1:6" ht="22.8" x14ac:dyDescent="0.4">
      <c r="A46" s="152"/>
      <c r="B46" s="152"/>
      <c r="C46" s="152"/>
      <c r="D46" s="153"/>
      <c r="E46" s="153"/>
      <c r="F46" s="153"/>
    </row>
    <row r="47" spans="1:6" ht="22.8" x14ac:dyDescent="0.4">
      <c r="A47" s="152"/>
      <c r="B47" s="152"/>
      <c r="C47" s="152"/>
      <c r="D47" s="153"/>
      <c r="E47" s="153"/>
      <c r="F47" s="153"/>
    </row>
    <row r="48" spans="1:6" ht="22.8" x14ac:dyDescent="0.4">
      <c r="A48" s="152"/>
      <c r="B48" s="152"/>
      <c r="C48" s="152"/>
      <c r="D48" s="153"/>
      <c r="E48" s="153"/>
      <c r="F48" s="153"/>
    </row>
    <row r="49" spans="1:6" ht="22.8" x14ac:dyDescent="0.4">
      <c r="A49" s="152"/>
      <c r="B49" s="152"/>
      <c r="C49" s="152"/>
      <c r="D49" s="153"/>
      <c r="E49" s="153"/>
      <c r="F49" s="153"/>
    </row>
    <row r="50" spans="1:6" ht="22.8" x14ac:dyDescent="0.4">
      <c r="A50" s="152"/>
      <c r="B50" s="152"/>
      <c r="C50" s="152"/>
      <c r="D50" s="153"/>
      <c r="E50" s="153"/>
      <c r="F50" s="153"/>
    </row>
    <row r="51" spans="1:6" ht="22.8" x14ac:dyDescent="0.4">
      <c r="A51" s="152"/>
      <c r="B51" s="152"/>
      <c r="C51" s="152"/>
      <c r="D51" s="153"/>
      <c r="E51" s="153"/>
      <c r="F51" s="153"/>
    </row>
    <row r="52" spans="1:6" ht="22.8" x14ac:dyDescent="0.4">
      <c r="A52" s="152"/>
      <c r="B52" s="152"/>
      <c r="C52" s="152"/>
      <c r="D52" s="153"/>
      <c r="E52" s="153"/>
      <c r="F52" s="153"/>
    </row>
    <row r="53" spans="1:6" ht="22.8" x14ac:dyDescent="0.4">
      <c r="A53" s="152"/>
      <c r="B53" s="152"/>
      <c r="C53" s="152"/>
      <c r="D53" s="153"/>
      <c r="E53" s="153"/>
      <c r="F53" s="153"/>
    </row>
    <row r="54" spans="1:6" ht="22.8" x14ac:dyDescent="0.4">
      <c r="A54" s="152"/>
      <c r="B54" s="152"/>
      <c r="C54" s="152"/>
      <c r="D54" s="153"/>
      <c r="E54" s="153"/>
      <c r="F54" s="153"/>
    </row>
    <row r="55" spans="1:6" ht="22.8" x14ac:dyDescent="0.4">
      <c r="A55" s="152"/>
      <c r="B55" s="152"/>
      <c r="C55" s="152"/>
      <c r="D55" s="153"/>
      <c r="E55" s="153"/>
      <c r="F55" s="153"/>
    </row>
    <row r="56" spans="1:6" ht="22.8" x14ac:dyDescent="0.4">
      <c r="A56" s="152"/>
      <c r="B56" s="152"/>
      <c r="C56" s="152"/>
      <c r="D56" s="153"/>
      <c r="E56" s="153"/>
      <c r="F56" s="153"/>
    </row>
    <row r="57" spans="1:6" ht="22.8" x14ac:dyDescent="0.4">
      <c r="A57" s="152"/>
      <c r="B57" s="152"/>
      <c r="C57" s="152"/>
      <c r="D57" s="153"/>
      <c r="E57" s="153"/>
      <c r="F57" s="153"/>
    </row>
    <row r="58" spans="1:6" ht="22.8" x14ac:dyDescent="0.4">
      <c r="A58" s="152"/>
      <c r="B58" s="152"/>
      <c r="C58" s="152"/>
      <c r="D58" s="153"/>
      <c r="E58" s="153"/>
      <c r="F58" s="153"/>
    </row>
    <row r="59" spans="1:6" ht="22.8" x14ac:dyDescent="0.4">
      <c r="A59" s="152"/>
      <c r="B59" s="152"/>
      <c r="C59" s="152"/>
      <c r="D59" s="153"/>
      <c r="E59" s="153"/>
      <c r="F59" s="153"/>
    </row>
    <row r="60" spans="1:6" ht="22.8" x14ac:dyDescent="0.4">
      <c r="A60" s="152"/>
      <c r="B60" s="152"/>
      <c r="C60" s="152"/>
      <c r="D60" s="153"/>
      <c r="E60" s="153"/>
      <c r="F60" s="153"/>
    </row>
    <row r="61" spans="1:6" ht="22.8" x14ac:dyDescent="0.4">
      <c r="A61" s="152"/>
      <c r="B61" s="152"/>
      <c r="C61" s="152"/>
      <c r="D61" s="153"/>
      <c r="E61" s="153"/>
      <c r="F61" s="153"/>
    </row>
    <row r="62" spans="1:6" ht="22.8" x14ac:dyDescent="0.4">
      <c r="A62" s="152"/>
      <c r="B62" s="152"/>
      <c r="C62" s="152"/>
      <c r="D62" s="153"/>
      <c r="E62" s="153"/>
      <c r="F62" s="153"/>
    </row>
    <row r="63" spans="1:6" ht="22.8" x14ac:dyDescent="0.4">
      <c r="A63" s="152"/>
      <c r="B63" s="152"/>
      <c r="C63" s="152"/>
      <c r="D63" s="153"/>
      <c r="E63" s="153"/>
      <c r="F63" s="153"/>
    </row>
    <row r="64" spans="1:6" ht="22.8" x14ac:dyDescent="0.4">
      <c r="A64" s="152"/>
      <c r="B64" s="152"/>
      <c r="C64" s="152"/>
      <c r="D64" s="153"/>
      <c r="E64" s="153"/>
      <c r="F64" s="153"/>
    </row>
    <row r="65" spans="1:6" ht="22.8" x14ac:dyDescent="0.4">
      <c r="A65" s="152"/>
      <c r="B65" s="152"/>
      <c r="C65" s="152"/>
      <c r="D65" s="153"/>
      <c r="E65" s="153"/>
      <c r="F65" s="153"/>
    </row>
    <row r="66" spans="1:6" ht="22.8" x14ac:dyDescent="0.4">
      <c r="A66" s="152"/>
      <c r="B66" s="152"/>
      <c r="C66" s="152"/>
      <c r="D66" s="153"/>
      <c r="E66" s="153"/>
      <c r="F66" s="153"/>
    </row>
    <row r="67" spans="1:6" ht="22.8" x14ac:dyDescent="0.4">
      <c r="A67" s="152"/>
      <c r="B67" s="152"/>
      <c r="C67" s="152"/>
      <c r="D67" s="153"/>
      <c r="E67" s="153"/>
      <c r="F67" s="153"/>
    </row>
    <row r="68" spans="1:6" ht="22.8" x14ac:dyDescent="0.4">
      <c r="A68" s="152"/>
      <c r="B68" s="152"/>
      <c r="C68" s="152"/>
      <c r="D68" s="153"/>
      <c r="E68" s="153"/>
      <c r="F68" s="153"/>
    </row>
    <row r="69" spans="1:6" ht="22.8" x14ac:dyDescent="0.4">
      <c r="A69" s="152"/>
      <c r="B69" s="152"/>
      <c r="C69" s="152"/>
      <c r="D69" s="153"/>
      <c r="E69" s="153"/>
      <c r="F69" s="153"/>
    </row>
    <row r="70" spans="1:6" ht="22.8" x14ac:dyDescent="0.4">
      <c r="A70" s="152"/>
      <c r="B70" s="152"/>
      <c r="C70" s="152"/>
      <c r="D70" s="153"/>
      <c r="E70" s="153"/>
      <c r="F70" s="153"/>
    </row>
    <row r="71" spans="1:6" ht="22.8" x14ac:dyDescent="0.4">
      <c r="A71" s="152"/>
      <c r="B71" s="152"/>
      <c r="C71" s="152"/>
      <c r="D71" s="153"/>
      <c r="E71" s="153"/>
      <c r="F71" s="153"/>
    </row>
    <row r="72" spans="1:6" ht="22.8" x14ac:dyDescent="0.4">
      <c r="A72" s="152"/>
      <c r="B72" s="152"/>
      <c r="C72" s="152"/>
      <c r="D72" s="153"/>
      <c r="E72" s="153"/>
      <c r="F72" s="153"/>
    </row>
    <row r="73" spans="1:6" ht="22.8" x14ac:dyDescent="0.4">
      <c r="A73" s="152"/>
      <c r="B73" s="152"/>
      <c r="C73" s="152"/>
      <c r="D73" s="153"/>
      <c r="E73" s="153"/>
      <c r="F73" s="153"/>
    </row>
    <row r="74" spans="1:6" ht="22.8" x14ac:dyDescent="0.4">
      <c r="A74" s="152"/>
      <c r="B74" s="152"/>
      <c r="C74" s="152"/>
      <c r="D74" s="153"/>
      <c r="E74" s="153"/>
      <c r="F74" s="153"/>
    </row>
    <row r="75" spans="1:6" ht="22.8" x14ac:dyDescent="0.4">
      <c r="A75" s="152"/>
      <c r="B75" s="152"/>
      <c r="C75" s="152"/>
      <c r="D75" s="153"/>
      <c r="E75" s="153"/>
      <c r="F75" s="153"/>
    </row>
    <row r="76" spans="1:6" ht="22.8" x14ac:dyDescent="0.4">
      <c r="A76" s="152"/>
      <c r="B76" s="152"/>
      <c r="C76" s="152"/>
      <c r="D76" s="153"/>
      <c r="E76" s="153"/>
      <c r="F76" s="153"/>
    </row>
    <row r="77" spans="1:6" ht="22.8" x14ac:dyDescent="0.4">
      <c r="A77" s="152"/>
      <c r="B77" s="152"/>
      <c r="C77" s="152"/>
      <c r="D77" s="153"/>
      <c r="E77" s="153"/>
      <c r="F77" s="153"/>
    </row>
    <row r="78" spans="1:6" ht="22.8" x14ac:dyDescent="0.4">
      <c r="A78" s="152"/>
      <c r="B78" s="152"/>
      <c r="C78" s="152"/>
      <c r="D78" s="153"/>
      <c r="E78" s="153"/>
      <c r="F78" s="153"/>
    </row>
    <row r="79" spans="1:6" ht="22.8" x14ac:dyDescent="0.4">
      <c r="A79" s="152"/>
      <c r="B79" s="152"/>
      <c r="C79" s="152"/>
      <c r="D79" s="153"/>
      <c r="E79" s="153"/>
      <c r="F79" s="153"/>
    </row>
    <row r="80" spans="1:6" ht="22.8" x14ac:dyDescent="0.4">
      <c r="A80" s="152"/>
      <c r="B80" s="152"/>
      <c r="C80" s="152"/>
      <c r="D80" s="153"/>
      <c r="E80" s="153"/>
      <c r="F80" s="153"/>
    </row>
    <row r="81" spans="1:6" ht="22.8" x14ac:dyDescent="0.4">
      <c r="A81" s="152"/>
      <c r="B81" s="152"/>
      <c r="C81" s="152"/>
      <c r="D81" s="153"/>
      <c r="E81" s="153"/>
      <c r="F81" s="153"/>
    </row>
    <row r="82" spans="1:6" ht="22.8" x14ac:dyDescent="0.4">
      <c r="A82" s="152"/>
      <c r="B82" s="152"/>
      <c r="C82" s="152"/>
      <c r="D82" s="153"/>
      <c r="E82" s="153"/>
      <c r="F82" s="153"/>
    </row>
    <row r="83" spans="1:6" ht="22.8" x14ac:dyDescent="0.4">
      <c r="A83" s="152"/>
      <c r="B83" s="152"/>
      <c r="C83" s="152"/>
      <c r="D83" s="153"/>
      <c r="E83" s="153"/>
      <c r="F83" s="153"/>
    </row>
    <row r="84" spans="1:6" ht="22.8" x14ac:dyDescent="0.4">
      <c r="A84" s="152"/>
      <c r="B84" s="152"/>
      <c r="C84" s="152"/>
      <c r="D84" s="153"/>
      <c r="E84" s="153"/>
      <c r="F84" s="153"/>
    </row>
    <row r="85" spans="1:6" ht="22.8" x14ac:dyDescent="0.4">
      <c r="A85" s="152"/>
      <c r="B85" s="152"/>
      <c r="C85" s="152"/>
      <c r="D85" s="153"/>
      <c r="E85" s="153"/>
      <c r="F85" s="153"/>
    </row>
    <row r="86" spans="1:6" ht="22.8" x14ac:dyDescent="0.4">
      <c r="A86" s="152"/>
      <c r="B86" s="152"/>
      <c r="C86" s="152"/>
      <c r="D86" s="153"/>
      <c r="E86" s="153"/>
      <c r="F86" s="153"/>
    </row>
    <row r="87" spans="1:6" ht="22.8" x14ac:dyDescent="0.4">
      <c r="A87" s="152"/>
      <c r="B87" s="152"/>
      <c r="C87" s="152"/>
      <c r="D87" s="153"/>
      <c r="E87" s="153"/>
      <c r="F87" s="153"/>
    </row>
    <row r="88" spans="1:6" ht="22.8" x14ac:dyDescent="0.4">
      <c r="A88" s="152"/>
      <c r="B88" s="152"/>
      <c r="C88" s="152"/>
      <c r="D88" s="153"/>
      <c r="E88" s="153"/>
      <c r="F88" s="153"/>
    </row>
    <row r="89" spans="1:6" ht="22.8" x14ac:dyDescent="0.4">
      <c r="A89" s="152"/>
      <c r="B89" s="152"/>
      <c r="C89" s="152"/>
      <c r="D89" s="153"/>
      <c r="E89" s="153"/>
      <c r="F89" s="153"/>
    </row>
    <row r="90" spans="1:6" ht="22.8" x14ac:dyDescent="0.4">
      <c r="A90" s="152"/>
      <c r="B90" s="152"/>
      <c r="C90" s="152"/>
      <c r="D90" s="153"/>
      <c r="E90" s="153"/>
      <c r="F90" s="153"/>
    </row>
    <row r="91" spans="1:6" ht="22.8" x14ac:dyDescent="0.4">
      <c r="A91" s="152"/>
      <c r="B91" s="152"/>
      <c r="C91" s="152"/>
      <c r="D91" s="153"/>
      <c r="E91" s="153"/>
      <c r="F91" s="153"/>
    </row>
    <row r="92" spans="1:6" ht="22.8" x14ac:dyDescent="0.4">
      <c r="A92" s="152"/>
      <c r="B92" s="152"/>
      <c r="C92" s="152"/>
      <c r="D92" s="153"/>
      <c r="E92" s="153"/>
      <c r="F92" s="153"/>
    </row>
    <row r="93" spans="1:6" ht="22.8" x14ac:dyDescent="0.4">
      <c r="A93" s="152"/>
      <c r="B93" s="152"/>
      <c r="C93" s="152"/>
      <c r="D93" s="153"/>
      <c r="E93" s="153"/>
      <c r="F93" s="153"/>
    </row>
    <row r="94" spans="1:6" ht="22.8" x14ac:dyDescent="0.4">
      <c r="A94" s="152"/>
      <c r="B94" s="152"/>
      <c r="C94" s="152"/>
      <c r="D94" s="153"/>
      <c r="E94" s="153"/>
      <c r="F94" s="153"/>
    </row>
    <row r="95" spans="1:6" ht="22.8" x14ac:dyDescent="0.4">
      <c r="A95" s="152"/>
      <c r="B95" s="152"/>
      <c r="C95" s="152"/>
      <c r="D95" s="153"/>
      <c r="E95" s="153"/>
      <c r="F95" s="153"/>
    </row>
    <row r="96" spans="1:6" ht="22.8" x14ac:dyDescent="0.4">
      <c r="A96" s="152"/>
      <c r="B96" s="152"/>
      <c r="C96" s="152"/>
      <c r="D96" s="153"/>
      <c r="E96" s="153"/>
      <c r="F96" s="153"/>
    </row>
    <row r="97" spans="1:6" ht="22.8" x14ac:dyDescent="0.4">
      <c r="A97" s="152"/>
      <c r="B97" s="152"/>
      <c r="C97" s="152"/>
      <c r="D97" s="153"/>
      <c r="E97" s="153"/>
      <c r="F97" s="153"/>
    </row>
    <row r="98" spans="1:6" ht="22.8" x14ac:dyDescent="0.4">
      <c r="A98" s="152"/>
      <c r="B98" s="152"/>
      <c r="C98" s="152"/>
      <c r="D98" s="153"/>
      <c r="E98" s="153"/>
      <c r="F98" s="153"/>
    </row>
    <row r="99" spans="1:6" ht="22.8" x14ac:dyDescent="0.4">
      <c r="A99" s="152"/>
      <c r="B99" s="152"/>
      <c r="C99" s="152"/>
      <c r="D99" s="153"/>
      <c r="E99" s="153"/>
      <c r="F99" s="153"/>
    </row>
    <row r="100" spans="1:6" ht="22.8" x14ac:dyDescent="0.4">
      <c r="A100" s="152"/>
      <c r="B100" s="152"/>
      <c r="C100" s="152"/>
      <c r="D100" s="153"/>
      <c r="E100" s="153"/>
      <c r="F100" s="153"/>
    </row>
    <row r="101" spans="1:6" ht="22.8" x14ac:dyDescent="0.4">
      <c r="A101" s="152"/>
      <c r="B101" s="152"/>
      <c r="C101" s="152"/>
      <c r="D101" s="153"/>
      <c r="E101" s="153"/>
      <c r="F101" s="153"/>
    </row>
    <row r="102" spans="1:6" ht="22.8" x14ac:dyDescent="0.4">
      <c r="A102" s="152"/>
      <c r="B102" s="152"/>
      <c r="C102" s="152"/>
      <c r="D102" s="153"/>
      <c r="E102" s="153"/>
      <c r="F102" s="153"/>
    </row>
    <row r="103" spans="1:6" ht="22.8" x14ac:dyDescent="0.4">
      <c r="A103" s="152"/>
      <c r="B103" s="152"/>
      <c r="C103" s="152"/>
      <c r="D103" s="153"/>
      <c r="E103" s="153"/>
      <c r="F103" s="153"/>
    </row>
    <row r="104" spans="1:6" ht="22.8" x14ac:dyDescent="0.4">
      <c r="A104" s="152"/>
      <c r="B104" s="152"/>
      <c r="C104" s="152"/>
      <c r="D104" s="153"/>
      <c r="E104" s="153"/>
      <c r="F104" s="153"/>
    </row>
    <row r="105" spans="1:6" ht="22.8" x14ac:dyDescent="0.4">
      <c r="A105" s="152"/>
      <c r="B105" s="152"/>
      <c r="C105" s="152"/>
      <c r="D105" s="153"/>
      <c r="E105" s="153"/>
      <c r="F105" s="153"/>
    </row>
    <row r="106" spans="1:6" ht="22.8" x14ac:dyDescent="0.4">
      <c r="A106" s="152"/>
      <c r="B106" s="152"/>
      <c r="C106" s="152"/>
      <c r="D106" s="153"/>
      <c r="E106" s="153"/>
      <c r="F106" s="153"/>
    </row>
    <row r="107" spans="1:6" ht="22.8" x14ac:dyDescent="0.4">
      <c r="A107" s="152"/>
      <c r="B107" s="152"/>
      <c r="C107" s="152"/>
      <c r="D107" s="153"/>
      <c r="E107" s="153"/>
      <c r="F107" s="153"/>
    </row>
    <row r="108" spans="1:6" ht="22.8" x14ac:dyDescent="0.4">
      <c r="A108" s="152"/>
      <c r="B108" s="152"/>
      <c r="C108" s="152"/>
      <c r="D108" s="153"/>
      <c r="E108" s="153"/>
      <c r="F108" s="153"/>
    </row>
    <row r="109" spans="1:6" ht="22.8" x14ac:dyDescent="0.4">
      <c r="A109" s="152"/>
      <c r="B109" s="152"/>
      <c r="C109" s="152"/>
      <c r="D109" s="153"/>
      <c r="E109" s="153"/>
      <c r="F109" s="153"/>
    </row>
    <row r="110" spans="1:6" ht="22.8" x14ac:dyDescent="0.4">
      <c r="A110" s="152"/>
      <c r="B110" s="152"/>
      <c r="C110" s="152"/>
      <c r="D110" s="153"/>
      <c r="E110" s="153"/>
      <c r="F110" s="153"/>
    </row>
    <row r="111" spans="1:6" ht="22.8" x14ac:dyDescent="0.4">
      <c r="A111" s="152"/>
      <c r="B111" s="152"/>
      <c r="C111" s="152"/>
      <c r="D111" s="153"/>
      <c r="E111" s="153"/>
      <c r="F111" s="153"/>
    </row>
    <row r="112" spans="1:6" ht="22.8" x14ac:dyDescent="0.4">
      <c r="A112" s="152"/>
      <c r="B112" s="152"/>
      <c r="C112" s="152"/>
      <c r="D112" s="153"/>
      <c r="E112" s="153"/>
      <c r="F112" s="153"/>
    </row>
    <row r="113" spans="1:6" ht="22.8" x14ac:dyDescent="0.4">
      <c r="A113" s="152"/>
      <c r="B113" s="152"/>
      <c r="C113" s="152"/>
      <c r="D113" s="153"/>
      <c r="E113" s="153"/>
      <c r="F113" s="153"/>
    </row>
    <row r="114" spans="1:6" ht="22.8" x14ac:dyDescent="0.4">
      <c r="A114" s="152"/>
      <c r="B114" s="152"/>
      <c r="C114" s="152"/>
      <c r="D114" s="153"/>
      <c r="E114" s="153"/>
      <c r="F114" s="153"/>
    </row>
    <row r="115" spans="1:6" ht="22.8" x14ac:dyDescent="0.4">
      <c r="A115" s="152"/>
      <c r="B115" s="152"/>
      <c r="C115" s="152"/>
      <c r="D115" s="153"/>
      <c r="E115" s="153"/>
      <c r="F115" s="153"/>
    </row>
    <row r="116" spans="1:6" ht="22.8" x14ac:dyDescent="0.4">
      <c r="A116" s="152"/>
      <c r="B116" s="152"/>
      <c r="C116" s="152"/>
      <c r="D116" s="153"/>
      <c r="E116" s="153"/>
      <c r="F116" s="153"/>
    </row>
    <row r="117" spans="1:6" ht="22.8" x14ac:dyDescent="0.4">
      <c r="A117" s="152"/>
      <c r="B117" s="152"/>
      <c r="C117" s="152"/>
      <c r="D117" s="153"/>
      <c r="E117" s="153"/>
      <c r="F117" s="153"/>
    </row>
    <row r="118" spans="1:6" ht="22.8" x14ac:dyDescent="0.4">
      <c r="A118" s="152"/>
      <c r="B118" s="152"/>
      <c r="C118" s="152"/>
      <c r="D118" s="153"/>
      <c r="E118" s="153"/>
      <c r="F118" s="153"/>
    </row>
    <row r="119" spans="1:6" ht="22.8" x14ac:dyDescent="0.4">
      <c r="A119" s="152"/>
      <c r="B119" s="152"/>
      <c r="C119" s="152"/>
      <c r="D119" s="153"/>
      <c r="E119" s="153"/>
      <c r="F119" s="153"/>
    </row>
    <row r="120" spans="1:6" ht="22.8" x14ac:dyDescent="0.4">
      <c r="A120" s="152"/>
      <c r="B120" s="152"/>
      <c r="C120" s="152"/>
      <c r="D120" s="153"/>
      <c r="E120" s="153"/>
      <c r="F120" s="153"/>
    </row>
    <row r="121" spans="1:6" ht="22.8" x14ac:dyDescent="0.4">
      <c r="A121" s="152"/>
      <c r="B121" s="152"/>
      <c r="C121" s="152"/>
      <c r="D121" s="153"/>
      <c r="E121" s="153"/>
      <c r="F121" s="153"/>
    </row>
    <row r="122" spans="1:6" ht="22.8" x14ac:dyDescent="0.4">
      <c r="A122" s="152"/>
      <c r="B122" s="152"/>
      <c r="C122" s="152"/>
      <c r="D122" s="153"/>
      <c r="E122" s="153"/>
      <c r="F122" s="153"/>
    </row>
    <row r="123" spans="1:6" ht="22.8" x14ac:dyDescent="0.4">
      <c r="A123" s="152"/>
      <c r="B123" s="152"/>
      <c r="C123" s="152"/>
      <c r="D123" s="153"/>
      <c r="E123" s="153"/>
      <c r="F123" s="153"/>
    </row>
    <row r="124" spans="1:6" ht="22.8" x14ac:dyDescent="0.4">
      <c r="A124" s="152"/>
      <c r="B124" s="152"/>
      <c r="C124" s="152"/>
      <c r="D124" s="153"/>
      <c r="E124" s="153"/>
      <c r="F124" s="153"/>
    </row>
    <row r="125" spans="1:6" ht="22.8" x14ac:dyDescent="0.4">
      <c r="A125" s="152"/>
      <c r="B125" s="152"/>
      <c r="C125" s="152"/>
      <c r="D125" s="153"/>
      <c r="E125" s="153"/>
      <c r="F125" s="153"/>
    </row>
    <row r="126" spans="1:6" ht="22.8" x14ac:dyDescent="0.4">
      <c r="A126" s="152"/>
      <c r="B126" s="152"/>
      <c r="C126" s="152"/>
      <c r="D126" s="153"/>
      <c r="E126" s="153"/>
      <c r="F126" s="153"/>
    </row>
    <row r="127" spans="1:6" ht="22.8" x14ac:dyDescent="0.4">
      <c r="A127" s="152"/>
      <c r="B127" s="152"/>
      <c r="C127" s="152"/>
      <c r="D127" s="153"/>
      <c r="E127" s="153"/>
      <c r="F127" s="153"/>
    </row>
    <row r="128" spans="1:6" ht="22.8" x14ac:dyDescent="0.4">
      <c r="A128" s="152"/>
      <c r="B128" s="152"/>
      <c r="C128" s="152"/>
      <c r="D128" s="153"/>
      <c r="E128" s="153"/>
      <c r="F128" s="153"/>
    </row>
    <row r="129" spans="1:6" ht="22.8" x14ac:dyDescent="0.4">
      <c r="A129" s="152"/>
      <c r="B129" s="152"/>
      <c r="C129" s="152"/>
      <c r="D129" s="153"/>
      <c r="E129" s="153"/>
      <c r="F129" s="153"/>
    </row>
    <row r="130" spans="1:6" ht="22.8" x14ac:dyDescent="0.4">
      <c r="A130" s="152"/>
      <c r="B130" s="152"/>
      <c r="C130" s="152"/>
      <c r="D130" s="153"/>
      <c r="E130" s="153"/>
      <c r="F130" s="153"/>
    </row>
    <row r="131" spans="1:6" ht="22.8" x14ac:dyDescent="0.4">
      <c r="A131" s="152"/>
      <c r="B131" s="152"/>
      <c r="C131" s="152"/>
      <c r="D131" s="153"/>
      <c r="E131" s="153"/>
      <c r="F131" s="153"/>
    </row>
    <row r="132" spans="1:6" ht="22.8" x14ac:dyDescent="0.4">
      <c r="A132" s="152"/>
      <c r="B132" s="152"/>
      <c r="C132" s="152"/>
      <c r="D132" s="153"/>
      <c r="E132" s="153"/>
      <c r="F132" s="153"/>
    </row>
    <row r="133" spans="1:6" ht="22.8" x14ac:dyDescent="0.4">
      <c r="A133" s="152"/>
      <c r="B133" s="152"/>
      <c r="C133" s="152"/>
      <c r="D133" s="153"/>
      <c r="E133" s="153"/>
      <c r="F133" s="153"/>
    </row>
    <row r="134" spans="1:6" ht="22.8" x14ac:dyDescent="0.4">
      <c r="A134" s="152"/>
      <c r="B134" s="152"/>
      <c r="C134" s="152"/>
      <c r="D134" s="153"/>
      <c r="E134" s="153"/>
      <c r="F134" s="153"/>
    </row>
    <row r="135" spans="1:6" ht="22.8" x14ac:dyDescent="0.4">
      <c r="A135" s="152"/>
      <c r="B135" s="152"/>
      <c r="C135" s="152"/>
      <c r="D135" s="153"/>
      <c r="E135" s="153"/>
      <c r="F135" s="153"/>
    </row>
    <row r="136" spans="1:6" ht="22.8" x14ac:dyDescent="0.4">
      <c r="A136" s="152"/>
      <c r="B136" s="152"/>
      <c r="C136" s="152"/>
      <c r="D136" s="153"/>
      <c r="E136" s="153"/>
      <c r="F136" s="153"/>
    </row>
    <row r="137" spans="1:6" ht="22.8" x14ac:dyDescent="0.4">
      <c r="A137" s="152"/>
      <c r="B137" s="152"/>
      <c r="C137" s="152"/>
      <c r="D137" s="153"/>
      <c r="E137" s="153"/>
      <c r="F137" s="153"/>
    </row>
    <row r="138" spans="1:6" ht="22.8" x14ac:dyDescent="0.4">
      <c r="A138" s="152"/>
      <c r="B138" s="152"/>
      <c r="C138" s="152"/>
      <c r="D138" s="153"/>
      <c r="E138" s="153"/>
      <c r="F138" s="153"/>
    </row>
    <row r="139" spans="1:6" ht="22.8" x14ac:dyDescent="0.4">
      <c r="A139" s="152"/>
      <c r="B139" s="152"/>
      <c r="C139" s="152"/>
      <c r="D139" s="153"/>
      <c r="E139" s="153"/>
      <c r="F139" s="153"/>
    </row>
    <row r="140" spans="1:6" ht="22.8" x14ac:dyDescent="0.4">
      <c r="A140" s="152"/>
      <c r="B140" s="152"/>
      <c r="C140" s="152"/>
      <c r="D140" s="153"/>
      <c r="E140" s="153"/>
      <c r="F140" s="153"/>
    </row>
    <row r="141" spans="1:6" ht="22.8" x14ac:dyDescent="0.4">
      <c r="A141" s="152"/>
      <c r="B141" s="152"/>
      <c r="C141" s="152"/>
      <c r="D141" s="153"/>
      <c r="E141" s="153"/>
      <c r="F141" s="153"/>
    </row>
    <row r="142" spans="1:6" ht="22.8" x14ac:dyDescent="0.4">
      <c r="A142" s="152"/>
      <c r="B142" s="152"/>
      <c r="C142" s="152"/>
      <c r="D142" s="153"/>
      <c r="E142" s="153"/>
      <c r="F142" s="153"/>
    </row>
    <row r="143" spans="1:6" ht="22.8" x14ac:dyDescent="0.4">
      <c r="A143" s="152"/>
      <c r="B143" s="152"/>
      <c r="C143" s="152"/>
      <c r="D143" s="153"/>
      <c r="E143" s="153"/>
      <c r="F143" s="153"/>
    </row>
    <row r="144" spans="1:6" ht="22.8" x14ac:dyDescent="0.4">
      <c r="A144" s="152"/>
      <c r="B144" s="152"/>
      <c r="C144" s="152"/>
      <c r="D144" s="153"/>
      <c r="E144" s="153"/>
      <c r="F144" s="153"/>
    </row>
    <row r="145" spans="1:6" ht="22.8" x14ac:dyDescent="0.4">
      <c r="A145" s="152"/>
      <c r="B145" s="152"/>
      <c r="C145" s="152"/>
      <c r="D145" s="153"/>
      <c r="E145" s="153"/>
      <c r="F145" s="153"/>
    </row>
    <row r="146" spans="1:6" ht="22.8" x14ac:dyDescent="0.4">
      <c r="A146" s="152"/>
      <c r="B146" s="152"/>
      <c r="C146" s="152"/>
      <c r="D146" s="153"/>
      <c r="E146" s="153"/>
      <c r="F146" s="153"/>
    </row>
    <row r="147" spans="1:6" ht="22.8" x14ac:dyDescent="0.4">
      <c r="A147" s="152"/>
      <c r="B147" s="152"/>
      <c r="C147" s="152"/>
      <c r="D147" s="153"/>
      <c r="E147" s="153"/>
      <c r="F147" s="153"/>
    </row>
    <row r="148" spans="1:6" ht="22.8" x14ac:dyDescent="0.4">
      <c r="A148" s="152"/>
      <c r="B148" s="152"/>
      <c r="C148" s="152"/>
      <c r="D148" s="153"/>
      <c r="E148" s="153"/>
      <c r="F148" s="153"/>
    </row>
    <row r="149" spans="1:6" ht="22.8" x14ac:dyDescent="0.4">
      <c r="A149" s="152"/>
      <c r="B149" s="152"/>
      <c r="C149" s="152"/>
      <c r="D149" s="153"/>
      <c r="E149" s="153"/>
      <c r="F149" s="153"/>
    </row>
    <row r="150" spans="1:6" ht="22.8" x14ac:dyDescent="0.4">
      <c r="A150" s="152"/>
      <c r="B150" s="152"/>
      <c r="C150" s="152"/>
      <c r="D150" s="153"/>
      <c r="E150" s="153"/>
      <c r="F150" s="153"/>
    </row>
    <row r="151" spans="1:6" ht="22.8" x14ac:dyDescent="0.4">
      <c r="A151" s="152"/>
      <c r="B151" s="152"/>
      <c r="C151" s="152"/>
      <c r="D151" s="153"/>
      <c r="E151" s="153"/>
      <c r="F151" s="153"/>
    </row>
    <row r="152" spans="1:6" ht="22.8" x14ac:dyDescent="0.4">
      <c r="A152" s="152"/>
      <c r="B152" s="152"/>
      <c r="C152" s="152"/>
      <c r="D152" s="153"/>
      <c r="E152" s="153"/>
      <c r="F152" s="153"/>
    </row>
    <row r="153" spans="1:6" ht="22.8" x14ac:dyDescent="0.4">
      <c r="A153" s="152"/>
      <c r="B153" s="152"/>
      <c r="C153" s="152"/>
      <c r="D153" s="153"/>
      <c r="E153" s="153"/>
      <c r="F153" s="153"/>
    </row>
    <row r="154" spans="1:6" ht="22.8" x14ac:dyDescent="0.4">
      <c r="A154" s="152"/>
      <c r="B154" s="152"/>
      <c r="C154" s="152"/>
      <c r="D154" s="153"/>
      <c r="E154" s="153"/>
      <c r="F154" s="153"/>
    </row>
    <row r="155" spans="1:6" ht="22.8" x14ac:dyDescent="0.4">
      <c r="A155" s="152"/>
      <c r="B155" s="152"/>
      <c r="C155" s="152"/>
      <c r="D155" s="153"/>
      <c r="E155" s="153"/>
      <c r="F155" s="153"/>
    </row>
    <row r="156" spans="1:6" ht="22.8" x14ac:dyDescent="0.4">
      <c r="A156" s="152"/>
      <c r="B156" s="152"/>
      <c r="C156" s="152"/>
      <c r="D156" s="153"/>
      <c r="E156" s="153"/>
      <c r="F156" s="153"/>
    </row>
    <row r="157" spans="1:6" ht="22.8" x14ac:dyDescent="0.4">
      <c r="A157" s="152"/>
      <c r="B157" s="152"/>
      <c r="C157" s="152"/>
      <c r="D157" s="153"/>
      <c r="E157" s="153"/>
      <c r="F157" s="153"/>
    </row>
    <row r="158" spans="1:6" ht="22.8" x14ac:dyDescent="0.4">
      <c r="A158" s="152"/>
      <c r="B158" s="152"/>
      <c r="C158" s="152"/>
      <c r="D158" s="153"/>
      <c r="E158" s="153"/>
      <c r="F158" s="153"/>
    </row>
    <row r="159" spans="1:6" ht="22.8" x14ac:dyDescent="0.4">
      <c r="A159" s="152"/>
      <c r="B159" s="152"/>
      <c r="C159" s="152"/>
      <c r="D159" s="153"/>
      <c r="E159" s="153"/>
      <c r="F159" s="153"/>
    </row>
    <row r="160" spans="1:6" ht="22.8" x14ac:dyDescent="0.4">
      <c r="A160" s="152"/>
      <c r="B160" s="152"/>
      <c r="C160" s="152"/>
      <c r="D160" s="153"/>
      <c r="E160" s="153"/>
      <c r="F160" s="153"/>
    </row>
    <row r="161" spans="1:6" ht="22.8" x14ac:dyDescent="0.4">
      <c r="A161" s="152"/>
      <c r="B161" s="152"/>
      <c r="C161" s="152"/>
      <c r="D161" s="153"/>
      <c r="E161" s="153"/>
      <c r="F161" s="153"/>
    </row>
    <row r="162" spans="1:6" ht="22.8" x14ac:dyDescent="0.4">
      <c r="A162" s="152"/>
      <c r="B162" s="152"/>
      <c r="C162" s="152"/>
      <c r="D162" s="153"/>
      <c r="E162" s="153"/>
      <c r="F162" s="153"/>
    </row>
    <row r="163" spans="1:6" ht="22.8" x14ac:dyDescent="0.4">
      <c r="A163" s="152"/>
      <c r="B163" s="152"/>
      <c r="C163" s="152"/>
      <c r="D163" s="153"/>
      <c r="E163" s="153"/>
      <c r="F163" s="153"/>
    </row>
    <row r="164" spans="1:6" ht="22.8" x14ac:dyDescent="0.4">
      <c r="A164" s="152"/>
      <c r="B164" s="152"/>
      <c r="C164" s="152"/>
      <c r="D164" s="153"/>
      <c r="E164" s="153"/>
      <c r="F164" s="153"/>
    </row>
    <row r="165" spans="1:6" ht="22.8" x14ac:dyDescent="0.4">
      <c r="A165" s="152"/>
      <c r="B165" s="152"/>
      <c r="C165" s="152"/>
      <c r="D165" s="153"/>
      <c r="E165" s="153"/>
      <c r="F165" s="153"/>
    </row>
    <row r="166" spans="1:6" ht="22.8" x14ac:dyDescent="0.4">
      <c r="A166" s="152"/>
      <c r="B166" s="152"/>
      <c r="C166" s="152"/>
      <c r="D166" s="153"/>
      <c r="E166" s="153"/>
      <c r="F166" s="153"/>
    </row>
    <row r="167" spans="1:6" ht="22.8" x14ac:dyDescent="0.4">
      <c r="A167" s="152"/>
      <c r="B167" s="152"/>
      <c r="C167" s="152"/>
      <c r="D167" s="153"/>
      <c r="E167" s="153"/>
      <c r="F167" s="153"/>
    </row>
    <row r="168" spans="1:6" ht="22.8" x14ac:dyDescent="0.4">
      <c r="A168" s="152"/>
      <c r="B168" s="152"/>
      <c r="C168" s="152"/>
      <c r="D168" s="153"/>
      <c r="E168" s="153"/>
      <c r="F168" s="153"/>
    </row>
    <row r="169" spans="1:6" ht="22.8" x14ac:dyDescent="0.4">
      <c r="A169" s="152"/>
      <c r="B169" s="152"/>
      <c r="C169" s="152"/>
      <c r="D169" s="153"/>
      <c r="E169" s="153"/>
      <c r="F169" s="153"/>
    </row>
    <row r="170" spans="1:6" ht="22.8" x14ac:dyDescent="0.4">
      <c r="A170" s="152"/>
      <c r="B170" s="152"/>
      <c r="C170" s="152"/>
      <c r="D170" s="153"/>
      <c r="E170" s="153"/>
      <c r="F170" s="153"/>
    </row>
    <row r="171" spans="1:6" ht="22.8" x14ac:dyDescent="0.4">
      <c r="A171" s="152"/>
      <c r="B171" s="152"/>
      <c r="C171" s="152"/>
      <c r="D171" s="153"/>
      <c r="E171" s="153"/>
      <c r="F171" s="153"/>
    </row>
    <row r="172" spans="1:6" ht="22.8" x14ac:dyDescent="0.4">
      <c r="A172" s="152"/>
      <c r="B172" s="152"/>
      <c r="C172" s="152"/>
      <c r="D172" s="153"/>
      <c r="E172" s="153"/>
      <c r="F172" s="153"/>
    </row>
    <row r="173" spans="1:6" ht="22.8" x14ac:dyDescent="0.4">
      <c r="A173" s="152"/>
      <c r="B173" s="152"/>
      <c r="C173" s="152"/>
      <c r="D173" s="153"/>
      <c r="E173" s="153"/>
      <c r="F173" s="153"/>
    </row>
    <row r="174" spans="1:6" ht="22.8" x14ac:dyDescent="0.4">
      <c r="A174" s="152"/>
      <c r="B174" s="152"/>
      <c r="C174" s="152"/>
      <c r="D174" s="153"/>
      <c r="E174" s="153"/>
      <c r="F174" s="153"/>
    </row>
    <row r="175" spans="1:6" ht="22.8" x14ac:dyDescent="0.4">
      <c r="A175" s="152"/>
      <c r="B175" s="152"/>
      <c r="C175" s="152"/>
      <c r="D175" s="153"/>
      <c r="E175" s="153"/>
      <c r="F175" s="153"/>
    </row>
    <row r="176" spans="1:6" ht="22.8" x14ac:dyDescent="0.4">
      <c r="A176" s="152"/>
      <c r="B176" s="152"/>
      <c r="C176" s="152"/>
      <c r="D176" s="153"/>
      <c r="E176" s="153"/>
      <c r="F176" s="153"/>
    </row>
    <row r="177" spans="1:6" ht="22.8" x14ac:dyDescent="0.4">
      <c r="A177" s="152"/>
      <c r="B177" s="152"/>
      <c r="C177" s="152"/>
      <c r="D177" s="153"/>
      <c r="E177" s="153"/>
      <c r="F177" s="153"/>
    </row>
    <row r="178" spans="1:6" ht="22.8" x14ac:dyDescent="0.4">
      <c r="A178" s="152"/>
      <c r="B178" s="152"/>
      <c r="C178" s="152"/>
      <c r="D178" s="153"/>
      <c r="E178" s="153"/>
      <c r="F178" s="153"/>
    </row>
    <row r="179" spans="1:6" ht="22.8" x14ac:dyDescent="0.4">
      <c r="A179" s="152"/>
      <c r="B179" s="152"/>
      <c r="C179" s="152"/>
      <c r="D179" s="153"/>
      <c r="E179" s="153"/>
      <c r="F179" s="153"/>
    </row>
    <row r="180" spans="1:6" ht="22.8" x14ac:dyDescent="0.4">
      <c r="A180" s="152"/>
      <c r="B180" s="152"/>
      <c r="C180" s="152"/>
      <c r="D180" s="153"/>
      <c r="E180" s="153"/>
      <c r="F180" s="153"/>
    </row>
    <row r="181" spans="1:6" ht="22.8" x14ac:dyDescent="0.4">
      <c r="A181" s="152"/>
      <c r="B181" s="152"/>
      <c r="C181" s="152"/>
      <c r="D181" s="153"/>
      <c r="E181" s="153"/>
      <c r="F181" s="153"/>
    </row>
    <row r="182" spans="1:6" ht="22.8" x14ac:dyDescent="0.4">
      <c r="A182" s="152"/>
      <c r="B182" s="152"/>
      <c r="C182" s="152"/>
      <c r="D182" s="153"/>
      <c r="E182" s="153"/>
      <c r="F182" s="153"/>
    </row>
    <row r="183" spans="1:6" ht="22.8" x14ac:dyDescent="0.4">
      <c r="A183" s="152"/>
      <c r="B183" s="152"/>
      <c r="C183" s="152"/>
      <c r="D183" s="153"/>
      <c r="E183" s="153"/>
      <c r="F183" s="153"/>
    </row>
    <row r="184" spans="1:6" ht="22.8" x14ac:dyDescent="0.4">
      <c r="A184" s="152"/>
      <c r="B184" s="152"/>
      <c r="C184" s="152"/>
      <c r="D184" s="153"/>
      <c r="E184" s="153"/>
      <c r="F184" s="153"/>
    </row>
    <row r="185" spans="1:6" ht="22.8" x14ac:dyDescent="0.4">
      <c r="A185" s="152"/>
      <c r="B185" s="152"/>
      <c r="C185" s="152"/>
      <c r="D185" s="153"/>
      <c r="E185" s="153"/>
      <c r="F185" s="153"/>
    </row>
    <row r="186" spans="1:6" ht="22.8" x14ac:dyDescent="0.4">
      <c r="A186" s="152"/>
      <c r="B186" s="152"/>
      <c r="C186" s="152"/>
      <c r="D186" s="153"/>
      <c r="E186" s="153"/>
      <c r="F186" s="153"/>
    </row>
  </sheetData>
  <mergeCells count="18">
    <mergeCell ref="A4:L4"/>
    <mergeCell ref="I1:J1"/>
    <mergeCell ref="K1:L1"/>
    <mergeCell ref="I2:J2"/>
    <mergeCell ref="K2:L2"/>
    <mergeCell ref="A3:L3"/>
    <mergeCell ref="A15:G15"/>
    <mergeCell ref="A16:L16"/>
    <mergeCell ref="A5:A7"/>
    <mergeCell ref="B5:B7"/>
    <mergeCell ref="C5:G5"/>
    <mergeCell ref="H5:L5"/>
    <mergeCell ref="C6:C7"/>
    <mergeCell ref="D6:F6"/>
    <mergeCell ref="G6:G7"/>
    <mergeCell ref="H6:H7"/>
    <mergeCell ref="I6:K6"/>
    <mergeCell ref="L6:L7"/>
  </mergeCells>
  <phoneticPr fontId="10" type="noConversion"/>
  <hyperlinks>
    <hyperlink ref="M1" location="預告統計資料發布時間表!A1" display="回發布時間表" xr:uid="{0286D6D8-37DE-4B4A-AEEC-5F1BD7A7855D}"/>
  </hyperlinks>
  <printOptions horizontalCentered="1"/>
  <pageMargins left="0.35433070866141736" right="0.15748031496062992" top="0.62992125984251968" bottom="0.39370078740157483" header="0.51181102362204722" footer="0.51181102362204722"/>
  <pageSetup paperSize="9" scale="89" orientation="landscape"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BC77-5656-47C3-B520-E89F69463F3D}">
  <sheetPr>
    <tabColor rgb="FF00B0F0"/>
  </sheetPr>
  <dimension ref="A1:J25"/>
  <sheetViews>
    <sheetView view="pageBreakPreview" topLeftCell="A3" zoomScale="85" zoomScaleNormal="70" zoomScaleSheetLayoutView="85" workbookViewId="0"/>
  </sheetViews>
  <sheetFormatPr defaultRowHeight="12" x14ac:dyDescent="0.25"/>
  <cols>
    <col min="1" max="1" width="30.6640625" style="950" customWidth="1"/>
    <col min="2" max="2" width="34.21875" style="950" customWidth="1"/>
    <col min="3" max="3" width="19.5546875" style="950" customWidth="1"/>
    <col min="4" max="4" width="13.109375" style="950" customWidth="1"/>
    <col min="5" max="5" width="11.88671875" style="950" customWidth="1"/>
    <col min="6" max="10" width="12.5546875" style="950" customWidth="1"/>
    <col min="11" max="16384" width="8.88671875" style="950"/>
  </cols>
  <sheetData>
    <row r="1" spans="1:10" s="985" customFormat="1" ht="31.5" hidden="1" customHeight="1" x14ac:dyDescent="0.4">
      <c r="A1" s="985" t="s">
        <v>1338</v>
      </c>
      <c r="C1" s="985" t="s">
        <v>1339</v>
      </c>
      <c r="D1" s="985" t="s">
        <v>1340</v>
      </c>
      <c r="E1" s="1232"/>
    </row>
    <row r="2" spans="1:10" s="985" customFormat="1" ht="28.5" hidden="1" customHeight="1" x14ac:dyDescent="0.3">
      <c r="A2" s="1123" t="s">
        <v>1356</v>
      </c>
      <c r="B2" s="1255"/>
      <c r="C2" s="1256"/>
      <c r="D2" s="985" t="s">
        <v>1357</v>
      </c>
    </row>
    <row r="3" spans="1:10" ht="18" customHeight="1" thickTop="1" thickBot="1" x14ac:dyDescent="0.35">
      <c r="A3" s="1234" t="s">
        <v>572</v>
      </c>
      <c r="B3" s="976"/>
      <c r="C3" s="951"/>
      <c r="D3" s="951"/>
      <c r="E3" s="1257" t="s">
        <v>95</v>
      </c>
      <c r="F3" s="1649" t="s">
        <v>1358</v>
      </c>
      <c r="G3" s="1650"/>
      <c r="H3" s="83" t="s">
        <v>97</v>
      </c>
      <c r="I3" s="1235"/>
    </row>
    <row r="4" spans="1:10" ht="18" customHeight="1" thickTop="1" thickBot="1" x14ac:dyDescent="0.35">
      <c r="A4" s="1237" t="s">
        <v>1345</v>
      </c>
      <c r="B4" s="1594" t="s">
        <v>1346</v>
      </c>
      <c r="C4" s="1595"/>
      <c r="D4" s="1595"/>
      <c r="E4" s="1259" t="s">
        <v>183</v>
      </c>
      <c r="F4" s="1649" t="s">
        <v>1359</v>
      </c>
      <c r="G4" s="1650"/>
      <c r="H4" s="1260"/>
      <c r="I4" s="1235"/>
    </row>
    <row r="5" spans="1:10" ht="54" customHeight="1" thickTop="1" x14ac:dyDescent="0.25">
      <c r="A5" s="1651" t="s">
        <v>1360</v>
      </c>
      <c r="B5" s="1651"/>
      <c r="C5" s="1651"/>
      <c r="D5" s="1651"/>
      <c r="E5" s="1652"/>
      <c r="F5" s="1652"/>
      <c r="G5" s="1652"/>
      <c r="H5" s="1243"/>
      <c r="I5" s="1243"/>
      <c r="J5" s="1243"/>
    </row>
    <row r="6" spans="1:10" ht="24" customHeight="1" thickBot="1" x14ac:dyDescent="0.35">
      <c r="A6" s="1597" t="s">
        <v>1402</v>
      </c>
      <c r="B6" s="1597"/>
      <c r="C6" s="1597"/>
      <c r="D6" s="1597"/>
      <c r="E6" s="1653"/>
      <c r="F6" s="1653"/>
      <c r="G6" s="1653"/>
      <c r="H6" s="979"/>
      <c r="I6" s="979"/>
      <c r="J6" s="979"/>
    </row>
    <row r="7" spans="1:10" s="956" customFormat="1" ht="66" customHeight="1" thickBot="1" x14ac:dyDescent="0.35">
      <c r="A7" s="1261" t="s">
        <v>221</v>
      </c>
      <c r="B7" s="1262" t="s">
        <v>153</v>
      </c>
      <c r="C7" s="1646" t="s">
        <v>224</v>
      </c>
      <c r="D7" s="1647"/>
      <c r="E7" s="1646" t="s">
        <v>215</v>
      </c>
      <c r="F7" s="1647"/>
      <c r="G7" s="1648"/>
    </row>
    <row r="8" spans="1:10" s="965" customFormat="1" ht="82.5" customHeight="1" x14ac:dyDescent="0.3">
      <c r="A8" s="1263" t="s">
        <v>153</v>
      </c>
      <c r="B8" s="1285">
        <f>SUM(C8:G8)</f>
        <v>0</v>
      </c>
      <c r="C8" s="1640">
        <f>SUM(C9:D11)</f>
        <v>0</v>
      </c>
      <c r="D8" s="1641"/>
      <c r="E8" s="1642">
        <f>SUM(E9:G11)</f>
        <v>0</v>
      </c>
      <c r="F8" s="1642"/>
      <c r="G8" s="1642"/>
    </row>
    <row r="9" spans="1:10" s="965" customFormat="1" ht="82.5" customHeight="1" x14ac:dyDescent="0.3">
      <c r="A9" s="1284" t="s">
        <v>1351</v>
      </c>
      <c r="B9" s="1285">
        <f t="shared" ref="B9:B11" si="0">SUM(C9:G9)</f>
        <v>0</v>
      </c>
      <c r="C9" s="1643">
        <v>0</v>
      </c>
      <c r="D9" s="1644"/>
      <c r="E9" s="1645">
        <v>0</v>
      </c>
      <c r="F9" s="1645"/>
      <c r="G9" s="1645"/>
    </row>
    <row r="10" spans="1:10" s="965" customFormat="1" ht="82.5" customHeight="1" x14ac:dyDescent="0.3">
      <c r="A10" s="1275" t="s">
        <v>1352</v>
      </c>
      <c r="B10" s="1285">
        <f t="shared" si="0"/>
        <v>0</v>
      </c>
      <c r="C10" s="1643">
        <v>0</v>
      </c>
      <c r="D10" s="1644"/>
      <c r="E10" s="1645">
        <v>0</v>
      </c>
      <c r="F10" s="1645"/>
      <c r="G10" s="1645"/>
    </row>
    <row r="11" spans="1:10" s="965" customFormat="1" ht="82.5" customHeight="1" thickBot="1" x14ac:dyDescent="0.35">
      <c r="A11" s="1264" t="s">
        <v>1353</v>
      </c>
      <c r="B11" s="1285">
        <f t="shared" si="0"/>
        <v>0</v>
      </c>
      <c r="C11" s="1635">
        <v>0</v>
      </c>
      <c r="D11" s="1636"/>
      <c r="E11" s="1637">
        <v>0</v>
      </c>
      <c r="F11" s="1637"/>
      <c r="G11" s="1637"/>
    </row>
    <row r="12" spans="1:10" s="973" customFormat="1" ht="67.5" customHeight="1" x14ac:dyDescent="0.3">
      <c r="A12" s="1612" t="s">
        <v>1405</v>
      </c>
      <c r="B12" s="1612"/>
      <c r="C12" s="1612"/>
      <c r="D12" s="1612"/>
      <c r="E12" s="1638"/>
      <c r="F12" s="1638"/>
      <c r="G12" s="1638"/>
      <c r="H12" s="1253"/>
      <c r="I12" s="1253"/>
      <c r="J12" s="1253"/>
    </row>
    <row r="13" spans="1:10" s="1265" customFormat="1" ht="18" customHeight="1" x14ac:dyDescent="0.3">
      <c r="A13" s="1591" t="s">
        <v>208</v>
      </c>
      <c r="B13" s="1591"/>
      <c r="C13" s="1591"/>
      <c r="D13" s="1591"/>
      <c r="E13" s="1253"/>
      <c r="F13" s="1253"/>
      <c r="G13" s="1253"/>
      <c r="H13" s="1253"/>
      <c r="I13" s="1253"/>
      <c r="J13" s="1253"/>
    </row>
    <row r="14" spans="1:10" ht="50.1" customHeight="1" x14ac:dyDescent="0.25">
      <c r="A14" s="1591" t="s">
        <v>1361</v>
      </c>
      <c r="B14" s="1591"/>
      <c r="C14" s="1591"/>
      <c r="D14" s="1591"/>
      <c r="E14" s="1639"/>
      <c r="F14" s="1639"/>
      <c r="G14" s="1639"/>
      <c r="H14" s="1253"/>
      <c r="I14" s="1253"/>
      <c r="J14" s="1253"/>
    </row>
    <row r="15" spans="1:10" ht="15.6" x14ac:dyDescent="0.3">
      <c r="B15" s="1266"/>
      <c r="C15" s="1266"/>
    </row>
    <row r="25" spans="4:4" hidden="1" x14ac:dyDescent="0.25">
      <c r="D25" s="950" t="s">
        <v>1362</v>
      </c>
    </row>
  </sheetData>
  <mergeCells count="18">
    <mergeCell ref="C7:D7"/>
    <mergeCell ref="E7:G7"/>
    <mergeCell ref="F3:G3"/>
    <mergeCell ref="B4:D4"/>
    <mergeCell ref="F4:G4"/>
    <mergeCell ref="A5:G5"/>
    <mergeCell ref="A6:G6"/>
    <mergeCell ref="C8:D8"/>
    <mergeCell ref="E8:G8"/>
    <mergeCell ref="C9:D9"/>
    <mergeCell ref="E9:G9"/>
    <mergeCell ref="C10:D10"/>
    <mergeCell ref="E10:G10"/>
    <mergeCell ref="C11:D11"/>
    <mergeCell ref="E11:G11"/>
    <mergeCell ref="A12:G12"/>
    <mergeCell ref="A13:D13"/>
    <mergeCell ref="A14:G14"/>
  </mergeCells>
  <phoneticPr fontId="10" type="noConversion"/>
  <hyperlinks>
    <hyperlink ref="H3" location="預告統計資料發布時間表!A1" display="回發布時間表" xr:uid="{748B9F19-B302-4C01-AC84-2C3D29A7F33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CE3B9-4C69-49D7-BD70-1E5CD5E5594E}">
  <sheetPr>
    <pageSetUpPr fitToPage="1"/>
  </sheetPr>
  <dimension ref="A1:L15"/>
  <sheetViews>
    <sheetView zoomScale="85" zoomScaleNormal="85" zoomScaleSheetLayoutView="85" workbookViewId="0">
      <selection sqref="A1:P1"/>
    </sheetView>
  </sheetViews>
  <sheetFormatPr defaultColWidth="7.109375" defaultRowHeight="12" x14ac:dyDescent="0.25"/>
  <cols>
    <col min="1" max="8" width="17.6640625" style="164" customWidth="1"/>
    <col min="9" max="256" width="7.109375" style="164"/>
    <col min="257" max="264" width="17.6640625" style="164" customWidth="1"/>
    <col min="265" max="512" width="7.109375" style="164"/>
    <col min="513" max="520" width="17.6640625" style="164" customWidth="1"/>
    <col min="521" max="768" width="7.109375" style="164"/>
    <col min="769" max="776" width="17.6640625" style="164" customWidth="1"/>
    <col min="777" max="1024" width="7.109375" style="164"/>
    <col min="1025" max="1032" width="17.6640625" style="164" customWidth="1"/>
    <col min="1033" max="1280" width="7.109375" style="164"/>
    <col min="1281" max="1288" width="17.6640625" style="164" customWidth="1"/>
    <col min="1289" max="1536" width="7.109375" style="164"/>
    <col min="1537" max="1544" width="17.6640625" style="164" customWidth="1"/>
    <col min="1545" max="1792" width="7.109375" style="164"/>
    <col min="1793" max="1800" width="17.6640625" style="164" customWidth="1"/>
    <col min="1801" max="2048" width="7.109375" style="164"/>
    <col min="2049" max="2056" width="17.6640625" style="164" customWidth="1"/>
    <col min="2057" max="2304" width="7.109375" style="164"/>
    <col min="2305" max="2312" width="17.6640625" style="164" customWidth="1"/>
    <col min="2313" max="2560" width="7.109375" style="164"/>
    <col min="2561" max="2568" width="17.6640625" style="164" customWidth="1"/>
    <col min="2569" max="2816" width="7.109375" style="164"/>
    <col min="2817" max="2824" width="17.6640625" style="164" customWidth="1"/>
    <col min="2825" max="3072" width="7.109375" style="164"/>
    <col min="3073" max="3080" width="17.6640625" style="164" customWidth="1"/>
    <col min="3081" max="3328" width="7.109375" style="164"/>
    <col min="3329" max="3336" width="17.6640625" style="164" customWidth="1"/>
    <col min="3337" max="3584" width="7.109375" style="164"/>
    <col min="3585" max="3592" width="17.6640625" style="164" customWidth="1"/>
    <col min="3593" max="3840" width="7.109375" style="164"/>
    <col min="3841" max="3848" width="17.6640625" style="164" customWidth="1"/>
    <col min="3849" max="4096" width="7.109375" style="164"/>
    <col min="4097" max="4104" width="17.6640625" style="164" customWidth="1"/>
    <col min="4105" max="4352" width="7.109375" style="164"/>
    <col min="4353" max="4360" width="17.6640625" style="164" customWidth="1"/>
    <col min="4361" max="4608" width="7.109375" style="164"/>
    <col min="4609" max="4616" width="17.6640625" style="164" customWidth="1"/>
    <col min="4617" max="4864" width="7.109375" style="164"/>
    <col min="4865" max="4872" width="17.6640625" style="164" customWidth="1"/>
    <col min="4873" max="5120" width="7.109375" style="164"/>
    <col min="5121" max="5128" width="17.6640625" style="164" customWidth="1"/>
    <col min="5129" max="5376" width="7.109375" style="164"/>
    <col min="5377" max="5384" width="17.6640625" style="164" customWidth="1"/>
    <col min="5385" max="5632" width="7.109375" style="164"/>
    <col min="5633" max="5640" width="17.6640625" style="164" customWidth="1"/>
    <col min="5641" max="5888" width="7.109375" style="164"/>
    <col min="5889" max="5896" width="17.6640625" style="164" customWidth="1"/>
    <col min="5897" max="6144" width="7.109375" style="164"/>
    <col min="6145" max="6152" width="17.6640625" style="164" customWidth="1"/>
    <col min="6153" max="6400" width="7.109375" style="164"/>
    <col min="6401" max="6408" width="17.6640625" style="164" customWidth="1"/>
    <col min="6409" max="6656" width="7.109375" style="164"/>
    <col min="6657" max="6664" width="17.6640625" style="164" customWidth="1"/>
    <col min="6665" max="6912" width="7.109375" style="164"/>
    <col min="6913" max="6920" width="17.6640625" style="164" customWidth="1"/>
    <col min="6921" max="7168" width="7.109375" style="164"/>
    <col min="7169" max="7176" width="17.6640625" style="164" customWidth="1"/>
    <col min="7177" max="7424" width="7.109375" style="164"/>
    <col min="7425" max="7432" width="17.6640625" style="164" customWidth="1"/>
    <col min="7433" max="7680" width="7.109375" style="164"/>
    <col min="7681" max="7688" width="17.6640625" style="164" customWidth="1"/>
    <col min="7689" max="7936" width="7.109375" style="164"/>
    <col min="7937" max="7944" width="17.6640625" style="164" customWidth="1"/>
    <col min="7945" max="8192" width="7.109375" style="164"/>
    <col min="8193" max="8200" width="17.6640625" style="164" customWidth="1"/>
    <col min="8201" max="8448" width="7.109375" style="164"/>
    <col min="8449" max="8456" width="17.6640625" style="164" customWidth="1"/>
    <col min="8457" max="8704" width="7.109375" style="164"/>
    <col min="8705" max="8712" width="17.6640625" style="164" customWidth="1"/>
    <col min="8713" max="8960" width="7.109375" style="164"/>
    <col min="8961" max="8968" width="17.6640625" style="164" customWidth="1"/>
    <col min="8969" max="9216" width="7.109375" style="164"/>
    <col min="9217" max="9224" width="17.6640625" style="164" customWidth="1"/>
    <col min="9225" max="9472" width="7.109375" style="164"/>
    <col min="9473" max="9480" width="17.6640625" style="164" customWidth="1"/>
    <col min="9481" max="9728" width="7.109375" style="164"/>
    <col min="9729" max="9736" width="17.6640625" style="164" customWidth="1"/>
    <col min="9737" max="9984" width="7.109375" style="164"/>
    <col min="9985" max="9992" width="17.6640625" style="164" customWidth="1"/>
    <col min="9993" max="10240" width="7.109375" style="164"/>
    <col min="10241" max="10248" width="17.6640625" style="164" customWidth="1"/>
    <col min="10249" max="10496" width="7.109375" style="164"/>
    <col min="10497" max="10504" width="17.6640625" style="164" customWidth="1"/>
    <col min="10505" max="10752" width="7.109375" style="164"/>
    <col min="10753" max="10760" width="17.6640625" style="164" customWidth="1"/>
    <col min="10761" max="11008" width="7.109375" style="164"/>
    <col min="11009" max="11016" width="17.6640625" style="164" customWidth="1"/>
    <col min="11017" max="11264" width="7.109375" style="164"/>
    <col min="11265" max="11272" width="17.6640625" style="164" customWidth="1"/>
    <col min="11273" max="11520" width="7.109375" style="164"/>
    <col min="11521" max="11528" width="17.6640625" style="164" customWidth="1"/>
    <col min="11529" max="11776" width="7.109375" style="164"/>
    <col min="11777" max="11784" width="17.6640625" style="164" customWidth="1"/>
    <col min="11785" max="12032" width="7.109375" style="164"/>
    <col min="12033" max="12040" width="17.6640625" style="164" customWidth="1"/>
    <col min="12041" max="12288" width="7.109375" style="164"/>
    <col min="12289" max="12296" width="17.6640625" style="164" customWidth="1"/>
    <col min="12297" max="12544" width="7.109375" style="164"/>
    <col min="12545" max="12552" width="17.6640625" style="164" customWidth="1"/>
    <col min="12553" max="12800" width="7.109375" style="164"/>
    <col min="12801" max="12808" width="17.6640625" style="164" customWidth="1"/>
    <col min="12809" max="13056" width="7.109375" style="164"/>
    <col min="13057" max="13064" width="17.6640625" style="164" customWidth="1"/>
    <col min="13065" max="13312" width="7.109375" style="164"/>
    <col min="13313" max="13320" width="17.6640625" style="164" customWidth="1"/>
    <col min="13321" max="13568" width="7.109375" style="164"/>
    <col min="13569" max="13576" width="17.6640625" style="164" customWidth="1"/>
    <col min="13577" max="13824" width="7.109375" style="164"/>
    <col min="13825" max="13832" width="17.6640625" style="164" customWidth="1"/>
    <col min="13833" max="14080" width="7.109375" style="164"/>
    <col min="14081" max="14088" width="17.6640625" style="164" customWidth="1"/>
    <col min="14089" max="14336" width="7.109375" style="164"/>
    <col min="14337" max="14344" width="17.6640625" style="164" customWidth="1"/>
    <col min="14345" max="14592" width="7.109375" style="164"/>
    <col min="14593" max="14600" width="17.6640625" style="164" customWidth="1"/>
    <col min="14601" max="14848" width="7.109375" style="164"/>
    <col min="14849" max="14856" width="17.6640625" style="164" customWidth="1"/>
    <col min="14857" max="15104" width="7.109375" style="164"/>
    <col min="15105" max="15112" width="17.6640625" style="164" customWidth="1"/>
    <col min="15113" max="15360" width="7.109375" style="164"/>
    <col min="15361" max="15368" width="17.6640625" style="164" customWidth="1"/>
    <col min="15369" max="15616" width="7.109375" style="164"/>
    <col min="15617" max="15624" width="17.6640625" style="164" customWidth="1"/>
    <col min="15625" max="15872" width="7.109375" style="164"/>
    <col min="15873" max="15880" width="17.6640625" style="164" customWidth="1"/>
    <col min="15881" max="16128" width="7.109375" style="164"/>
    <col min="16129" max="16136" width="17.6640625" style="164" customWidth="1"/>
    <col min="16137" max="16384" width="7.109375" style="164"/>
  </cols>
  <sheetData>
    <row r="1" spans="1:12" s="159" customFormat="1" ht="35.4" customHeight="1" thickBot="1" x14ac:dyDescent="0.45">
      <c r="A1" s="154" t="s">
        <v>179</v>
      </c>
      <c r="B1" s="155"/>
      <c r="C1" s="156"/>
      <c r="D1" s="157"/>
      <c r="E1" s="158"/>
      <c r="F1" s="154" t="s">
        <v>95</v>
      </c>
      <c r="G1" s="1655" t="s">
        <v>251</v>
      </c>
      <c r="H1" s="1656"/>
      <c r="I1" s="33" t="s">
        <v>97</v>
      </c>
      <c r="J1" s="158"/>
      <c r="K1" s="158"/>
      <c r="L1" s="158"/>
    </row>
    <row r="2" spans="1:12" s="159" customFormat="1" ht="20.399999999999999" customHeight="1" thickBot="1" x14ac:dyDescent="0.45">
      <c r="A2" s="154" t="s">
        <v>181</v>
      </c>
      <c r="B2" s="84" t="s">
        <v>250</v>
      </c>
      <c r="C2" s="160"/>
      <c r="D2" s="161"/>
      <c r="E2" s="162"/>
      <c r="F2" s="154" t="s">
        <v>183</v>
      </c>
      <c r="G2" s="1655" t="s">
        <v>220</v>
      </c>
      <c r="H2" s="1657"/>
      <c r="I2" s="158"/>
      <c r="J2" s="158"/>
      <c r="K2" s="158"/>
      <c r="L2" s="158"/>
    </row>
    <row r="3" spans="1:12" s="163" customFormat="1" ht="54" customHeight="1" x14ac:dyDescent="0.25">
      <c r="A3" s="1658" t="s">
        <v>249</v>
      </c>
      <c r="B3" s="1658"/>
      <c r="C3" s="1658"/>
      <c r="D3" s="1658"/>
      <c r="E3" s="1658"/>
      <c r="F3" s="1658"/>
      <c r="G3" s="1658"/>
      <c r="H3" s="1658"/>
    </row>
    <row r="4" spans="1:12" ht="24" customHeight="1" thickBot="1" x14ac:dyDescent="0.35">
      <c r="A4" s="1659" t="s">
        <v>245</v>
      </c>
      <c r="B4" s="1659"/>
      <c r="C4" s="1659"/>
      <c r="D4" s="1659"/>
      <c r="E4" s="1659"/>
      <c r="F4" s="1659"/>
      <c r="G4" s="1659"/>
      <c r="H4" s="1659"/>
      <c r="I4" s="163"/>
      <c r="J4" s="163"/>
      <c r="K4" s="163"/>
      <c r="L4" s="163"/>
    </row>
    <row r="5" spans="1:12" s="166" customFormat="1" ht="21.9" customHeight="1" x14ac:dyDescent="0.3">
      <c r="A5" s="1660" t="s">
        <v>221</v>
      </c>
      <c r="B5" s="1662" t="s">
        <v>153</v>
      </c>
      <c r="C5" s="1664" t="s">
        <v>222</v>
      </c>
      <c r="D5" s="1664"/>
      <c r="E5" s="1664"/>
      <c r="F5" s="1664" t="s">
        <v>223</v>
      </c>
      <c r="G5" s="1664"/>
      <c r="H5" s="1665"/>
      <c r="I5" s="165"/>
      <c r="J5" s="165"/>
      <c r="K5" s="165"/>
      <c r="L5" s="165"/>
    </row>
    <row r="6" spans="1:12" s="166" customFormat="1" ht="21.9" customHeight="1" thickBot="1" x14ac:dyDescent="0.35">
      <c r="A6" s="1661"/>
      <c r="B6" s="1663"/>
      <c r="C6" s="167" t="s">
        <v>161</v>
      </c>
      <c r="D6" s="167" t="s">
        <v>224</v>
      </c>
      <c r="E6" s="167" t="s">
        <v>215</v>
      </c>
      <c r="F6" s="167" t="s">
        <v>161</v>
      </c>
      <c r="G6" s="167" t="s">
        <v>224</v>
      </c>
      <c r="H6" s="168" t="s">
        <v>215</v>
      </c>
      <c r="I6" s="165"/>
      <c r="J6" s="165"/>
      <c r="K6" s="165"/>
      <c r="L6" s="165"/>
    </row>
    <row r="7" spans="1:12" s="174" customFormat="1" ht="63.6" customHeight="1" x14ac:dyDescent="0.3">
      <c r="A7" s="169" t="s">
        <v>153</v>
      </c>
      <c r="B7" s="170">
        <f>C7+F7</f>
        <v>1</v>
      </c>
      <c r="C7" s="170">
        <f>SUM(D7:E7)</f>
        <v>1</v>
      </c>
      <c r="D7" s="171">
        <v>0</v>
      </c>
      <c r="E7" s="171">
        <v>1</v>
      </c>
      <c r="F7" s="170">
        <f>SUM(G7:H7)</f>
        <v>0</v>
      </c>
      <c r="G7" s="171">
        <v>0</v>
      </c>
      <c r="H7" s="172">
        <v>0</v>
      </c>
      <c r="I7" s="173"/>
      <c r="J7" s="173"/>
      <c r="K7" s="173"/>
      <c r="L7" s="173"/>
    </row>
    <row r="8" spans="1:12" s="174" customFormat="1" ht="63.6" customHeight="1" x14ac:dyDescent="0.3">
      <c r="A8" s="175" t="s">
        <v>225</v>
      </c>
      <c r="B8" s="176">
        <f t="shared" ref="B8:B9" si="0">C8+F8</f>
        <v>1</v>
      </c>
      <c r="C8" s="176">
        <f t="shared" ref="C8:C9" si="1">SUM(D8:E8)</f>
        <v>1</v>
      </c>
      <c r="D8" s="138">
        <v>0</v>
      </c>
      <c r="E8" s="138">
        <v>1</v>
      </c>
      <c r="F8" s="176">
        <f t="shared" ref="F8:F9" si="2">SUM(G8:H8)</f>
        <v>0</v>
      </c>
      <c r="G8" s="138">
        <v>0</v>
      </c>
      <c r="H8" s="139">
        <v>0</v>
      </c>
      <c r="I8" s="173"/>
      <c r="J8" s="173"/>
      <c r="K8" s="173"/>
      <c r="L8" s="173"/>
    </row>
    <row r="9" spans="1:12" s="174" customFormat="1" ht="63.6" customHeight="1" thickBot="1" x14ac:dyDescent="0.35">
      <c r="A9" s="177" t="s">
        <v>226</v>
      </c>
      <c r="B9" s="178">
        <f t="shared" si="0"/>
        <v>0</v>
      </c>
      <c r="C9" s="178">
        <f t="shared" si="1"/>
        <v>0</v>
      </c>
      <c r="D9" s="143">
        <v>0</v>
      </c>
      <c r="E9" s="143">
        <v>0</v>
      </c>
      <c r="F9" s="178">
        <f t="shared" si="2"/>
        <v>0</v>
      </c>
      <c r="G9" s="143">
        <v>0</v>
      </c>
      <c r="H9" s="144">
        <v>0</v>
      </c>
      <c r="I9" s="173"/>
      <c r="J9" s="173"/>
      <c r="K9" s="173"/>
      <c r="L9" s="173"/>
    </row>
    <row r="10" spans="1:12" ht="16.2" x14ac:dyDescent="0.3">
      <c r="A10" s="102" t="s">
        <v>133</v>
      </c>
      <c r="B10" s="88" t="s">
        <v>134</v>
      </c>
      <c r="C10" s="163"/>
      <c r="D10" s="102" t="s">
        <v>135</v>
      </c>
      <c r="E10" s="163"/>
      <c r="F10" s="115" t="s">
        <v>136</v>
      </c>
      <c r="G10" s="163"/>
      <c r="H10" s="88"/>
      <c r="I10" s="163"/>
      <c r="J10" s="163"/>
      <c r="K10" s="163"/>
      <c r="L10" s="163"/>
    </row>
    <row r="11" spans="1:12" ht="16.2" x14ac:dyDescent="0.3">
      <c r="A11" s="89"/>
      <c r="B11" s="89"/>
      <c r="C11" s="103"/>
      <c r="D11" s="89" t="s">
        <v>137</v>
      </c>
      <c r="E11" s="163"/>
      <c r="F11" s="89"/>
      <c r="G11" s="89"/>
      <c r="H11" s="88"/>
      <c r="I11" s="163"/>
      <c r="J11" s="163"/>
      <c r="K11" s="163"/>
      <c r="L11" s="163"/>
    </row>
    <row r="12" spans="1:12" ht="16.2" x14ac:dyDescent="0.3">
      <c r="A12" s="102"/>
      <c r="B12" s="89"/>
      <c r="C12" s="103"/>
      <c r="D12" s="103"/>
      <c r="E12" s="103"/>
      <c r="F12" s="89"/>
      <c r="G12" s="163"/>
      <c r="H12" s="89"/>
      <c r="I12" s="163"/>
      <c r="J12" s="163"/>
      <c r="K12" s="163"/>
      <c r="L12" s="163"/>
    </row>
    <row r="13" spans="1:12" ht="29.25" customHeight="1" x14ac:dyDescent="0.3">
      <c r="A13" s="89" t="s">
        <v>208</v>
      </c>
      <c r="B13" s="89"/>
      <c r="C13" s="89"/>
      <c r="D13" s="103"/>
      <c r="E13" s="103"/>
      <c r="F13" s="103"/>
      <c r="H13" s="225" t="s">
        <v>244</v>
      </c>
      <c r="I13" s="163"/>
      <c r="J13" s="163"/>
      <c r="K13" s="163"/>
      <c r="L13" s="163"/>
    </row>
    <row r="14" spans="1:12" ht="16.2" x14ac:dyDescent="0.3">
      <c r="A14" s="1654" t="s">
        <v>252</v>
      </c>
      <c r="B14" s="1563"/>
      <c r="C14" s="1563"/>
      <c r="D14" s="1563"/>
      <c r="E14" s="1563"/>
      <c r="F14" s="1563"/>
      <c r="G14" s="1563"/>
      <c r="H14" s="1563"/>
      <c r="I14" s="1563"/>
      <c r="J14" s="1563"/>
      <c r="K14" s="1563"/>
      <c r="L14" s="1563"/>
    </row>
    <row r="15" spans="1:12" ht="16.2" x14ac:dyDescent="0.3">
      <c r="A15" s="1564" t="s">
        <v>253</v>
      </c>
      <c r="B15" s="1564"/>
      <c r="C15" s="1564"/>
      <c r="D15" s="1564"/>
      <c r="E15" s="1564"/>
      <c r="F15" s="1564"/>
      <c r="G15" s="1564"/>
      <c r="H15" s="1564"/>
      <c r="I15" s="163"/>
      <c r="J15" s="163"/>
      <c r="K15" s="163"/>
      <c r="L15" s="163"/>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13B12286-4E95-419B-97BB-93E2742E3A7B}"/>
  </hyperlinks>
  <printOptions horizontalCentered="1"/>
  <pageMargins left="0.74803149606299213" right="0" top="1.1023622047244095" bottom="0.59055118110236227" header="0.31496062992125984" footer="0.31496062992125984"/>
  <pageSetup paperSize="9" scale="96"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AE76-EF29-48F4-BB0B-2BC27FF790DA}">
  <sheetPr>
    <pageSetUpPr fitToPage="1"/>
  </sheetPr>
  <dimension ref="A1:L16"/>
  <sheetViews>
    <sheetView topLeftCell="A10" zoomScaleNormal="100" zoomScaleSheetLayoutView="100" zoomScalePageLayoutView="85" workbookViewId="0">
      <selection sqref="A1:P1"/>
    </sheetView>
  </sheetViews>
  <sheetFormatPr defaultColWidth="7.109375" defaultRowHeight="12" x14ac:dyDescent="0.25"/>
  <cols>
    <col min="1" max="8" width="17.6640625" style="164" customWidth="1"/>
    <col min="9" max="9" width="16.6640625" style="164" customWidth="1"/>
    <col min="10" max="256" width="7.109375" style="164"/>
    <col min="257" max="264" width="17.6640625" style="164" customWidth="1"/>
    <col min="265" max="265" width="16.6640625" style="164" customWidth="1"/>
    <col min="266" max="512" width="7.109375" style="164"/>
    <col min="513" max="520" width="17.6640625" style="164" customWidth="1"/>
    <col min="521" max="521" width="16.6640625" style="164" customWidth="1"/>
    <col min="522" max="768" width="7.109375" style="164"/>
    <col min="769" max="776" width="17.6640625" style="164" customWidth="1"/>
    <col min="777" max="777" width="16.6640625" style="164" customWidth="1"/>
    <col min="778" max="1024" width="7.109375" style="164"/>
    <col min="1025" max="1032" width="17.6640625" style="164" customWidth="1"/>
    <col min="1033" max="1033" width="16.6640625" style="164" customWidth="1"/>
    <col min="1034" max="1280" width="7.109375" style="164"/>
    <col min="1281" max="1288" width="17.6640625" style="164" customWidth="1"/>
    <col min="1289" max="1289" width="16.6640625" style="164" customWidth="1"/>
    <col min="1290" max="1536" width="7.109375" style="164"/>
    <col min="1537" max="1544" width="17.6640625" style="164" customWidth="1"/>
    <col min="1545" max="1545" width="16.6640625" style="164" customWidth="1"/>
    <col min="1546" max="1792" width="7.109375" style="164"/>
    <col min="1793" max="1800" width="17.6640625" style="164" customWidth="1"/>
    <col min="1801" max="1801" width="16.6640625" style="164" customWidth="1"/>
    <col min="1802" max="2048" width="7.109375" style="164"/>
    <col min="2049" max="2056" width="17.6640625" style="164" customWidth="1"/>
    <col min="2057" max="2057" width="16.6640625" style="164" customWidth="1"/>
    <col min="2058" max="2304" width="7.109375" style="164"/>
    <col min="2305" max="2312" width="17.6640625" style="164" customWidth="1"/>
    <col min="2313" max="2313" width="16.6640625" style="164" customWidth="1"/>
    <col min="2314" max="2560" width="7.109375" style="164"/>
    <col min="2561" max="2568" width="17.6640625" style="164" customWidth="1"/>
    <col min="2569" max="2569" width="16.6640625" style="164" customWidth="1"/>
    <col min="2570" max="2816" width="7.109375" style="164"/>
    <col min="2817" max="2824" width="17.6640625" style="164" customWidth="1"/>
    <col min="2825" max="2825" width="16.6640625" style="164" customWidth="1"/>
    <col min="2826" max="3072" width="7.109375" style="164"/>
    <col min="3073" max="3080" width="17.6640625" style="164" customWidth="1"/>
    <col min="3081" max="3081" width="16.6640625" style="164" customWidth="1"/>
    <col min="3082" max="3328" width="7.109375" style="164"/>
    <col min="3329" max="3336" width="17.6640625" style="164" customWidth="1"/>
    <col min="3337" max="3337" width="16.6640625" style="164" customWidth="1"/>
    <col min="3338" max="3584" width="7.109375" style="164"/>
    <col min="3585" max="3592" width="17.6640625" style="164" customWidth="1"/>
    <col min="3593" max="3593" width="16.6640625" style="164" customWidth="1"/>
    <col min="3594" max="3840" width="7.109375" style="164"/>
    <col min="3841" max="3848" width="17.6640625" style="164" customWidth="1"/>
    <col min="3849" max="3849" width="16.6640625" style="164" customWidth="1"/>
    <col min="3850" max="4096" width="7.109375" style="164"/>
    <col min="4097" max="4104" width="17.6640625" style="164" customWidth="1"/>
    <col min="4105" max="4105" width="16.6640625" style="164" customWidth="1"/>
    <col min="4106" max="4352" width="7.109375" style="164"/>
    <col min="4353" max="4360" width="17.6640625" style="164" customWidth="1"/>
    <col min="4361" max="4361" width="16.6640625" style="164" customWidth="1"/>
    <col min="4362" max="4608" width="7.109375" style="164"/>
    <col min="4609" max="4616" width="17.6640625" style="164" customWidth="1"/>
    <col min="4617" max="4617" width="16.6640625" style="164" customWidth="1"/>
    <col min="4618" max="4864" width="7.109375" style="164"/>
    <col min="4865" max="4872" width="17.6640625" style="164" customWidth="1"/>
    <col min="4873" max="4873" width="16.6640625" style="164" customWidth="1"/>
    <col min="4874" max="5120" width="7.109375" style="164"/>
    <col min="5121" max="5128" width="17.6640625" style="164" customWidth="1"/>
    <col min="5129" max="5129" width="16.6640625" style="164" customWidth="1"/>
    <col min="5130" max="5376" width="7.109375" style="164"/>
    <col min="5377" max="5384" width="17.6640625" style="164" customWidth="1"/>
    <col min="5385" max="5385" width="16.6640625" style="164" customWidth="1"/>
    <col min="5386" max="5632" width="7.109375" style="164"/>
    <col min="5633" max="5640" width="17.6640625" style="164" customWidth="1"/>
    <col min="5641" max="5641" width="16.6640625" style="164" customWidth="1"/>
    <col min="5642" max="5888" width="7.109375" style="164"/>
    <col min="5889" max="5896" width="17.6640625" style="164" customWidth="1"/>
    <col min="5897" max="5897" width="16.6640625" style="164" customWidth="1"/>
    <col min="5898" max="6144" width="7.109375" style="164"/>
    <col min="6145" max="6152" width="17.6640625" style="164" customWidth="1"/>
    <col min="6153" max="6153" width="16.6640625" style="164" customWidth="1"/>
    <col min="6154" max="6400" width="7.109375" style="164"/>
    <col min="6401" max="6408" width="17.6640625" style="164" customWidth="1"/>
    <col min="6409" max="6409" width="16.6640625" style="164" customWidth="1"/>
    <col min="6410" max="6656" width="7.109375" style="164"/>
    <col min="6657" max="6664" width="17.6640625" style="164" customWidth="1"/>
    <col min="6665" max="6665" width="16.6640625" style="164" customWidth="1"/>
    <col min="6666" max="6912" width="7.109375" style="164"/>
    <col min="6913" max="6920" width="17.6640625" style="164" customWidth="1"/>
    <col min="6921" max="6921" width="16.6640625" style="164" customWidth="1"/>
    <col min="6922" max="7168" width="7.109375" style="164"/>
    <col min="7169" max="7176" width="17.6640625" style="164" customWidth="1"/>
    <col min="7177" max="7177" width="16.6640625" style="164" customWidth="1"/>
    <col min="7178" max="7424" width="7.109375" style="164"/>
    <col min="7425" max="7432" width="17.6640625" style="164" customWidth="1"/>
    <col min="7433" max="7433" width="16.6640625" style="164" customWidth="1"/>
    <col min="7434" max="7680" width="7.109375" style="164"/>
    <col min="7681" max="7688" width="17.6640625" style="164" customWidth="1"/>
    <col min="7689" max="7689" width="16.6640625" style="164" customWidth="1"/>
    <col min="7690" max="7936" width="7.109375" style="164"/>
    <col min="7937" max="7944" width="17.6640625" style="164" customWidth="1"/>
    <col min="7945" max="7945" width="16.6640625" style="164" customWidth="1"/>
    <col min="7946" max="8192" width="7.109375" style="164"/>
    <col min="8193" max="8200" width="17.6640625" style="164" customWidth="1"/>
    <col min="8201" max="8201" width="16.6640625" style="164" customWidth="1"/>
    <col min="8202" max="8448" width="7.109375" style="164"/>
    <col min="8449" max="8456" width="17.6640625" style="164" customWidth="1"/>
    <col min="8457" max="8457" width="16.6640625" style="164" customWidth="1"/>
    <col min="8458" max="8704" width="7.109375" style="164"/>
    <col min="8705" max="8712" width="17.6640625" style="164" customWidth="1"/>
    <col min="8713" max="8713" width="16.6640625" style="164" customWidth="1"/>
    <col min="8714" max="8960" width="7.109375" style="164"/>
    <col min="8961" max="8968" width="17.6640625" style="164" customWidth="1"/>
    <col min="8969" max="8969" width="16.6640625" style="164" customWidth="1"/>
    <col min="8970" max="9216" width="7.109375" style="164"/>
    <col min="9217" max="9224" width="17.6640625" style="164" customWidth="1"/>
    <col min="9225" max="9225" width="16.6640625" style="164" customWidth="1"/>
    <col min="9226" max="9472" width="7.109375" style="164"/>
    <col min="9473" max="9480" width="17.6640625" style="164" customWidth="1"/>
    <col min="9481" max="9481" width="16.6640625" style="164" customWidth="1"/>
    <col min="9482" max="9728" width="7.109375" style="164"/>
    <col min="9729" max="9736" width="17.6640625" style="164" customWidth="1"/>
    <col min="9737" max="9737" width="16.6640625" style="164" customWidth="1"/>
    <col min="9738" max="9984" width="7.109375" style="164"/>
    <col min="9985" max="9992" width="17.6640625" style="164" customWidth="1"/>
    <col min="9993" max="9993" width="16.6640625" style="164" customWidth="1"/>
    <col min="9994" max="10240" width="7.109375" style="164"/>
    <col min="10241" max="10248" width="17.6640625" style="164" customWidth="1"/>
    <col min="10249" max="10249" width="16.6640625" style="164" customWidth="1"/>
    <col min="10250" max="10496" width="7.109375" style="164"/>
    <col min="10497" max="10504" width="17.6640625" style="164" customWidth="1"/>
    <col min="10505" max="10505" width="16.6640625" style="164" customWidth="1"/>
    <col min="10506" max="10752" width="7.109375" style="164"/>
    <col min="10753" max="10760" width="17.6640625" style="164" customWidth="1"/>
    <col min="10761" max="10761" width="16.6640625" style="164" customWidth="1"/>
    <col min="10762" max="11008" width="7.109375" style="164"/>
    <col min="11009" max="11016" width="17.6640625" style="164" customWidth="1"/>
    <col min="11017" max="11017" width="16.6640625" style="164" customWidth="1"/>
    <col min="11018" max="11264" width="7.109375" style="164"/>
    <col min="11265" max="11272" width="17.6640625" style="164" customWidth="1"/>
    <col min="11273" max="11273" width="16.6640625" style="164" customWidth="1"/>
    <col min="11274" max="11520" width="7.109375" style="164"/>
    <col min="11521" max="11528" width="17.6640625" style="164" customWidth="1"/>
    <col min="11529" max="11529" width="16.6640625" style="164" customWidth="1"/>
    <col min="11530" max="11776" width="7.109375" style="164"/>
    <col min="11777" max="11784" width="17.6640625" style="164" customWidth="1"/>
    <col min="11785" max="11785" width="16.6640625" style="164" customWidth="1"/>
    <col min="11786" max="12032" width="7.109375" style="164"/>
    <col min="12033" max="12040" width="17.6640625" style="164" customWidth="1"/>
    <col min="12041" max="12041" width="16.6640625" style="164" customWidth="1"/>
    <col min="12042" max="12288" width="7.109375" style="164"/>
    <col min="12289" max="12296" width="17.6640625" style="164" customWidth="1"/>
    <col min="12297" max="12297" width="16.6640625" style="164" customWidth="1"/>
    <col min="12298" max="12544" width="7.109375" style="164"/>
    <col min="12545" max="12552" width="17.6640625" style="164" customWidth="1"/>
    <col min="12553" max="12553" width="16.6640625" style="164" customWidth="1"/>
    <col min="12554" max="12800" width="7.109375" style="164"/>
    <col min="12801" max="12808" width="17.6640625" style="164" customWidth="1"/>
    <col min="12809" max="12809" width="16.6640625" style="164" customWidth="1"/>
    <col min="12810" max="13056" width="7.109375" style="164"/>
    <col min="13057" max="13064" width="17.6640625" style="164" customWidth="1"/>
    <col min="13065" max="13065" width="16.6640625" style="164" customWidth="1"/>
    <col min="13066" max="13312" width="7.109375" style="164"/>
    <col min="13313" max="13320" width="17.6640625" style="164" customWidth="1"/>
    <col min="13321" max="13321" width="16.6640625" style="164" customWidth="1"/>
    <col min="13322" max="13568" width="7.109375" style="164"/>
    <col min="13569" max="13576" width="17.6640625" style="164" customWidth="1"/>
    <col min="13577" max="13577" width="16.6640625" style="164" customWidth="1"/>
    <col min="13578" max="13824" width="7.109375" style="164"/>
    <col min="13825" max="13832" width="17.6640625" style="164" customWidth="1"/>
    <col min="13833" max="13833" width="16.6640625" style="164" customWidth="1"/>
    <col min="13834" max="14080" width="7.109375" style="164"/>
    <col min="14081" max="14088" width="17.6640625" style="164" customWidth="1"/>
    <col min="14089" max="14089" width="16.6640625" style="164" customWidth="1"/>
    <col min="14090" max="14336" width="7.109375" style="164"/>
    <col min="14337" max="14344" width="17.6640625" style="164" customWidth="1"/>
    <col min="14345" max="14345" width="16.6640625" style="164" customWidth="1"/>
    <col min="14346" max="14592" width="7.109375" style="164"/>
    <col min="14593" max="14600" width="17.6640625" style="164" customWidth="1"/>
    <col min="14601" max="14601" width="16.6640625" style="164" customWidth="1"/>
    <col min="14602" max="14848" width="7.109375" style="164"/>
    <col min="14849" max="14856" width="17.6640625" style="164" customWidth="1"/>
    <col min="14857" max="14857" width="16.6640625" style="164" customWidth="1"/>
    <col min="14858" max="15104" width="7.109375" style="164"/>
    <col min="15105" max="15112" width="17.6640625" style="164" customWidth="1"/>
    <col min="15113" max="15113" width="16.6640625" style="164" customWidth="1"/>
    <col min="15114" max="15360" width="7.109375" style="164"/>
    <col min="15361" max="15368" width="17.6640625" style="164" customWidth="1"/>
    <col min="15369" max="15369" width="16.6640625" style="164" customWidth="1"/>
    <col min="15370" max="15616" width="7.109375" style="164"/>
    <col min="15617" max="15624" width="17.6640625" style="164" customWidth="1"/>
    <col min="15625" max="15625" width="16.6640625" style="164" customWidth="1"/>
    <col min="15626" max="15872" width="7.109375" style="164"/>
    <col min="15873" max="15880" width="17.6640625" style="164" customWidth="1"/>
    <col min="15881" max="15881" width="16.6640625" style="164" customWidth="1"/>
    <col min="15882" max="16128" width="7.109375" style="164"/>
    <col min="16129" max="16136" width="17.6640625" style="164" customWidth="1"/>
    <col min="16137" max="16137" width="16.6640625" style="164" customWidth="1"/>
    <col min="16138" max="16384" width="7.109375" style="164"/>
  </cols>
  <sheetData>
    <row r="1" spans="1:12" s="159" customFormat="1" ht="33" customHeight="1" thickBot="1" x14ac:dyDescent="0.45">
      <c r="A1" s="154" t="s">
        <v>227</v>
      </c>
      <c r="B1" s="155"/>
      <c r="C1" s="156"/>
      <c r="D1" s="157"/>
      <c r="F1" s="154" t="s">
        <v>95</v>
      </c>
      <c r="G1" s="1655" t="s">
        <v>251</v>
      </c>
      <c r="H1" s="1667"/>
      <c r="I1" s="109" t="s">
        <v>97</v>
      </c>
    </row>
    <row r="2" spans="1:12" s="159" customFormat="1" ht="18" customHeight="1" thickBot="1" x14ac:dyDescent="0.45">
      <c r="A2" s="154" t="s">
        <v>181</v>
      </c>
      <c r="B2" s="180" t="s">
        <v>250</v>
      </c>
      <c r="C2" s="160"/>
      <c r="D2" s="161"/>
      <c r="E2" s="181"/>
      <c r="F2" s="154" t="s">
        <v>183</v>
      </c>
      <c r="G2" s="1655" t="s">
        <v>228</v>
      </c>
      <c r="H2" s="1667"/>
    </row>
    <row r="3" spans="1:12" ht="54" customHeight="1" x14ac:dyDescent="0.25">
      <c r="A3" s="1668" t="s">
        <v>254</v>
      </c>
      <c r="B3" s="1669"/>
      <c r="C3" s="1669"/>
      <c r="D3" s="1669"/>
      <c r="E3" s="1669"/>
      <c r="F3" s="1669"/>
      <c r="G3" s="1669"/>
      <c r="H3" s="1669"/>
    </row>
    <row r="4" spans="1:12" ht="24" customHeight="1" thickBot="1" x14ac:dyDescent="0.35">
      <c r="A4" s="1659" t="s">
        <v>256</v>
      </c>
      <c r="B4" s="1659"/>
      <c r="C4" s="1659"/>
      <c r="D4" s="1659"/>
      <c r="E4" s="1659"/>
      <c r="F4" s="1659"/>
      <c r="G4" s="1659"/>
      <c r="H4" s="1659"/>
    </row>
    <row r="5" spans="1:12" s="166" customFormat="1" ht="21.9" customHeight="1" x14ac:dyDescent="0.3">
      <c r="A5" s="1660" t="s">
        <v>221</v>
      </c>
      <c r="B5" s="1662" t="s">
        <v>153</v>
      </c>
      <c r="C5" s="1664" t="s">
        <v>222</v>
      </c>
      <c r="D5" s="1664"/>
      <c r="E5" s="1664"/>
      <c r="F5" s="1664" t="s">
        <v>223</v>
      </c>
      <c r="G5" s="1664"/>
      <c r="H5" s="1665"/>
    </row>
    <row r="6" spans="1:12" s="166" customFormat="1" ht="21.9" customHeight="1" thickBot="1" x14ac:dyDescent="0.35">
      <c r="A6" s="1661"/>
      <c r="B6" s="1663"/>
      <c r="C6" s="167" t="s">
        <v>161</v>
      </c>
      <c r="D6" s="167" t="s">
        <v>224</v>
      </c>
      <c r="E6" s="167" t="s">
        <v>215</v>
      </c>
      <c r="F6" s="167" t="s">
        <v>161</v>
      </c>
      <c r="G6" s="167" t="s">
        <v>224</v>
      </c>
      <c r="H6" s="168" t="s">
        <v>215</v>
      </c>
    </row>
    <row r="7" spans="1:12" s="174" customFormat="1" ht="87.6" customHeight="1" x14ac:dyDescent="0.3">
      <c r="A7" s="169" t="s">
        <v>153</v>
      </c>
      <c r="B7" s="170">
        <f>C7+F7</f>
        <v>4</v>
      </c>
      <c r="C7" s="182">
        <f>SUM(C8:C9)</f>
        <v>4</v>
      </c>
      <c r="D7" s="183">
        <f>SUM(D8:D9)</f>
        <v>0</v>
      </c>
      <c r="E7" s="183">
        <f>SUM(E8:E9)</f>
        <v>4</v>
      </c>
      <c r="F7" s="182">
        <f>F8+F9</f>
        <v>0</v>
      </c>
      <c r="G7" s="183">
        <f t="shared" ref="G7:H7" si="0">G8+G9</f>
        <v>0</v>
      </c>
      <c r="H7" s="184">
        <f t="shared" si="0"/>
        <v>0</v>
      </c>
    </row>
    <row r="8" spans="1:12" s="174" customFormat="1" ht="64.2" customHeight="1" x14ac:dyDescent="0.3">
      <c r="A8" s="175" t="s">
        <v>225</v>
      </c>
      <c r="B8" s="176">
        <f t="shared" ref="B8:B9" si="1">C8+F8</f>
        <v>4</v>
      </c>
      <c r="C8" s="185">
        <f>SUM(D8:E8)</f>
        <v>4</v>
      </c>
      <c r="D8" s="186">
        <v>0</v>
      </c>
      <c r="E8" s="186">
        <v>4</v>
      </c>
      <c r="F8" s="185">
        <v>0</v>
      </c>
      <c r="G8" s="186">
        <v>0</v>
      </c>
      <c r="H8" s="187">
        <v>0</v>
      </c>
    </row>
    <row r="9" spans="1:12" s="174" customFormat="1" ht="64.2" customHeight="1" thickBot="1" x14ac:dyDescent="0.35">
      <c r="A9" s="177" t="s">
        <v>226</v>
      </c>
      <c r="B9" s="178">
        <f t="shared" si="1"/>
        <v>0</v>
      </c>
      <c r="C9" s="188">
        <f>SUM(D9:E9)</f>
        <v>0</v>
      </c>
      <c r="D9" s="189">
        <v>0</v>
      </c>
      <c r="E9" s="189">
        <v>0</v>
      </c>
      <c r="F9" s="188">
        <v>0</v>
      </c>
      <c r="G9" s="189">
        <v>0</v>
      </c>
      <c r="H9" s="190">
        <v>0</v>
      </c>
    </row>
    <row r="10" spans="1:12" ht="16.2" x14ac:dyDescent="0.3">
      <c r="A10" s="102" t="s">
        <v>133</v>
      </c>
      <c r="B10" s="88" t="s">
        <v>134</v>
      </c>
      <c r="D10" s="102" t="s">
        <v>135</v>
      </c>
      <c r="F10" s="104" t="s">
        <v>136</v>
      </c>
      <c r="H10" s="116"/>
    </row>
    <row r="11" spans="1:12" ht="16.2" x14ac:dyDescent="0.3">
      <c r="A11" s="89"/>
      <c r="B11" s="89"/>
      <c r="C11" s="103"/>
      <c r="D11" s="89" t="s">
        <v>137</v>
      </c>
      <c r="F11" s="89"/>
      <c r="G11" s="89"/>
      <c r="H11" s="88"/>
    </row>
    <row r="12" spans="1:12" ht="16.2" x14ac:dyDescent="0.3">
      <c r="A12" s="102"/>
      <c r="B12" s="89"/>
      <c r="C12" s="103"/>
      <c r="D12" s="103"/>
      <c r="E12" s="103"/>
      <c r="F12" s="89"/>
      <c r="H12" s="89"/>
    </row>
    <row r="13" spans="1:12" ht="21" customHeight="1" x14ac:dyDescent="0.3">
      <c r="A13" s="89" t="s">
        <v>208</v>
      </c>
      <c r="B13" s="89"/>
      <c r="C13" s="89"/>
      <c r="D13" s="103"/>
      <c r="E13" s="103"/>
      <c r="F13" s="103"/>
      <c r="H13" s="179" t="s">
        <v>255</v>
      </c>
    </row>
    <row r="14" spans="1:12" ht="17.25" customHeight="1" x14ac:dyDescent="0.3">
      <c r="A14" s="1654" t="s">
        <v>202</v>
      </c>
      <c r="B14" s="1563"/>
      <c r="C14" s="1563"/>
      <c r="D14" s="1563"/>
      <c r="E14" s="1563"/>
      <c r="F14" s="1563"/>
      <c r="G14" s="1563"/>
      <c r="H14" s="1563"/>
      <c r="I14" s="1563"/>
      <c r="J14" s="1563"/>
      <c r="K14" s="1563"/>
      <c r="L14" s="1563"/>
    </row>
    <row r="15" spans="1:12" ht="16.2" x14ac:dyDescent="0.3">
      <c r="A15" s="1666" t="s">
        <v>229</v>
      </c>
      <c r="B15" s="1666"/>
      <c r="C15" s="1666"/>
      <c r="D15" s="1666"/>
      <c r="E15" s="1666"/>
      <c r="F15" s="1666"/>
      <c r="G15" s="1666"/>
      <c r="H15" s="1666"/>
    </row>
    <row r="16" spans="1:12" ht="12.6" x14ac:dyDescent="0.25">
      <c r="G16" s="191"/>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93B2017C-944A-4427-BE60-B5CBD23D102B}"/>
  </hyperlinks>
  <printOptions horizontalCentered="1"/>
  <pageMargins left="0.74803149606299213" right="0" top="1.1023622047244095" bottom="0.59055118110236227" header="0.31496062992125984" footer="0.31496062992125984"/>
  <pageSetup paperSize="9" scale="86" orientation="landscape" horizontalDpi="1200" r:id="rId1"/>
  <headerFooter alignWithMargins="0"/>
  <colBreaks count="1" manualBreakCount="1">
    <brk id="8"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CEF6-F9F9-4314-B6EE-C2339E41F7E6}">
  <sheetPr>
    <tabColor rgb="FF00B0F0"/>
    <pageSetUpPr fitToPage="1"/>
  </sheetPr>
  <dimension ref="A1:I18"/>
  <sheetViews>
    <sheetView view="pageBreakPreview" topLeftCell="A3" zoomScale="85" zoomScaleNormal="85" zoomScaleSheetLayoutView="85" workbookViewId="0"/>
  </sheetViews>
  <sheetFormatPr defaultRowHeight="12" x14ac:dyDescent="0.25"/>
  <cols>
    <col min="1" max="1" width="15.77734375" style="950" customWidth="1"/>
    <col min="2" max="8" width="19.6640625" style="950" customWidth="1"/>
    <col min="9" max="16384" width="8.88671875" style="950"/>
  </cols>
  <sheetData>
    <row r="1" spans="1:9" s="985" customFormat="1" ht="31.5" hidden="1" customHeight="1" x14ac:dyDescent="0.6">
      <c r="A1" s="985" t="s">
        <v>1338</v>
      </c>
      <c r="C1" s="985" t="s">
        <v>1339</v>
      </c>
      <c r="D1" s="985" t="s">
        <v>1340</v>
      </c>
      <c r="E1" s="1267" t="s">
        <v>1363</v>
      </c>
      <c r="F1" s="1231"/>
      <c r="G1" s="1232"/>
    </row>
    <row r="2" spans="1:9" s="985" customFormat="1" ht="28.5" hidden="1" customHeight="1" x14ac:dyDescent="0.3">
      <c r="A2" s="1123" t="s">
        <v>1364</v>
      </c>
      <c r="B2" s="1255"/>
      <c r="C2" s="1256"/>
      <c r="D2" s="985" t="s">
        <v>1343</v>
      </c>
    </row>
    <row r="3" spans="1:9" ht="18" customHeight="1" thickTop="1" thickBot="1" x14ac:dyDescent="0.35">
      <c r="A3" s="1234" t="s">
        <v>572</v>
      </c>
      <c r="B3" s="976"/>
      <c r="C3" s="951"/>
      <c r="D3" s="951"/>
      <c r="E3" s="1235"/>
      <c r="F3" s="1235"/>
      <c r="G3" s="1236" t="s">
        <v>95</v>
      </c>
      <c r="H3" s="1268" t="s">
        <v>1365</v>
      </c>
      <c r="I3" s="83" t="s">
        <v>97</v>
      </c>
    </row>
    <row r="4" spans="1:9" ht="18" customHeight="1" thickTop="1" thickBot="1" x14ac:dyDescent="0.35">
      <c r="A4" s="1237" t="s">
        <v>1345</v>
      </c>
      <c r="B4" s="1594" t="s">
        <v>1346</v>
      </c>
      <c r="C4" s="1595"/>
      <c r="D4" s="1595"/>
      <c r="E4" s="1240"/>
      <c r="F4" s="1240"/>
      <c r="G4" s="1242" t="s">
        <v>183</v>
      </c>
      <c r="H4" s="1268" t="s">
        <v>1366</v>
      </c>
    </row>
    <row r="5" spans="1:9" ht="54" customHeight="1" thickTop="1" x14ac:dyDescent="0.25">
      <c r="A5" s="1596" t="s">
        <v>1367</v>
      </c>
      <c r="B5" s="1596"/>
      <c r="C5" s="1596"/>
      <c r="D5" s="1596"/>
      <c r="E5" s="1596"/>
      <c r="F5" s="1596"/>
      <c r="G5" s="1596"/>
      <c r="H5" s="1596"/>
    </row>
    <row r="6" spans="1:9" ht="24" customHeight="1" thickBot="1" x14ac:dyDescent="0.35">
      <c r="A6" s="1597" t="s">
        <v>1407</v>
      </c>
      <c r="B6" s="1597"/>
      <c r="C6" s="1597"/>
      <c r="D6" s="1597"/>
      <c r="E6" s="1597"/>
      <c r="F6" s="1597"/>
      <c r="G6" s="1597"/>
      <c r="H6" s="1597"/>
    </row>
    <row r="7" spans="1:9" s="956" customFormat="1" ht="33" customHeight="1" x14ac:dyDescent="0.3">
      <c r="A7" s="1598" t="s">
        <v>221</v>
      </c>
      <c r="B7" s="1601" t="s">
        <v>153</v>
      </c>
      <c r="C7" s="1604" t="s">
        <v>222</v>
      </c>
      <c r="D7" s="1605"/>
      <c r="E7" s="1606"/>
      <c r="F7" s="1604" t="s">
        <v>223</v>
      </c>
      <c r="G7" s="1605"/>
      <c r="H7" s="1605"/>
    </row>
    <row r="8" spans="1:9" s="956" customFormat="1" ht="33" customHeight="1" thickBot="1" x14ac:dyDescent="0.35">
      <c r="A8" s="1600"/>
      <c r="B8" s="1603"/>
      <c r="C8" s="1245" t="s">
        <v>161</v>
      </c>
      <c r="D8" s="1245" t="s">
        <v>224</v>
      </c>
      <c r="E8" s="1245" t="s">
        <v>215</v>
      </c>
      <c r="F8" s="1245" t="s">
        <v>161</v>
      </c>
      <c r="G8" s="1245" t="s">
        <v>224</v>
      </c>
      <c r="H8" s="1248" t="s">
        <v>215</v>
      </c>
    </row>
    <row r="9" spans="1:9" s="965" customFormat="1" ht="120" customHeight="1" x14ac:dyDescent="0.3">
      <c r="A9" s="1249" t="s">
        <v>1368</v>
      </c>
      <c r="B9" s="1289">
        <f>SUM(B10:B11)</f>
        <v>5</v>
      </c>
      <c r="C9" s="1290">
        <f>SUM(D9:E9)</f>
        <v>5</v>
      </c>
      <c r="D9" s="1290">
        <f>SUM(D10:D11)</f>
        <v>0</v>
      </c>
      <c r="E9" s="1290">
        <f>SUM(E10:E11)</f>
        <v>5</v>
      </c>
      <c r="F9" s="1290">
        <f>SUM(G9:H9)</f>
        <v>0</v>
      </c>
      <c r="G9" s="1290">
        <f>SUM(G10:G11)</f>
        <v>0</v>
      </c>
      <c r="H9" s="1290">
        <f>SUM(H10:H11)</f>
        <v>0</v>
      </c>
    </row>
    <row r="10" spans="1:9" s="965" customFormat="1" ht="120" customHeight="1" x14ac:dyDescent="0.3">
      <c r="A10" s="1251" t="s">
        <v>1352</v>
      </c>
      <c r="B10" s="1291">
        <f>C10+F10</f>
        <v>5</v>
      </c>
      <c r="C10" s="1290">
        <f t="shared" ref="C10:C11" si="0">SUM(D10:E10)</f>
        <v>5</v>
      </c>
      <c r="D10" s="1292">
        <v>0</v>
      </c>
      <c r="E10" s="1292">
        <v>5</v>
      </c>
      <c r="F10" s="1290">
        <f t="shared" ref="F10:F11" si="1">SUM(G10:H10)</f>
        <v>0</v>
      </c>
      <c r="G10" s="1292">
        <v>0</v>
      </c>
      <c r="H10" s="1292">
        <v>0</v>
      </c>
    </row>
    <row r="11" spans="1:9" s="965" customFormat="1" ht="120" customHeight="1" thickBot="1" x14ac:dyDescent="0.35">
      <c r="A11" s="1251" t="s">
        <v>1353</v>
      </c>
      <c r="B11" s="1291">
        <f>C11+F11</f>
        <v>0</v>
      </c>
      <c r="C11" s="1290">
        <f t="shared" si="0"/>
        <v>0</v>
      </c>
      <c r="D11" s="1292">
        <v>0</v>
      </c>
      <c r="E11" s="1292">
        <v>0</v>
      </c>
      <c r="F11" s="1290">
        <f t="shared" si="1"/>
        <v>0</v>
      </c>
      <c r="G11" s="1292">
        <v>0</v>
      </c>
      <c r="H11" s="1292">
        <v>0</v>
      </c>
    </row>
    <row r="12" spans="1:9" s="973" customFormat="1" ht="55.5" customHeight="1" x14ac:dyDescent="0.3">
      <c r="A12" s="1612" t="s">
        <v>1408</v>
      </c>
      <c r="B12" s="1612"/>
      <c r="C12" s="1612"/>
      <c r="D12" s="1612"/>
      <c r="E12" s="1612"/>
      <c r="F12" s="1612"/>
      <c r="G12" s="1612"/>
      <c r="H12" s="1612"/>
    </row>
    <row r="13" spans="1:9" s="1265" customFormat="1" ht="18" customHeight="1" x14ac:dyDescent="0.3">
      <c r="A13" s="1591" t="s">
        <v>208</v>
      </c>
      <c r="B13" s="1591"/>
      <c r="C13" s="1591"/>
      <c r="D13" s="1591"/>
      <c r="E13" s="1591"/>
      <c r="F13" s="1591"/>
      <c r="G13" s="1591"/>
      <c r="H13" s="1591"/>
    </row>
    <row r="14" spans="1:9" ht="38.25" customHeight="1" x14ac:dyDescent="0.25">
      <c r="A14" s="1591" t="s">
        <v>1369</v>
      </c>
      <c r="B14" s="1591"/>
      <c r="C14" s="1591"/>
      <c r="D14" s="1591"/>
      <c r="E14" s="1591"/>
      <c r="F14" s="1591"/>
      <c r="G14" s="1591"/>
      <c r="H14" s="1591"/>
    </row>
    <row r="15" spans="1:9" ht="15.6" x14ac:dyDescent="0.3">
      <c r="B15" s="1266"/>
      <c r="C15" s="1266"/>
    </row>
    <row r="18" spans="6:6" ht="12.6" hidden="1" x14ac:dyDescent="0.25">
      <c r="F18" s="1272" t="s">
        <v>1370</v>
      </c>
    </row>
  </sheetData>
  <mergeCells count="10">
    <mergeCell ref="A12:H12"/>
    <mergeCell ref="A13:H13"/>
    <mergeCell ref="A14:H14"/>
    <mergeCell ref="B4:D4"/>
    <mergeCell ref="A5:H5"/>
    <mergeCell ref="A6:H6"/>
    <mergeCell ref="A7:A8"/>
    <mergeCell ref="B7:B8"/>
    <mergeCell ref="C7:E7"/>
    <mergeCell ref="F7:H7"/>
  </mergeCells>
  <phoneticPr fontId="10" type="noConversion"/>
  <hyperlinks>
    <hyperlink ref="I3" location="預告統計資料發布時間表!A1" display="回發布時間表" xr:uid="{04D5DA3C-F436-4C28-81E3-BD1953865096}"/>
  </hyperlinks>
  <printOptions horizontalCentered="1" verticalCentered="1"/>
  <pageMargins left="0.55118110236220474" right="0.55118110236220474" top="0.59055118110236227" bottom="0.59055118110236227" header="0.31496062992125984" footer="0.31496062992125984"/>
  <pageSetup paperSize="9" scale="78"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B0E3-4301-43C6-9D8C-105EFD860EBA}">
  <sheetPr>
    <pageSetUpPr fitToPage="1"/>
  </sheetPr>
  <dimension ref="A1:L16"/>
  <sheetViews>
    <sheetView view="pageLayout" zoomScaleNormal="75" zoomScaleSheetLayoutView="75" workbookViewId="0">
      <selection activeCell="I1" sqref="I1"/>
    </sheetView>
  </sheetViews>
  <sheetFormatPr defaultColWidth="7.109375" defaultRowHeight="12" x14ac:dyDescent="0.25"/>
  <cols>
    <col min="1" max="1" width="13.109375" style="164" customWidth="1"/>
    <col min="2" max="8" width="17.6640625" style="164" customWidth="1"/>
    <col min="9" max="256" width="7.109375" style="164"/>
    <col min="257" max="257" width="13.109375" style="164" customWidth="1"/>
    <col min="258" max="264" width="17.6640625" style="164" customWidth="1"/>
    <col min="265" max="512" width="7.109375" style="164"/>
    <col min="513" max="513" width="13.109375" style="164" customWidth="1"/>
    <col min="514" max="520" width="17.6640625" style="164" customWidth="1"/>
    <col min="521" max="768" width="7.109375" style="164"/>
    <col min="769" max="769" width="13.109375" style="164" customWidth="1"/>
    <col min="770" max="776" width="17.6640625" style="164" customWidth="1"/>
    <col min="777" max="1024" width="7.109375" style="164"/>
    <col min="1025" max="1025" width="13.109375" style="164" customWidth="1"/>
    <col min="1026" max="1032" width="17.6640625" style="164" customWidth="1"/>
    <col min="1033" max="1280" width="7.109375" style="164"/>
    <col min="1281" max="1281" width="13.109375" style="164" customWidth="1"/>
    <col min="1282" max="1288" width="17.6640625" style="164" customWidth="1"/>
    <col min="1289" max="1536" width="7.109375" style="164"/>
    <col min="1537" max="1537" width="13.109375" style="164" customWidth="1"/>
    <col min="1538" max="1544" width="17.6640625" style="164" customWidth="1"/>
    <col min="1545" max="1792" width="7.109375" style="164"/>
    <col min="1793" max="1793" width="13.109375" style="164" customWidth="1"/>
    <col min="1794" max="1800" width="17.6640625" style="164" customWidth="1"/>
    <col min="1801" max="2048" width="7.109375" style="164"/>
    <col min="2049" max="2049" width="13.109375" style="164" customWidth="1"/>
    <col min="2050" max="2056" width="17.6640625" style="164" customWidth="1"/>
    <col min="2057" max="2304" width="7.109375" style="164"/>
    <col min="2305" max="2305" width="13.109375" style="164" customWidth="1"/>
    <col min="2306" max="2312" width="17.6640625" style="164" customWidth="1"/>
    <col min="2313" max="2560" width="7.109375" style="164"/>
    <col min="2561" max="2561" width="13.109375" style="164" customWidth="1"/>
    <col min="2562" max="2568" width="17.6640625" style="164" customWidth="1"/>
    <col min="2569" max="2816" width="7.109375" style="164"/>
    <col min="2817" max="2817" width="13.109375" style="164" customWidth="1"/>
    <col min="2818" max="2824" width="17.6640625" style="164" customWidth="1"/>
    <col min="2825" max="3072" width="7.109375" style="164"/>
    <col min="3073" max="3073" width="13.109375" style="164" customWidth="1"/>
    <col min="3074" max="3080" width="17.6640625" style="164" customWidth="1"/>
    <col min="3081" max="3328" width="7.109375" style="164"/>
    <col min="3329" max="3329" width="13.109375" style="164" customWidth="1"/>
    <col min="3330" max="3336" width="17.6640625" style="164" customWidth="1"/>
    <col min="3337" max="3584" width="7.109375" style="164"/>
    <col min="3585" max="3585" width="13.109375" style="164" customWidth="1"/>
    <col min="3586" max="3592" width="17.6640625" style="164" customWidth="1"/>
    <col min="3593" max="3840" width="7.109375" style="164"/>
    <col min="3841" max="3841" width="13.109375" style="164" customWidth="1"/>
    <col min="3842" max="3848" width="17.6640625" style="164" customWidth="1"/>
    <col min="3849" max="4096" width="7.109375" style="164"/>
    <col min="4097" max="4097" width="13.109375" style="164" customWidth="1"/>
    <col min="4098" max="4104" width="17.6640625" style="164" customWidth="1"/>
    <col min="4105" max="4352" width="7.109375" style="164"/>
    <col min="4353" max="4353" width="13.109375" style="164" customWidth="1"/>
    <col min="4354" max="4360" width="17.6640625" style="164" customWidth="1"/>
    <col min="4361" max="4608" width="7.109375" style="164"/>
    <col min="4609" max="4609" width="13.109375" style="164" customWidth="1"/>
    <col min="4610" max="4616" width="17.6640625" style="164" customWidth="1"/>
    <col min="4617" max="4864" width="7.109375" style="164"/>
    <col min="4865" max="4865" width="13.109375" style="164" customWidth="1"/>
    <col min="4866" max="4872" width="17.6640625" style="164" customWidth="1"/>
    <col min="4873" max="5120" width="7.109375" style="164"/>
    <col min="5121" max="5121" width="13.109375" style="164" customWidth="1"/>
    <col min="5122" max="5128" width="17.6640625" style="164" customWidth="1"/>
    <col min="5129" max="5376" width="7.109375" style="164"/>
    <col min="5377" max="5377" width="13.109375" style="164" customWidth="1"/>
    <col min="5378" max="5384" width="17.6640625" style="164" customWidth="1"/>
    <col min="5385" max="5632" width="7.109375" style="164"/>
    <col min="5633" max="5633" width="13.109375" style="164" customWidth="1"/>
    <col min="5634" max="5640" width="17.6640625" style="164" customWidth="1"/>
    <col min="5641" max="5888" width="7.109375" style="164"/>
    <col min="5889" max="5889" width="13.109375" style="164" customWidth="1"/>
    <col min="5890" max="5896" width="17.6640625" style="164" customWidth="1"/>
    <col min="5897" max="6144" width="7.109375" style="164"/>
    <col min="6145" max="6145" width="13.109375" style="164" customWidth="1"/>
    <col min="6146" max="6152" width="17.6640625" style="164" customWidth="1"/>
    <col min="6153" max="6400" width="7.109375" style="164"/>
    <col min="6401" max="6401" width="13.109375" style="164" customWidth="1"/>
    <col min="6402" max="6408" width="17.6640625" style="164" customWidth="1"/>
    <col min="6409" max="6656" width="7.109375" style="164"/>
    <col min="6657" max="6657" width="13.109375" style="164" customWidth="1"/>
    <col min="6658" max="6664" width="17.6640625" style="164" customWidth="1"/>
    <col min="6665" max="6912" width="7.109375" style="164"/>
    <col min="6913" max="6913" width="13.109375" style="164" customWidth="1"/>
    <col min="6914" max="6920" width="17.6640625" style="164" customWidth="1"/>
    <col min="6921" max="7168" width="7.109375" style="164"/>
    <col min="7169" max="7169" width="13.109375" style="164" customWidth="1"/>
    <col min="7170" max="7176" width="17.6640625" style="164" customWidth="1"/>
    <col min="7177" max="7424" width="7.109375" style="164"/>
    <col min="7425" max="7425" width="13.109375" style="164" customWidth="1"/>
    <col min="7426" max="7432" width="17.6640625" style="164" customWidth="1"/>
    <col min="7433" max="7680" width="7.109375" style="164"/>
    <col min="7681" max="7681" width="13.109375" style="164" customWidth="1"/>
    <col min="7682" max="7688" width="17.6640625" style="164" customWidth="1"/>
    <col min="7689" max="7936" width="7.109375" style="164"/>
    <col min="7937" max="7937" width="13.109375" style="164" customWidth="1"/>
    <col min="7938" max="7944" width="17.6640625" style="164" customWidth="1"/>
    <col min="7945" max="8192" width="7.109375" style="164"/>
    <col min="8193" max="8193" width="13.109375" style="164" customWidth="1"/>
    <col min="8194" max="8200" width="17.6640625" style="164" customWidth="1"/>
    <col min="8201" max="8448" width="7.109375" style="164"/>
    <col min="8449" max="8449" width="13.109375" style="164" customWidth="1"/>
    <col min="8450" max="8456" width="17.6640625" style="164" customWidth="1"/>
    <col min="8457" max="8704" width="7.109375" style="164"/>
    <col min="8705" max="8705" width="13.109375" style="164" customWidth="1"/>
    <col min="8706" max="8712" width="17.6640625" style="164" customWidth="1"/>
    <col min="8713" max="8960" width="7.109375" style="164"/>
    <col min="8961" max="8961" width="13.109375" style="164" customWidth="1"/>
    <col min="8962" max="8968" width="17.6640625" style="164" customWidth="1"/>
    <col min="8969" max="9216" width="7.109375" style="164"/>
    <col min="9217" max="9217" width="13.109375" style="164" customWidth="1"/>
    <col min="9218" max="9224" width="17.6640625" style="164" customWidth="1"/>
    <col min="9225" max="9472" width="7.109375" style="164"/>
    <col min="9473" max="9473" width="13.109375" style="164" customWidth="1"/>
    <col min="9474" max="9480" width="17.6640625" style="164" customWidth="1"/>
    <col min="9481" max="9728" width="7.109375" style="164"/>
    <col min="9729" max="9729" width="13.109375" style="164" customWidth="1"/>
    <col min="9730" max="9736" width="17.6640625" style="164" customWidth="1"/>
    <col min="9737" max="9984" width="7.109375" style="164"/>
    <col min="9985" max="9985" width="13.109375" style="164" customWidth="1"/>
    <col min="9986" max="9992" width="17.6640625" style="164" customWidth="1"/>
    <col min="9993" max="10240" width="7.109375" style="164"/>
    <col min="10241" max="10241" width="13.109375" style="164" customWidth="1"/>
    <col min="10242" max="10248" width="17.6640625" style="164" customWidth="1"/>
    <col min="10249" max="10496" width="7.109375" style="164"/>
    <col min="10497" max="10497" width="13.109375" style="164" customWidth="1"/>
    <col min="10498" max="10504" width="17.6640625" style="164" customWidth="1"/>
    <col min="10505" max="10752" width="7.109375" style="164"/>
    <col min="10753" max="10753" width="13.109375" style="164" customWidth="1"/>
    <col min="10754" max="10760" width="17.6640625" style="164" customWidth="1"/>
    <col min="10761" max="11008" width="7.109375" style="164"/>
    <col min="11009" max="11009" width="13.109375" style="164" customWidth="1"/>
    <col min="11010" max="11016" width="17.6640625" style="164" customWidth="1"/>
    <col min="11017" max="11264" width="7.109375" style="164"/>
    <col min="11265" max="11265" width="13.109375" style="164" customWidth="1"/>
    <col min="11266" max="11272" width="17.6640625" style="164" customWidth="1"/>
    <col min="11273" max="11520" width="7.109375" style="164"/>
    <col min="11521" max="11521" width="13.109375" style="164" customWidth="1"/>
    <col min="11522" max="11528" width="17.6640625" style="164" customWidth="1"/>
    <col min="11529" max="11776" width="7.109375" style="164"/>
    <col min="11777" max="11777" width="13.109375" style="164" customWidth="1"/>
    <col min="11778" max="11784" width="17.6640625" style="164" customWidth="1"/>
    <col min="11785" max="12032" width="7.109375" style="164"/>
    <col min="12033" max="12033" width="13.109375" style="164" customWidth="1"/>
    <col min="12034" max="12040" width="17.6640625" style="164" customWidth="1"/>
    <col min="12041" max="12288" width="7.109375" style="164"/>
    <col min="12289" max="12289" width="13.109375" style="164" customWidth="1"/>
    <col min="12290" max="12296" width="17.6640625" style="164" customWidth="1"/>
    <col min="12297" max="12544" width="7.109375" style="164"/>
    <col min="12545" max="12545" width="13.109375" style="164" customWidth="1"/>
    <col min="12546" max="12552" width="17.6640625" style="164" customWidth="1"/>
    <col min="12553" max="12800" width="7.109375" style="164"/>
    <col min="12801" max="12801" width="13.109375" style="164" customWidth="1"/>
    <col min="12802" max="12808" width="17.6640625" style="164" customWidth="1"/>
    <col min="12809" max="13056" width="7.109375" style="164"/>
    <col min="13057" max="13057" width="13.109375" style="164" customWidth="1"/>
    <col min="13058" max="13064" width="17.6640625" style="164" customWidth="1"/>
    <col min="13065" max="13312" width="7.109375" style="164"/>
    <col min="13313" max="13313" width="13.109375" style="164" customWidth="1"/>
    <col min="13314" max="13320" width="17.6640625" style="164" customWidth="1"/>
    <col min="13321" max="13568" width="7.109375" style="164"/>
    <col min="13569" max="13569" width="13.109375" style="164" customWidth="1"/>
    <col min="13570" max="13576" width="17.6640625" style="164" customWidth="1"/>
    <col min="13577" max="13824" width="7.109375" style="164"/>
    <col min="13825" max="13825" width="13.109375" style="164" customWidth="1"/>
    <col min="13826" max="13832" width="17.6640625" style="164" customWidth="1"/>
    <col min="13833" max="14080" width="7.109375" style="164"/>
    <col min="14081" max="14081" width="13.109375" style="164" customWidth="1"/>
    <col min="14082" max="14088" width="17.6640625" style="164" customWidth="1"/>
    <col min="14089" max="14336" width="7.109375" style="164"/>
    <col min="14337" max="14337" width="13.109375" style="164" customWidth="1"/>
    <col min="14338" max="14344" width="17.6640625" style="164" customWidth="1"/>
    <col min="14345" max="14592" width="7.109375" style="164"/>
    <col min="14593" max="14593" width="13.109375" style="164" customWidth="1"/>
    <col min="14594" max="14600" width="17.6640625" style="164" customWidth="1"/>
    <col min="14601" max="14848" width="7.109375" style="164"/>
    <col min="14849" max="14849" width="13.109375" style="164" customWidth="1"/>
    <col min="14850" max="14856" width="17.6640625" style="164" customWidth="1"/>
    <col min="14857" max="15104" width="7.109375" style="164"/>
    <col min="15105" max="15105" width="13.109375" style="164" customWidth="1"/>
    <col min="15106" max="15112" width="17.6640625" style="164" customWidth="1"/>
    <col min="15113" max="15360" width="7.109375" style="164"/>
    <col min="15361" max="15361" width="13.109375" style="164" customWidth="1"/>
    <col min="15362" max="15368" width="17.6640625" style="164" customWidth="1"/>
    <col min="15369" max="15616" width="7.109375" style="164"/>
    <col min="15617" max="15617" width="13.109375" style="164" customWidth="1"/>
    <col min="15618" max="15624" width="17.6640625" style="164" customWidth="1"/>
    <col min="15625" max="15872" width="7.109375" style="164"/>
    <col min="15873" max="15873" width="13.109375" style="164" customWidth="1"/>
    <col min="15874" max="15880" width="17.6640625" style="164" customWidth="1"/>
    <col min="15881" max="16128" width="7.109375" style="164"/>
    <col min="16129" max="16129" width="13.109375" style="164" customWidth="1"/>
    <col min="16130" max="16136" width="17.6640625" style="164" customWidth="1"/>
    <col min="16137" max="16384" width="7.109375" style="164"/>
  </cols>
  <sheetData>
    <row r="1" spans="1:12" ht="34.200000000000003" customHeight="1" thickBot="1" x14ac:dyDescent="0.45">
      <c r="A1" s="154" t="s">
        <v>179</v>
      </c>
      <c r="B1" s="155"/>
      <c r="C1" s="157"/>
      <c r="D1" s="157"/>
      <c r="E1" s="158"/>
      <c r="F1" s="154" t="s">
        <v>95</v>
      </c>
      <c r="G1" s="1670" t="s">
        <v>251</v>
      </c>
      <c r="H1" s="1671"/>
      <c r="I1" s="109" t="s">
        <v>97</v>
      </c>
      <c r="J1" s="163"/>
      <c r="K1" s="163"/>
      <c r="L1" s="163"/>
    </row>
    <row r="2" spans="1:12" ht="18" customHeight="1" thickBot="1" x14ac:dyDescent="0.45">
      <c r="A2" s="154" t="s">
        <v>181</v>
      </c>
      <c r="B2" s="180" t="s">
        <v>250</v>
      </c>
      <c r="C2" s="161"/>
      <c r="D2" s="161"/>
      <c r="E2" s="162"/>
      <c r="F2" s="154" t="s">
        <v>183</v>
      </c>
      <c r="G2" s="1670" t="s">
        <v>230</v>
      </c>
      <c r="H2" s="1671"/>
      <c r="I2" s="163"/>
      <c r="J2" s="163"/>
      <c r="K2" s="163"/>
      <c r="L2" s="163"/>
    </row>
    <row r="3" spans="1:12" ht="54" customHeight="1" x14ac:dyDescent="0.25">
      <c r="A3" s="1668" t="s">
        <v>257</v>
      </c>
      <c r="B3" s="1669"/>
      <c r="C3" s="1669"/>
      <c r="D3" s="1669"/>
      <c r="E3" s="1669"/>
      <c r="F3" s="1669"/>
      <c r="G3" s="1669"/>
      <c r="H3" s="1669"/>
      <c r="I3" s="163"/>
      <c r="J3" s="163"/>
      <c r="K3" s="163"/>
      <c r="L3" s="163"/>
    </row>
    <row r="4" spans="1:12" ht="24" customHeight="1" thickBot="1" x14ac:dyDescent="0.35">
      <c r="A4" s="1659" t="s">
        <v>258</v>
      </c>
      <c r="B4" s="1659"/>
      <c r="C4" s="1659"/>
      <c r="D4" s="1659"/>
      <c r="E4" s="1659"/>
      <c r="F4" s="1659"/>
      <c r="G4" s="1659"/>
      <c r="H4" s="1659"/>
      <c r="I4" s="163"/>
      <c r="J4" s="163"/>
      <c r="K4" s="163"/>
      <c r="L4" s="192"/>
    </row>
    <row r="5" spans="1:12" s="166" customFormat="1" ht="21.9" customHeight="1" x14ac:dyDescent="0.3">
      <c r="A5" s="1660" t="s">
        <v>221</v>
      </c>
      <c r="B5" s="1662" t="s">
        <v>153</v>
      </c>
      <c r="C5" s="1664" t="s">
        <v>231</v>
      </c>
      <c r="D5" s="1664"/>
      <c r="E5" s="1664"/>
      <c r="F5" s="1664" t="s">
        <v>232</v>
      </c>
      <c r="G5" s="1664"/>
      <c r="H5" s="1665"/>
      <c r="I5" s="165"/>
      <c r="J5" s="165"/>
      <c r="K5" s="165"/>
      <c r="L5" s="165"/>
    </row>
    <row r="6" spans="1:12" s="166" customFormat="1" ht="21.9" customHeight="1" thickBot="1" x14ac:dyDescent="0.35">
      <c r="A6" s="1661"/>
      <c r="B6" s="1663"/>
      <c r="C6" s="167" t="s">
        <v>161</v>
      </c>
      <c r="D6" s="167" t="s">
        <v>224</v>
      </c>
      <c r="E6" s="167" t="s">
        <v>215</v>
      </c>
      <c r="F6" s="167" t="s">
        <v>161</v>
      </c>
      <c r="G6" s="167" t="s">
        <v>224</v>
      </c>
      <c r="H6" s="168" t="s">
        <v>215</v>
      </c>
      <c r="I6" s="165"/>
      <c r="J6" s="165"/>
      <c r="K6" s="165"/>
      <c r="L6" s="165"/>
    </row>
    <row r="7" spans="1:12" s="174" customFormat="1" ht="59.4" customHeight="1" x14ac:dyDescent="0.3">
      <c r="A7" s="169" t="s">
        <v>153</v>
      </c>
      <c r="B7" s="170">
        <f>C7+F7</f>
        <v>0</v>
      </c>
      <c r="C7" s="170">
        <f>SUM(D7:E7)</f>
        <v>0</v>
      </c>
      <c r="D7" s="170">
        <f>D8+D9</f>
        <v>0</v>
      </c>
      <c r="E7" s="170">
        <f>E8+E9</f>
        <v>0</v>
      </c>
      <c r="F7" s="170">
        <f>SUM(G7:H7)</f>
        <v>0</v>
      </c>
      <c r="G7" s="170">
        <f>G8+G9</f>
        <v>0</v>
      </c>
      <c r="H7" s="193">
        <f>H8+H9</f>
        <v>0</v>
      </c>
      <c r="I7" s="173"/>
      <c r="J7" s="173"/>
      <c r="K7" s="173"/>
      <c r="L7" s="173"/>
    </row>
    <row r="8" spans="1:12" s="174" customFormat="1" ht="59.4" customHeight="1" x14ac:dyDescent="0.3">
      <c r="A8" s="175" t="s">
        <v>225</v>
      </c>
      <c r="B8" s="176">
        <f t="shared" ref="B8:B9" si="0">C8+F8</f>
        <v>0</v>
      </c>
      <c r="C8" s="176">
        <f t="shared" ref="C8:C9" si="1">SUM(D8:E8)</f>
        <v>0</v>
      </c>
      <c r="D8" s="138">
        <v>0</v>
      </c>
      <c r="E8" s="138">
        <v>0</v>
      </c>
      <c r="F8" s="176">
        <f t="shared" ref="F8:F9" si="2">SUM(G8:H8)</f>
        <v>0</v>
      </c>
      <c r="G8" s="138">
        <v>0</v>
      </c>
      <c r="H8" s="139">
        <v>0</v>
      </c>
      <c r="I8" s="173"/>
      <c r="J8" s="173"/>
      <c r="K8" s="173"/>
      <c r="L8" s="173"/>
    </row>
    <row r="9" spans="1:12" s="174" customFormat="1" ht="59.4" customHeight="1" thickBot="1" x14ac:dyDescent="0.35">
      <c r="A9" s="177" t="s">
        <v>226</v>
      </c>
      <c r="B9" s="178">
        <f t="shared" si="0"/>
        <v>0</v>
      </c>
      <c r="C9" s="178">
        <f t="shared" si="1"/>
        <v>0</v>
      </c>
      <c r="D9" s="143">
        <v>0</v>
      </c>
      <c r="E9" s="143">
        <v>0</v>
      </c>
      <c r="F9" s="178">
        <f t="shared" si="2"/>
        <v>0</v>
      </c>
      <c r="G9" s="143">
        <v>0</v>
      </c>
      <c r="H9" s="144">
        <v>0</v>
      </c>
      <c r="I9" s="173"/>
      <c r="J9" s="173"/>
      <c r="K9" s="173"/>
      <c r="L9" s="173"/>
    </row>
    <row r="10" spans="1:12" ht="16.2" x14ac:dyDescent="0.3">
      <c r="A10" s="102" t="s">
        <v>133</v>
      </c>
      <c r="B10" s="88" t="s">
        <v>134</v>
      </c>
      <c r="D10" s="102" t="s">
        <v>135</v>
      </c>
      <c r="F10" s="115" t="s">
        <v>136</v>
      </c>
      <c r="H10" s="116"/>
      <c r="I10" s="163"/>
      <c r="J10" s="163"/>
      <c r="K10" s="163"/>
      <c r="L10" s="163"/>
    </row>
    <row r="11" spans="1:12" ht="16.2" x14ac:dyDescent="0.3">
      <c r="A11" s="89"/>
      <c r="B11" s="89"/>
      <c r="C11" s="103"/>
      <c r="D11" s="89" t="s">
        <v>137</v>
      </c>
      <c r="F11" s="89"/>
      <c r="G11" s="89"/>
      <c r="H11" s="88"/>
      <c r="I11" s="163"/>
      <c r="J11" s="163"/>
      <c r="K11" s="163"/>
      <c r="L11" s="163"/>
    </row>
    <row r="12" spans="1:12" ht="16.2" x14ac:dyDescent="0.3">
      <c r="A12" s="102"/>
      <c r="B12" s="89"/>
      <c r="C12" s="103"/>
      <c r="D12" s="103"/>
      <c r="E12" s="103"/>
      <c r="F12" s="89"/>
      <c r="H12" s="226" t="s">
        <v>244</v>
      </c>
      <c r="I12" s="163"/>
      <c r="J12" s="163"/>
      <c r="K12" s="163"/>
      <c r="L12" s="163"/>
    </row>
    <row r="13" spans="1:12" ht="16.2" x14ac:dyDescent="0.3">
      <c r="A13" s="89" t="s">
        <v>208</v>
      </c>
      <c r="B13" s="89"/>
      <c r="C13" s="89"/>
      <c r="D13" s="103"/>
      <c r="E13" s="103"/>
      <c r="F13" s="103"/>
      <c r="G13" s="89"/>
      <c r="H13" s="89"/>
      <c r="I13" s="163"/>
      <c r="J13" s="163"/>
      <c r="K13" s="163"/>
      <c r="L13" s="163"/>
    </row>
    <row r="14" spans="1:12" ht="16.2" x14ac:dyDescent="0.3">
      <c r="A14" s="1563" t="s">
        <v>259</v>
      </c>
      <c r="B14" s="1563"/>
      <c r="C14" s="1563"/>
      <c r="D14" s="1563"/>
      <c r="E14" s="1563"/>
      <c r="F14" s="1563"/>
      <c r="G14" s="1563"/>
      <c r="H14" s="1563"/>
      <c r="I14" s="1563"/>
      <c r="J14" s="1563"/>
      <c r="K14" s="1563"/>
      <c r="L14" s="1563"/>
    </row>
    <row r="15" spans="1:12" ht="16.2" x14ac:dyDescent="0.3">
      <c r="A15" s="1564" t="s">
        <v>253</v>
      </c>
      <c r="B15" s="1564"/>
      <c r="C15" s="1564"/>
      <c r="D15" s="1564"/>
      <c r="E15" s="1564"/>
      <c r="F15" s="1564"/>
      <c r="G15" s="1564"/>
      <c r="H15" s="1564"/>
      <c r="I15" s="163"/>
      <c r="J15" s="163"/>
      <c r="K15" s="163"/>
      <c r="L15" s="163"/>
    </row>
    <row r="16" spans="1:12" ht="12.6" x14ac:dyDescent="0.25">
      <c r="G16" s="191"/>
    </row>
  </sheetData>
  <mergeCells count="10">
    <mergeCell ref="A14:L14"/>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2AD2E826-7EFE-4A7C-ACBE-3B30B7BED14E}"/>
  </hyperlinks>
  <printOptions horizontalCentered="1"/>
  <pageMargins left="0.74803149606299213" right="0" top="1.1023622047244095" bottom="0.59055118110236227" header="0.31496062992125984" footer="0.31496062992125984"/>
  <pageSetup paperSize="9" scale="82" orientation="landscape" horizontalDpi="1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8508-38ED-4CCD-AA8C-A6D4D1629E0D}">
  <sheetPr>
    <tabColor rgb="FF00B0F0"/>
  </sheetPr>
  <dimension ref="A1:H38"/>
  <sheetViews>
    <sheetView view="pageBreakPreview" topLeftCell="A3" zoomScale="90" zoomScaleNormal="100" zoomScaleSheetLayoutView="90" workbookViewId="0"/>
  </sheetViews>
  <sheetFormatPr defaultRowHeight="12" x14ac:dyDescent="0.25"/>
  <cols>
    <col min="1" max="1" width="30.6640625" style="950" customWidth="1"/>
    <col min="2" max="2" width="41" style="950" customWidth="1"/>
    <col min="3" max="3" width="26" style="950" customWidth="1"/>
    <col min="4" max="4" width="8.33203125" style="950" customWidth="1"/>
    <col min="5" max="5" width="6.77734375" style="950" customWidth="1"/>
    <col min="6" max="6" width="12.21875" style="950" customWidth="1"/>
    <col min="7" max="7" width="13.77734375" style="950" customWidth="1"/>
    <col min="8" max="8" width="19.6640625" style="950" customWidth="1"/>
    <col min="9" max="16384" width="8.88671875" style="950"/>
  </cols>
  <sheetData>
    <row r="1" spans="1:8" s="985" customFormat="1" ht="31.5" hidden="1" customHeight="1" x14ac:dyDescent="0.6">
      <c r="A1" s="985" t="s">
        <v>1338</v>
      </c>
      <c r="C1" s="985" t="s">
        <v>1339</v>
      </c>
      <c r="D1" s="985" t="s">
        <v>1340</v>
      </c>
      <c r="E1" s="1267" t="s">
        <v>1371</v>
      </c>
      <c r="F1" s="1231"/>
      <c r="G1" s="1232"/>
    </row>
    <row r="2" spans="1:8" s="985" customFormat="1" ht="28.5" hidden="1" customHeight="1" x14ac:dyDescent="0.3">
      <c r="A2" s="1123" t="s">
        <v>1372</v>
      </c>
      <c r="B2" s="1255"/>
      <c r="C2" s="1256"/>
      <c r="D2" s="985" t="s">
        <v>1357</v>
      </c>
    </row>
    <row r="3" spans="1:8" ht="18" customHeight="1" thickTop="1" thickBot="1" x14ac:dyDescent="0.35">
      <c r="A3" s="1234" t="s">
        <v>572</v>
      </c>
      <c r="B3" s="976"/>
      <c r="C3" s="951"/>
      <c r="D3" s="1649" t="s">
        <v>95</v>
      </c>
      <c r="E3" s="1684"/>
      <c r="F3" s="1649" t="s">
        <v>1358</v>
      </c>
      <c r="G3" s="1650"/>
      <c r="H3" s="109" t="s">
        <v>97</v>
      </c>
    </row>
    <row r="4" spans="1:8" ht="18" customHeight="1" thickTop="1" thickBot="1" x14ac:dyDescent="0.35">
      <c r="A4" s="1237" t="s">
        <v>1345</v>
      </c>
      <c r="B4" s="1238" t="s">
        <v>1346</v>
      </c>
      <c r="C4" s="1239"/>
      <c r="D4" s="1649" t="s">
        <v>183</v>
      </c>
      <c r="E4" s="1684"/>
      <c r="F4" s="1649" t="s">
        <v>1373</v>
      </c>
      <c r="G4" s="1650"/>
    </row>
    <row r="5" spans="1:8" ht="54" customHeight="1" thickTop="1" x14ac:dyDescent="0.25">
      <c r="A5" s="1651" t="s">
        <v>1374</v>
      </c>
      <c r="B5" s="1651"/>
      <c r="C5" s="1651"/>
      <c r="D5" s="1651"/>
      <c r="E5" s="1652"/>
      <c r="F5" s="1652"/>
      <c r="G5" s="1652"/>
      <c r="H5" s="1243"/>
    </row>
    <row r="6" spans="1:8" ht="24" customHeight="1" thickBot="1" x14ac:dyDescent="0.35">
      <c r="A6" s="1682" t="s">
        <v>1407</v>
      </c>
      <c r="B6" s="1682"/>
      <c r="C6" s="1682"/>
      <c r="D6" s="1682"/>
      <c r="E6" s="1683"/>
      <c r="F6" s="1683"/>
      <c r="G6" s="1683"/>
      <c r="H6" s="979"/>
    </row>
    <row r="7" spans="1:8" s="956" customFormat="1" ht="66" customHeight="1" thickBot="1" x14ac:dyDescent="0.35">
      <c r="A7" s="1261" t="s">
        <v>221</v>
      </c>
      <c r="B7" s="1273" t="s">
        <v>153</v>
      </c>
      <c r="C7" s="1674" t="s">
        <v>1375</v>
      </c>
      <c r="D7" s="1675"/>
      <c r="E7" s="1676" t="s">
        <v>1376</v>
      </c>
      <c r="F7" s="1677"/>
      <c r="G7" s="1677"/>
    </row>
    <row r="8" spans="1:8" s="965" customFormat="1" ht="120" customHeight="1" x14ac:dyDescent="0.3">
      <c r="A8" s="1274" t="s">
        <v>153</v>
      </c>
      <c r="B8" s="1286">
        <f>SUM(C8:G8)</f>
        <v>0</v>
      </c>
      <c r="C8" s="1678">
        <f>SUM(C9:D10)</f>
        <v>0</v>
      </c>
      <c r="D8" s="1679"/>
      <c r="E8" s="1680">
        <f>SUM(E9:G10)</f>
        <v>0</v>
      </c>
      <c r="F8" s="1681"/>
      <c r="G8" s="1681"/>
    </row>
    <row r="9" spans="1:8" s="965" customFormat="1" ht="120" customHeight="1" x14ac:dyDescent="0.3">
      <c r="A9" s="1275" t="s">
        <v>225</v>
      </c>
      <c r="B9" s="1286">
        <f t="shared" ref="B9:B10" si="0">SUM(C9:G9)</f>
        <v>0</v>
      </c>
      <c r="C9" s="1680">
        <v>0</v>
      </c>
      <c r="D9" s="1681"/>
      <c r="E9" s="1680">
        <v>0</v>
      </c>
      <c r="F9" s="1681"/>
      <c r="G9" s="1681"/>
    </row>
    <row r="10" spans="1:8" s="965" customFormat="1" ht="120" customHeight="1" thickBot="1" x14ac:dyDescent="0.35">
      <c r="A10" s="1276" t="s">
        <v>1353</v>
      </c>
      <c r="B10" s="1293">
        <f t="shared" si="0"/>
        <v>0</v>
      </c>
      <c r="C10" s="1672">
        <v>0</v>
      </c>
      <c r="D10" s="1673"/>
      <c r="E10" s="1672">
        <v>0</v>
      </c>
      <c r="F10" s="1673"/>
      <c r="G10" s="1673"/>
    </row>
    <row r="11" spans="1:8" s="973" customFormat="1" ht="53.25" customHeight="1" x14ac:dyDescent="0.3">
      <c r="A11" s="1591" t="s">
        <v>1409</v>
      </c>
      <c r="B11" s="1591"/>
      <c r="C11" s="1591"/>
      <c r="D11" s="1591"/>
      <c r="E11" s="1639"/>
      <c r="F11" s="1639"/>
      <c r="G11" s="1639"/>
      <c r="H11" s="1253"/>
    </row>
    <row r="12" spans="1:8" s="1265" customFormat="1" ht="18" customHeight="1" x14ac:dyDescent="0.3">
      <c r="A12" s="1591" t="s">
        <v>208</v>
      </c>
      <c r="B12" s="1591"/>
      <c r="C12" s="1591"/>
      <c r="D12" s="1591"/>
      <c r="E12" s="1253"/>
      <c r="F12" s="1253"/>
      <c r="G12" s="1253"/>
      <c r="H12" s="1253"/>
    </row>
    <row r="13" spans="1:8" ht="36" customHeight="1" x14ac:dyDescent="0.25">
      <c r="A13" s="1591" t="s">
        <v>1377</v>
      </c>
      <c r="B13" s="1591"/>
      <c r="C13" s="1591"/>
      <c r="D13" s="1591"/>
      <c r="E13" s="1253"/>
      <c r="F13" s="1253"/>
      <c r="G13" s="1253"/>
      <c r="H13" s="1253"/>
    </row>
    <row r="14" spans="1:8" ht="15.6" x14ac:dyDescent="0.3">
      <c r="B14" s="1266"/>
      <c r="C14" s="1266"/>
    </row>
    <row r="38" spans="3:3" hidden="1" x14ac:dyDescent="0.25">
      <c r="C38" s="950" t="s">
        <v>1362</v>
      </c>
    </row>
  </sheetData>
  <mergeCells count="17">
    <mergeCell ref="A6:G6"/>
    <mergeCell ref="D3:E3"/>
    <mergeCell ref="F3:G3"/>
    <mergeCell ref="D4:E4"/>
    <mergeCell ref="F4:G4"/>
    <mergeCell ref="A5:G5"/>
    <mergeCell ref="C7:D7"/>
    <mergeCell ref="E7:G7"/>
    <mergeCell ref="C8:D8"/>
    <mergeCell ref="E8:G8"/>
    <mergeCell ref="C9:D9"/>
    <mergeCell ref="E9:G9"/>
    <mergeCell ref="C10:D10"/>
    <mergeCell ref="E10:G10"/>
    <mergeCell ref="A11:G11"/>
    <mergeCell ref="A12:D12"/>
    <mergeCell ref="A13:D13"/>
  </mergeCells>
  <phoneticPr fontId="10" type="noConversion"/>
  <hyperlinks>
    <hyperlink ref="H3" location="預告統計資料發布時間表!A1" display="回發布時間表" xr:uid="{D9F85EF1-281A-4063-92EF-EE6BA8F52866}"/>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E80B-7B68-4552-A9B6-1411DEC67E90}">
  <dimension ref="A1:M135"/>
  <sheetViews>
    <sheetView showGridLines="0" topLeftCell="A115" zoomScaleNormal="100" workbookViewId="0">
      <pane xSplit="5" topLeftCell="F1" activePane="topRight" state="frozen"/>
      <selection activeCell="AJ20" sqref="AJ20:AO20"/>
      <selection pane="topRight" activeCell="J133" sqref="J133"/>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844</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34729564</v>
      </c>
      <c r="G7" s="341">
        <f t="shared" si="0"/>
        <v>34729564</v>
      </c>
      <c r="H7" s="341">
        <f>H8+H18+H19+H20+H21+H22+H25+H31+H34+H35+H36</f>
        <v>34725052</v>
      </c>
      <c r="I7" s="341">
        <f t="shared" ref="I7:K7" si="1">I8+I18+I19+I20+I21+I22+I25+I31+I34+I35+I36</f>
        <v>34725052</v>
      </c>
      <c r="J7" s="341">
        <f t="shared" si="1"/>
        <v>4512</v>
      </c>
      <c r="K7" s="342">
        <f t="shared" si="1"/>
        <v>4512</v>
      </c>
    </row>
    <row r="8" spans="1:12" ht="19.5" customHeight="1" x14ac:dyDescent="0.3">
      <c r="A8" s="343"/>
      <c r="B8" s="343"/>
      <c r="C8" s="344" t="s">
        <v>338</v>
      </c>
      <c r="D8" s="343"/>
      <c r="E8" s="343"/>
      <c r="F8" s="341">
        <f t="shared" ref="F8:G8" si="2">F9+F10+F11+F12+F13+F16+F17</f>
        <v>33834092</v>
      </c>
      <c r="G8" s="341">
        <f t="shared" si="2"/>
        <v>33834092</v>
      </c>
      <c r="H8" s="341">
        <f>H9+H10+H11+H12+H13+H16+H17</f>
        <v>33834092</v>
      </c>
      <c r="I8" s="341">
        <f t="shared" ref="I8:K8" si="3">I9+I10+I11+I12+I13+I16+I17</f>
        <v>33834092</v>
      </c>
      <c r="J8" s="341">
        <f t="shared" si="3"/>
        <v>0</v>
      </c>
      <c r="K8" s="342">
        <f t="shared" si="3"/>
        <v>0</v>
      </c>
    </row>
    <row r="9" spans="1:12" ht="19.5" customHeight="1" x14ac:dyDescent="0.3">
      <c r="A9" s="343"/>
      <c r="B9" s="343"/>
      <c r="C9" s="344"/>
      <c r="D9" s="343" t="s">
        <v>339</v>
      </c>
      <c r="E9" s="323"/>
      <c r="F9" s="341">
        <f>H9+J9</f>
        <v>6873</v>
      </c>
      <c r="G9" s="341">
        <f>I9+K9</f>
        <v>6873</v>
      </c>
      <c r="H9" s="345">
        <v>6873</v>
      </c>
      <c r="I9" s="345">
        <f>H9</f>
        <v>6873</v>
      </c>
      <c r="J9" s="345">
        <v>0</v>
      </c>
      <c r="K9" s="346">
        <f>J9</f>
        <v>0</v>
      </c>
    </row>
    <row r="10" spans="1:12" ht="19.5" customHeight="1" x14ac:dyDescent="0.3">
      <c r="A10" s="343"/>
      <c r="B10" s="343"/>
      <c r="C10" s="344"/>
      <c r="D10" s="343" t="s">
        <v>340</v>
      </c>
      <c r="E10" s="343"/>
      <c r="F10" s="341">
        <f t="shared" ref="F10:G12" si="4">H10+J10</f>
        <v>12739</v>
      </c>
      <c r="G10" s="341">
        <f t="shared" si="4"/>
        <v>12739</v>
      </c>
      <c r="H10" s="345">
        <v>12739</v>
      </c>
      <c r="I10" s="345">
        <f t="shared" ref="I10:I28" si="5">H10</f>
        <v>12739</v>
      </c>
      <c r="J10" s="345">
        <v>0</v>
      </c>
      <c r="K10" s="346">
        <f t="shared" ref="K10:K28" si="6">J10</f>
        <v>0</v>
      </c>
    </row>
    <row r="11" spans="1:12" ht="19.5" customHeight="1" x14ac:dyDescent="0.3">
      <c r="A11" s="343"/>
      <c r="B11" s="343"/>
      <c r="C11" s="344"/>
      <c r="D11" s="343" t="s">
        <v>341</v>
      </c>
      <c r="E11" s="343"/>
      <c r="F11" s="341">
        <f t="shared" si="4"/>
        <v>386</v>
      </c>
      <c r="G11" s="341">
        <f t="shared" si="4"/>
        <v>386</v>
      </c>
      <c r="H11" s="345">
        <v>386</v>
      </c>
      <c r="I11" s="345">
        <f t="shared" si="5"/>
        <v>386</v>
      </c>
      <c r="J11" s="345">
        <v>0</v>
      </c>
      <c r="K11" s="346">
        <f t="shared" si="6"/>
        <v>0</v>
      </c>
    </row>
    <row r="12" spans="1:12" ht="19.5" customHeight="1" x14ac:dyDescent="0.3">
      <c r="A12" s="343"/>
      <c r="B12" s="343"/>
      <c r="C12" s="344"/>
      <c r="D12" s="343" t="s">
        <v>342</v>
      </c>
      <c r="E12" s="343"/>
      <c r="F12" s="341">
        <f t="shared" si="4"/>
        <v>0</v>
      </c>
      <c r="G12" s="341">
        <f t="shared" si="4"/>
        <v>0</v>
      </c>
      <c r="H12" s="345">
        <v>0</v>
      </c>
      <c r="I12" s="345">
        <f t="shared" si="5"/>
        <v>0</v>
      </c>
      <c r="J12" s="345">
        <v>0</v>
      </c>
      <c r="K12" s="346">
        <f t="shared" si="6"/>
        <v>0</v>
      </c>
    </row>
    <row r="13" spans="1:12" ht="19.5" customHeight="1" x14ac:dyDescent="0.3">
      <c r="A13" s="343"/>
      <c r="B13" s="343"/>
      <c r="C13" s="344"/>
      <c r="D13" s="343" t="s">
        <v>343</v>
      </c>
      <c r="E13" s="343"/>
      <c r="F13" s="341">
        <f>H13+J13</f>
        <v>15054</v>
      </c>
      <c r="G13" s="341">
        <f>I13+K13</f>
        <v>15054</v>
      </c>
      <c r="H13" s="341">
        <f>SUM(H14:H15)</f>
        <v>15054</v>
      </c>
      <c r="I13" s="341">
        <f t="shared" ref="I13:K13" si="7">SUM(I14:I15)</f>
        <v>15054</v>
      </c>
      <c r="J13" s="341">
        <f t="shared" si="7"/>
        <v>0</v>
      </c>
      <c r="K13" s="342">
        <f t="shared" si="7"/>
        <v>0</v>
      </c>
    </row>
    <row r="14" spans="1:12" ht="19.5" customHeight="1" x14ac:dyDescent="0.3">
      <c r="A14" s="343"/>
      <c r="B14" s="343"/>
      <c r="C14" s="344"/>
      <c r="D14" s="343"/>
      <c r="E14" s="343" t="s">
        <v>344</v>
      </c>
      <c r="F14" s="341">
        <f t="shared" ref="F14:G28" si="8">H14+J14</f>
        <v>0</v>
      </c>
      <c r="G14" s="341">
        <f t="shared" si="8"/>
        <v>0</v>
      </c>
      <c r="H14" s="345">
        <v>0</v>
      </c>
      <c r="I14" s="345">
        <f t="shared" si="5"/>
        <v>0</v>
      </c>
      <c r="J14" s="345">
        <v>0</v>
      </c>
      <c r="K14" s="346">
        <f t="shared" si="6"/>
        <v>0</v>
      </c>
    </row>
    <row r="15" spans="1:12" ht="19.5" customHeight="1" x14ac:dyDescent="0.3">
      <c r="A15" s="343"/>
      <c r="B15" s="343"/>
      <c r="C15" s="344"/>
      <c r="D15" s="343"/>
      <c r="E15" s="343" t="s">
        <v>345</v>
      </c>
      <c r="F15" s="341">
        <f t="shared" si="8"/>
        <v>15054</v>
      </c>
      <c r="G15" s="341">
        <f t="shared" si="8"/>
        <v>15054</v>
      </c>
      <c r="H15" s="345">
        <v>15054</v>
      </c>
      <c r="I15" s="345">
        <f t="shared" si="5"/>
        <v>15054</v>
      </c>
      <c r="J15" s="345">
        <v>0</v>
      </c>
      <c r="K15" s="346">
        <f t="shared" si="6"/>
        <v>0</v>
      </c>
    </row>
    <row r="16" spans="1:12" ht="19.5" customHeight="1" x14ac:dyDescent="0.3">
      <c r="A16" s="343"/>
      <c r="B16" s="343"/>
      <c r="C16" s="344"/>
      <c r="D16" s="343" t="s">
        <v>346</v>
      </c>
      <c r="E16" s="343"/>
      <c r="F16" s="341">
        <f t="shared" si="8"/>
        <v>33799040</v>
      </c>
      <c r="G16" s="341">
        <f t="shared" si="8"/>
        <v>33799040</v>
      </c>
      <c r="H16" s="345">
        <v>33799040</v>
      </c>
      <c r="I16" s="345">
        <f t="shared" si="5"/>
        <v>33799040</v>
      </c>
      <c r="J16" s="345">
        <v>0</v>
      </c>
      <c r="K16" s="346">
        <f t="shared" si="6"/>
        <v>0</v>
      </c>
    </row>
    <row r="17" spans="1:11" ht="19.5" customHeight="1" x14ac:dyDescent="0.3">
      <c r="A17" s="343"/>
      <c r="B17" s="343"/>
      <c r="C17" s="344"/>
      <c r="D17" s="343" t="s">
        <v>347</v>
      </c>
      <c r="E17" s="343"/>
      <c r="F17" s="341">
        <f t="shared" si="8"/>
        <v>0</v>
      </c>
      <c r="G17" s="341">
        <f t="shared" si="8"/>
        <v>0</v>
      </c>
      <c r="H17" s="345">
        <v>0</v>
      </c>
      <c r="I17" s="345">
        <f t="shared" si="5"/>
        <v>0</v>
      </c>
      <c r="J17" s="345">
        <v>0</v>
      </c>
      <c r="K17" s="346">
        <f t="shared" si="6"/>
        <v>0</v>
      </c>
    </row>
    <row r="18" spans="1:11" ht="19.5" customHeight="1" x14ac:dyDescent="0.3">
      <c r="A18" s="343"/>
      <c r="B18" s="343"/>
      <c r="C18" s="347" t="s">
        <v>348</v>
      </c>
      <c r="D18" s="343"/>
      <c r="E18" s="343"/>
      <c r="F18" s="341">
        <f t="shared" si="8"/>
        <v>0</v>
      </c>
      <c r="G18" s="341">
        <f t="shared" si="8"/>
        <v>0</v>
      </c>
      <c r="H18" s="345">
        <v>0</v>
      </c>
      <c r="I18" s="345">
        <f t="shared" si="5"/>
        <v>0</v>
      </c>
      <c r="J18" s="345">
        <v>0</v>
      </c>
      <c r="K18" s="346">
        <f t="shared" si="6"/>
        <v>0</v>
      </c>
    </row>
    <row r="19" spans="1:11" ht="19.5" customHeight="1" x14ac:dyDescent="0.3">
      <c r="A19" s="343"/>
      <c r="B19" s="343"/>
      <c r="C19" s="347" t="s">
        <v>349</v>
      </c>
      <c r="D19" s="343"/>
      <c r="E19" s="343"/>
      <c r="F19" s="341">
        <f t="shared" si="8"/>
        <v>4134</v>
      </c>
      <c r="G19" s="341">
        <f t="shared" si="8"/>
        <v>4134</v>
      </c>
      <c r="H19" s="345">
        <v>4134</v>
      </c>
      <c r="I19" s="345">
        <f t="shared" si="5"/>
        <v>4134</v>
      </c>
      <c r="J19" s="345">
        <v>0</v>
      </c>
      <c r="K19" s="346">
        <f t="shared" si="6"/>
        <v>0</v>
      </c>
    </row>
    <row r="20" spans="1:11" ht="19.5" customHeight="1" x14ac:dyDescent="0.3">
      <c r="A20" s="343"/>
      <c r="B20" s="343"/>
      <c r="C20" s="347" t="s">
        <v>350</v>
      </c>
      <c r="D20" s="343"/>
      <c r="E20" s="343"/>
      <c r="F20" s="341">
        <f t="shared" si="8"/>
        <v>238700</v>
      </c>
      <c r="G20" s="341">
        <f t="shared" si="8"/>
        <v>238700</v>
      </c>
      <c r="H20" s="345">
        <v>238700</v>
      </c>
      <c r="I20" s="345">
        <f t="shared" si="5"/>
        <v>238700</v>
      </c>
      <c r="J20" s="345">
        <v>0</v>
      </c>
      <c r="K20" s="346">
        <f t="shared" si="6"/>
        <v>0</v>
      </c>
    </row>
    <row r="21" spans="1:11" ht="19.5" customHeight="1" x14ac:dyDescent="0.3">
      <c r="A21" s="343"/>
      <c r="B21" s="343"/>
      <c r="C21" s="347" t="s">
        <v>351</v>
      </c>
      <c r="D21" s="343"/>
      <c r="E21" s="343"/>
      <c r="F21" s="341">
        <f t="shared" si="8"/>
        <v>0</v>
      </c>
      <c r="G21" s="341">
        <f t="shared" si="8"/>
        <v>0</v>
      </c>
      <c r="H21" s="345">
        <v>0</v>
      </c>
      <c r="I21" s="345">
        <f t="shared" si="5"/>
        <v>0</v>
      </c>
      <c r="J21" s="345">
        <v>0</v>
      </c>
      <c r="K21" s="346">
        <f t="shared" si="6"/>
        <v>0</v>
      </c>
    </row>
    <row r="22" spans="1:11" ht="19.5" customHeight="1" x14ac:dyDescent="0.3">
      <c r="A22" s="343"/>
      <c r="B22" s="343"/>
      <c r="C22" s="347" t="s">
        <v>352</v>
      </c>
      <c r="D22" s="343"/>
      <c r="E22" s="343"/>
      <c r="F22" s="341">
        <f t="shared" si="8"/>
        <v>192989</v>
      </c>
      <c r="G22" s="341">
        <f t="shared" si="8"/>
        <v>192989</v>
      </c>
      <c r="H22" s="341">
        <f>SUM(H23:H24)</f>
        <v>192989</v>
      </c>
      <c r="I22" s="341">
        <f t="shared" ref="I22:K22" si="9">SUM(I23:I24)</f>
        <v>192989</v>
      </c>
      <c r="J22" s="341">
        <f t="shared" si="9"/>
        <v>0</v>
      </c>
      <c r="K22" s="342">
        <f t="shared" si="9"/>
        <v>0</v>
      </c>
    </row>
    <row r="23" spans="1:11" ht="19.5" customHeight="1" x14ac:dyDescent="0.3">
      <c r="A23" s="343"/>
      <c r="B23" s="343"/>
      <c r="C23" s="323"/>
      <c r="D23" s="347" t="s">
        <v>353</v>
      </c>
      <c r="E23" s="343"/>
      <c r="F23" s="341">
        <f t="shared" si="8"/>
        <v>192989</v>
      </c>
      <c r="G23" s="341">
        <f t="shared" si="8"/>
        <v>192989</v>
      </c>
      <c r="H23" s="345">
        <v>192989</v>
      </c>
      <c r="I23" s="345">
        <f t="shared" si="5"/>
        <v>192989</v>
      </c>
      <c r="J23" s="345">
        <v>0</v>
      </c>
      <c r="K23" s="346">
        <f t="shared" si="6"/>
        <v>0</v>
      </c>
    </row>
    <row r="24" spans="1:11" ht="19.5" customHeight="1" x14ac:dyDescent="0.3">
      <c r="A24" s="343"/>
      <c r="B24" s="343"/>
      <c r="C24" s="343"/>
      <c r="D24" s="343" t="s">
        <v>354</v>
      </c>
      <c r="E24" s="343"/>
      <c r="F24" s="341">
        <f t="shared" si="8"/>
        <v>0</v>
      </c>
      <c r="G24" s="341">
        <f t="shared" si="8"/>
        <v>0</v>
      </c>
      <c r="H24" s="345">
        <v>0</v>
      </c>
      <c r="I24" s="345">
        <f t="shared" si="5"/>
        <v>0</v>
      </c>
      <c r="J24" s="345">
        <v>0</v>
      </c>
      <c r="K24" s="346">
        <f t="shared" si="6"/>
        <v>0</v>
      </c>
    </row>
    <row r="25" spans="1:11" ht="19.5" customHeight="1" x14ac:dyDescent="0.3">
      <c r="A25" s="343"/>
      <c r="B25" s="343"/>
      <c r="C25" s="343" t="s">
        <v>355</v>
      </c>
      <c r="D25" s="343"/>
      <c r="E25" s="343"/>
      <c r="F25" s="341">
        <f t="shared" si="8"/>
        <v>0</v>
      </c>
      <c r="G25" s="341">
        <f t="shared" si="8"/>
        <v>0</v>
      </c>
      <c r="H25" s="341">
        <f>SUM(H26:H28)</f>
        <v>0</v>
      </c>
      <c r="I25" s="341">
        <v>0</v>
      </c>
      <c r="J25" s="341">
        <v>0</v>
      </c>
      <c r="K25" s="342">
        <v>0</v>
      </c>
    </row>
    <row r="26" spans="1:11" ht="19.5" customHeight="1" x14ac:dyDescent="0.3">
      <c r="A26" s="343"/>
      <c r="B26" s="343"/>
      <c r="C26" s="343"/>
      <c r="D26" s="343" t="s">
        <v>356</v>
      </c>
      <c r="E26" s="343"/>
      <c r="F26" s="341">
        <f t="shared" si="8"/>
        <v>0</v>
      </c>
      <c r="G26" s="341">
        <f t="shared" si="8"/>
        <v>0</v>
      </c>
      <c r="H26" s="345">
        <v>0</v>
      </c>
      <c r="I26" s="345">
        <f t="shared" si="5"/>
        <v>0</v>
      </c>
      <c r="J26" s="345">
        <v>0</v>
      </c>
      <c r="K26" s="346">
        <f t="shared" si="6"/>
        <v>0</v>
      </c>
    </row>
    <row r="27" spans="1:11" ht="19.5" customHeight="1" x14ac:dyDescent="0.3">
      <c r="A27" s="343"/>
      <c r="B27" s="343"/>
      <c r="C27" s="343"/>
      <c r="D27" s="343" t="s">
        <v>357</v>
      </c>
      <c r="E27" s="343"/>
      <c r="F27" s="341">
        <f t="shared" si="8"/>
        <v>0</v>
      </c>
      <c r="G27" s="341">
        <f t="shared" si="8"/>
        <v>0</v>
      </c>
      <c r="H27" s="345">
        <v>0</v>
      </c>
      <c r="I27" s="345">
        <f t="shared" si="5"/>
        <v>0</v>
      </c>
      <c r="J27" s="345">
        <v>0</v>
      </c>
      <c r="K27" s="346">
        <f t="shared" si="6"/>
        <v>0</v>
      </c>
    </row>
    <row r="28" spans="1:11" ht="19.5" customHeight="1" x14ac:dyDescent="0.3">
      <c r="A28" s="343"/>
      <c r="B28" s="343"/>
      <c r="C28" s="343"/>
      <c r="D28" s="343" t="s">
        <v>358</v>
      </c>
      <c r="E28" s="343"/>
      <c r="F28" s="341">
        <f t="shared" si="8"/>
        <v>0</v>
      </c>
      <c r="G28" s="341">
        <f t="shared" si="8"/>
        <v>0</v>
      </c>
      <c r="H28" s="345">
        <v>0</v>
      </c>
      <c r="I28" s="345">
        <f t="shared" si="5"/>
        <v>0</v>
      </c>
      <c r="J28" s="345">
        <v>0</v>
      </c>
      <c r="K28" s="346">
        <f t="shared" si="6"/>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0</v>
      </c>
      <c r="G31" s="341">
        <f>I31+K31</f>
        <v>0</v>
      </c>
      <c r="H31" s="341">
        <f>SUM(H32:H33)</f>
        <v>0</v>
      </c>
      <c r="I31" s="341">
        <f t="shared" ref="I31:K31" si="10">SUM(I32:I33)</f>
        <v>0</v>
      </c>
      <c r="J31" s="341">
        <f t="shared" si="10"/>
        <v>0</v>
      </c>
      <c r="K31" s="342">
        <f t="shared" si="10"/>
        <v>0</v>
      </c>
    </row>
    <row r="32" spans="1:11" ht="19.5" customHeight="1" x14ac:dyDescent="0.3">
      <c r="A32" s="343"/>
      <c r="B32" s="343"/>
      <c r="C32" s="343"/>
      <c r="D32" s="343" t="s">
        <v>360</v>
      </c>
      <c r="E32" s="343"/>
      <c r="F32" s="341">
        <f t="shared" ref="F32:G42" si="11">H32+J32</f>
        <v>0</v>
      </c>
      <c r="G32" s="341">
        <f t="shared" si="11"/>
        <v>0</v>
      </c>
      <c r="H32" s="345">
        <v>0</v>
      </c>
      <c r="I32" s="345">
        <f t="shared" ref="I32:I36" si="12">H32</f>
        <v>0</v>
      </c>
      <c r="J32" s="345">
        <v>0</v>
      </c>
      <c r="K32" s="346">
        <f t="shared" ref="K32:K36" si="13">J32</f>
        <v>0</v>
      </c>
    </row>
    <row r="33" spans="1:11" ht="19.5" customHeight="1" x14ac:dyDescent="0.3">
      <c r="A33" s="343"/>
      <c r="B33" s="343"/>
      <c r="C33" s="343"/>
      <c r="D33" s="343" t="s">
        <v>361</v>
      </c>
      <c r="E33" s="343"/>
      <c r="F33" s="341">
        <f t="shared" si="11"/>
        <v>0</v>
      </c>
      <c r="G33" s="341">
        <f t="shared" si="11"/>
        <v>0</v>
      </c>
      <c r="H33" s="345">
        <v>0</v>
      </c>
      <c r="I33" s="345">
        <f t="shared" si="12"/>
        <v>0</v>
      </c>
      <c r="J33" s="345">
        <v>0</v>
      </c>
      <c r="K33" s="346">
        <f t="shared" si="13"/>
        <v>0</v>
      </c>
    </row>
    <row r="34" spans="1:11" ht="19.5" customHeight="1" x14ac:dyDescent="0.3">
      <c r="A34" s="343"/>
      <c r="B34" s="343"/>
      <c r="C34" s="343" t="s">
        <v>362</v>
      </c>
      <c r="D34" s="343"/>
      <c r="E34" s="343"/>
      <c r="F34" s="341">
        <f t="shared" si="11"/>
        <v>0</v>
      </c>
      <c r="G34" s="341">
        <f t="shared" si="11"/>
        <v>0</v>
      </c>
      <c r="H34" s="345">
        <v>0</v>
      </c>
      <c r="I34" s="345">
        <f t="shared" si="12"/>
        <v>0</v>
      </c>
      <c r="J34" s="345">
        <v>0</v>
      </c>
      <c r="K34" s="346">
        <f t="shared" si="13"/>
        <v>0</v>
      </c>
    </row>
    <row r="35" spans="1:11" ht="19.5" customHeight="1" x14ac:dyDescent="0.3">
      <c r="A35" s="343"/>
      <c r="B35" s="343"/>
      <c r="C35" s="343" t="s">
        <v>363</v>
      </c>
      <c r="D35" s="343"/>
      <c r="E35" s="343"/>
      <c r="F35" s="341">
        <f t="shared" si="11"/>
        <v>0</v>
      </c>
      <c r="G35" s="341">
        <f t="shared" si="11"/>
        <v>0</v>
      </c>
      <c r="H35" s="345">
        <v>0</v>
      </c>
      <c r="I35" s="345">
        <f t="shared" si="12"/>
        <v>0</v>
      </c>
      <c r="J35" s="345">
        <v>0</v>
      </c>
      <c r="K35" s="346">
        <f t="shared" si="13"/>
        <v>0</v>
      </c>
    </row>
    <row r="36" spans="1:11" ht="19.5" customHeight="1" x14ac:dyDescent="0.3">
      <c r="A36" s="343"/>
      <c r="B36" s="343"/>
      <c r="C36" s="343" t="s">
        <v>364</v>
      </c>
      <c r="D36" s="343"/>
      <c r="E36" s="343"/>
      <c r="F36" s="341">
        <f t="shared" si="11"/>
        <v>459649</v>
      </c>
      <c r="G36" s="341">
        <f t="shared" si="11"/>
        <v>459649</v>
      </c>
      <c r="H36" s="345">
        <v>455137</v>
      </c>
      <c r="I36" s="345">
        <f t="shared" si="12"/>
        <v>455137</v>
      </c>
      <c r="J36" s="345">
        <v>4512</v>
      </c>
      <c r="K36" s="346">
        <f t="shared" si="13"/>
        <v>4512</v>
      </c>
    </row>
    <row r="37" spans="1:11" ht="19.5" customHeight="1" x14ac:dyDescent="0.3">
      <c r="A37" s="343"/>
      <c r="B37" s="343" t="s">
        <v>365</v>
      </c>
      <c r="C37" s="343"/>
      <c r="D37" s="343"/>
      <c r="E37" s="343"/>
      <c r="F37" s="341">
        <f t="shared" si="11"/>
        <v>0</v>
      </c>
      <c r="G37" s="341">
        <f t="shared" si="11"/>
        <v>0</v>
      </c>
      <c r="H37" s="341">
        <f>SUM(H38)</f>
        <v>0</v>
      </c>
      <c r="I37" s="341">
        <f t="shared" ref="I37:K37" si="14">SUM(I38)</f>
        <v>0</v>
      </c>
      <c r="J37" s="341">
        <f t="shared" si="14"/>
        <v>0</v>
      </c>
      <c r="K37" s="342">
        <f t="shared" si="14"/>
        <v>0</v>
      </c>
    </row>
    <row r="38" spans="1:11" ht="19.5" customHeight="1" x14ac:dyDescent="0.3">
      <c r="A38" s="343"/>
      <c r="B38" s="343"/>
      <c r="C38" s="343" t="s">
        <v>366</v>
      </c>
      <c r="D38" s="343"/>
      <c r="E38" s="343"/>
      <c r="F38" s="341">
        <f t="shared" si="11"/>
        <v>0</v>
      </c>
      <c r="G38" s="341">
        <f t="shared" si="11"/>
        <v>0</v>
      </c>
      <c r="H38" s="341">
        <f>SUM(H39:H42)</f>
        <v>0</v>
      </c>
      <c r="I38" s="341">
        <f>SUM(I39:I42)</f>
        <v>0</v>
      </c>
      <c r="J38" s="341">
        <f t="shared" ref="J38:K38" si="15">SUM(J39:J42)</f>
        <v>0</v>
      </c>
      <c r="K38" s="342">
        <f t="shared" si="15"/>
        <v>0</v>
      </c>
    </row>
    <row r="39" spans="1:11" ht="19.5" customHeight="1" x14ac:dyDescent="0.3">
      <c r="A39" s="343"/>
      <c r="B39" s="343"/>
      <c r="C39" s="343"/>
      <c r="D39" s="343" t="s">
        <v>367</v>
      </c>
      <c r="E39" s="343"/>
      <c r="F39" s="341">
        <f t="shared" si="11"/>
        <v>0</v>
      </c>
      <c r="G39" s="341">
        <f t="shared" si="11"/>
        <v>0</v>
      </c>
      <c r="H39" s="345">
        <v>0</v>
      </c>
      <c r="I39" s="345">
        <f t="shared" ref="I39:I42" si="16">H39</f>
        <v>0</v>
      </c>
      <c r="J39" s="345">
        <v>0</v>
      </c>
      <c r="K39" s="346">
        <f t="shared" ref="K39:K42" si="17">J39</f>
        <v>0</v>
      </c>
    </row>
    <row r="40" spans="1:11" ht="19.5" customHeight="1" x14ac:dyDescent="0.3">
      <c r="A40" s="343"/>
      <c r="B40" s="343"/>
      <c r="C40" s="343"/>
      <c r="D40" s="343" t="s">
        <v>368</v>
      </c>
      <c r="E40" s="343"/>
      <c r="F40" s="341">
        <f t="shared" si="11"/>
        <v>0</v>
      </c>
      <c r="G40" s="341">
        <f t="shared" si="11"/>
        <v>0</v>
      </c>
      <c r="H40" s="345">
        <v>0</v>
      </c>
      <c r="I40" s="345">
        <f t="shared" si="16"/>
        <v>0</v>
      </c>
      <c r="J40" s="345">
        <v>0</v>
      </c>
      <c r="K40" s="346">
        <f t="shared" si="17"/>
        <v>0</v>
      </c>
    </row>
    <row r="41" spans="1:11" ht="19.5" customHeight="1" x14ac:dyDescent="0.3">
      <c r="A41" s="343"/>
      <c r="B41" s="343"/>
      <c r="C41" s="343"/>
      <c r="D41" s="343" t="s">
        <v>369</v>
      </c>
      <c r="E41" s="343"/>
      <c r="F41" s="341">
        <f t="shared" si="11"/>
        <v>0</v>
      </c>
      <c r="G41" s="341">
        <f t="shared" si="11"/>
        <v>0</v>
      </c>
      <c r="H41" s="345">
        <v>0</v>
      </c>
      <c r="I41" s="345">
        <f t="shared" si="16"/>
        <v>0</v>
      </c>
      <c r="J41" s="345">
        <v>0</v>
      </c>
      <c r="K41" s="346">
        <f t="shared" si="17"/>
        <v>0</v>
      </c>
    </row>
    <row r="42" spans="1:11" ht="19.5" customHeight="1" x14ac:dyDescent="0.3">
      <c r="A42" s="343"/>
      <c r="B42" s="343"/>
      <c r="C42" s="343"/>
      <c r="D42" s="343" t="s">
        <v>354</v>
      </c>
      <c r="E42" s="343"/>
      <c r="F42" s="341">
        <f t="shared" si="11"/>
        <v>0</v>
      </c>
      <c r="G42" s="341">
        <f t="shared" si="11"/>
        <v>0</v>
      </c>
      <c r="H42" s="345"/>
      <c r="I42" s="345">
        <f t="shared" si="16"/>
        <v>0</v>
      </c>
      <c r="J42" s="345">
        <v>0</v>
      </c>
      <c r="K42" s="346">
        <f t="shared" si="17"/>
        <v>0</v>
      </c>
    </row>
    <row r="43" spans="1:11" ht="19.5" customHeight="1" x14ac:dyDescent="0.3">
      <c r="A43" s="343"/>
      <c r="B43" s="348" t="s">
        <v>370</v>
      </c>
      <c r="C43" s="343"/>
      <c r="D43" s="343"/>
      <c r="E43" s="343"/>
      <c r="F43" s="341">
        <f>F37+F7</f>
        <v>34729564</v>
      </c>
      <c r="G43" s="341">
        <f t="shared" ref="G43:K43" si="18">G37+G7</f>
        <v>34729564</v>
      </c>
      <c r="H43" s="341">
        <f t="shared" si="18"/>
        <v>34725052</v>
      </c>
      <c r="I43" s="341">
        <f t="shared" si="18"/>
        <v>34725052</v>
      </c>
      <c r="J43" s="341">
        <f t="shared" si="18"/>
        <v>4512</v>
      </c>
      <c r="K43" s="342">
        <f t="shared" si="18"/>
        <v>4512</v>
      </c>
    </row>
    <row r="44" spans="1:11" ht="19.5" customHeight="1" x14ac:dyDescent="0.3">
      <c r="A44" s="343"/>
      <c r="B44" s="343" t="s">
        <v>371</v>
      </c>
      <c r="C44" s="343"/>
      <c r="D44" s="343"/>
      <c r="E44" s="343"/>
      <c r="F44" s="349">
        <v>0</v>
      </c>
      <c r="G44" s="345">
        <f>F44</f>
        <v>0</v>
      </c>
      <c r="H44" s="350"/>
      <c r="I44" s="351"/>
      <c r="J44" s="351"/>
      <c r="K44" s="352"/>
    </row>
    <row r="45" spans="1:11" ht="19.5" customHeight="1" x14ac:dyDescent="0.3">
      <c r="A45" s="343"/>
      <c r="B45" s="343" t="s">
        <v>372</v>
      </c>
      <c r="C45" s="343"/>
      <c r="D45" s="343"/>
      <c r="E45" s="343"/>
      <c r="F45" s="349">
        <v>0</v>
      </c>
      <c r="G45" s="345">
        <f t="shared" ref="G45:G50" si="19">F45</f>
        <v>0</v>
      </c>
      <c r="H45" s="353"/>
      <c r="I45" s="354"/>
      <c r="J45" s="354"/>
      <c r="K45" s="355"/>
    </row>
    <row r="46" spans="1:11" ht="19.5" customHeight="1" x14ac:dyDescent="0.3">
      <c r="A46" s="343"/>
      <c r="B46" s="343" t="s">
        <v>373</v>
      </c>
      <c r="C46" s="343"/>
      <c r="D46" s="343"/>
      <c r="E46" s="343"/>
      <c r="F46" s="349">
        <v>0</v>
      </c>
      <c r="G46" s="345">
        <f t="shared" si="19"/>
        <v>0</v>
      </c>
      <c r="H46" s="353"/>
      <c r="I46" s="354"/>
      <c r="J46" s="354"/>
      <c r="K46" s="355"/>
    </row>
    <row r="47" spans="1:11" ht="19.5" customHeight="1" x14ac:dyDescent="0.3">
      <c r="A47" s="343"/>
      <c r="B47" s="343" t="s">
        <v>374</v>
      </c>
      <c r="C47" s="343"/>
      <c r="D47" s="343"/>
      <c r="E47" s="343"/>
      <c r="F47" s="349">
        <v>0</v>
      </c>
      <c r="G47" s="345">
        <f t="shared" si="19"/>
        <v>0</v>
      </c>
      <c r="H47" s="356"/>
      <c r="I47" s="354"/>
      <c r="J47" s="354"/>
      <c r="K47" s="355"/>
    </row>
    <row r="48" spans="1:11" ht="19.5" customHeight="1" x14ac:dyDescent="0.3">
      <c r="A48" s="343"/>
      <c r="B48" s="343" t="s">
        <v>375</v>
      </c>
      <c r="C48" s="343"/>
      <c r="D48" s="343"/>
      <c r="E48" s="343"/>
      <c r="F48" s="349">
        <v>0</v>
      </c>
      <c r="G48" s="345">
        <f t="shared" si="19"/>
        <v>0</v>
      </c>
      <c r="H48" s="353"/>
      <c r="I48" s="354"/>
      <c r="J48" s="354"/>
      <c r="K48" s="355"/>
    </row>
    <row r="49" spans="1:11" ht="19.5" customHeight="1" x14ac:dyDescent="0.3">
      <c r="A49" s="343" t="s">
        <v>376</v>
      </c>
      <c r="B49" s="343"/>
      <c r="C49" s="343"/>
      <c r="D49" s="343"/>
      <c r="E49" s="343"/>
      <c r="F49" s="349">
        <v>0</v>
      </c>
      <c r="G49" s="345">
        <f t="shared" si="19"/>
        <v>0</v>
      </c>
      <c r="H49" s="353"/>
      <c r="I49" s="354"/>
      <c r="J49" s="354"/>
      <c r="K49" s="355"/>
    </row>
    <row r="50" spans="1:11" ht="19.5" customHeight="1" x14ac:dyDescent="0.3">
      <c r="A50" s="343"/>
      <c r="B50" s="343" t="s">
        <v>377</v>
      </c>
      <c r="C50" s="343"/>
      <c r="D50" s="343"/>
      <c r="E50" s="343"/>
      <c r="F50" s="349">
        <v>0</v>
      </c>
      <c r="G50" s="345">
        <f t="shared" si="19"/>
        <v>0</v>
      </c>
      <c r="H50" s="353"/>
      <c r="I50" s="354"/>
      <c r="J50" s="354"/>
      <c r="K50" s="355"/>
    </row>
    <row r="51" spans="1:11" ht="19.5" customHeight="1" x14ac:dyDescent="0.3">
      <c r="A51" s="348" t="s">
        <v>378</v>
      </c>
      <c r="B51" s="343"/>
      <c r="C51" s="343"/>
      <c r="D51" s="343"/>
      <c r="E51" s="357"/>
      <c r="F51" s="341">
        <f>SUM(F43:F50)</f>
        <v>34729564</v>
      </c>
      <c r="G51" s="341">
        <f>SUM(G43:G50)</f>
        <v>34729564</v>
      </c>
      <c r="H51" s="353"/>
      <c r="I51" s="354"/>
      <c r="J51" s="354"/>
      <c r="K51" s="355"/>
    </row>
    <row r="52" spans="1:11" ht="19.5" customHeight="1" x14ac:dyDescent="0.3">
      <c r="A52" s="348" t="s">
        <v>379</v>
      </c>
      <c r="B52" s="343"/>
      <c r="C52" s="343"/>
      <c r="D52" s="343"/>
      <c r="E52" s="358"/>
      <c r="F52" s="345">
        <f>'鄉庫收支月報表(113年12月)'!F128</f>
        <v>371745424</v>
      </c>
      <c r="G52" s="345"/>
      <c r="H52" s="353"/>
      <c r="I52" s="354"/>
      <c r="J52" s="354"/>
      <c r="K52" s="355"/>
    </row>
    <row r="53" spans="1:11" ht="19.5" customHeight="1" x14ac:dyDescent="0.3">
      <c r="A53" s="348" t="s">
        <v>380</v>
      </c>
      <c r="B53" s="343"/>
      <c r="C53" s="343"/>
      <c r="D53" s="343"/>
      <c r="E53" s="358"/>
      <c r="F53" s="341">
        <f>SUM(F51:F52)</f>
        <v>406474988</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12297313</v>
      </c>
      <c r="G56" s="341">
        <f>I56+K56</f>
        <v>12297313</v>
      </c>
      <c r="H56" s="341">
        <f>H57+H62+H66+H71+H77+H82+H85+H88</f>
        <v>12297313</v>
      </c>
      <c r="I56" s="341">
        <f t="shared" ref="I56:K56" si="20">I57+I62+I66+I71+I77+I82+I85+I88</f>
        <v>12297313</v>
      </c>
      <c r="J56" s="341">
        <f t="shared" si="20"/>
        <v>0</v>
      </c>
      <c r="K56" s="342">
        <f t="shared" si="20"/>
        <v>0</v>
      </c>
    </row>
    <row r="57" spans="1:11" ht="19.5" customHeight="1" x14ac:dyDescent="0.3">
      <c r="A57" s="343"/>
      <c r="B57" s="343"/>
      <c r="C57" s="344" t="s">
        <v>384</v>
      </c>
      <c r="D57" s="343"/>
      <c r="E57" s="343"/>
      <c r="F57" s="341">
        <f t="shared" ref="F57:G79" si="21">H57+J57</f>
        <v>8144745</v>
      </c>
      <c r="G57" s="341">
        <f t="shared" si="21"/>
        <v>8144745</v>
      </c>
      <c r="H57" s="341">
        <f>SUM(H58:H61)</f>
        <v>8144745</v>
      </c>
      <c r="I57" s="341">
        <f t="shared" ref="I57:K57" si="22">SUM(I58:I61)</f>
        <v>8144745</v>
      </c>
      <c r="J57" s="341">
        <f t="shared" si="22"/>
        <v>0</v>
      </c>
      <c r="K57" s="342">
        <f t="shared" si="22"/>
        <v>0</v>
      </c>
    </row>
    <row r="58" spans="1:11" ht="19.5" customHeight="1" x14ac:dyDescent="0.3">
      <c r="A58" s="343"/>
      <c r="B58" s="343"/>
      <c r="C58" s="344"/>
      <c r="D58" s="343" t="s">
        <v>385</v>
      </c>
      <c r="E58" s="343"/>
      <c r="F58" s="341">
        <f t="shared" si="21"/>
        <v>3147942</v>
      </c>
      <c r="G58" s="341">
        <f t="shared" si="21"/>
        <v>3147942</v>
      </c>
      <c r="H58" s="345">
        <v>3147942</v>
      </c>
      <c r="I58" s="345">
        <f t="shared" ref="I58:I79" si="23">H58</f>
        <v>3147942</v>
      </c>
      <c r="J58" s="345">
        <v>0</v>
      </c>
      <c r="K58" s="346">
        <f t="shared" ref="K58:K61" si="24">J58</f>
        <v>0</v>
      </c>
    </row>
    <row r="59" spans="1:11" ht="19.5" customHeight="1" x14ac:dyDescent="0.3">
      <c r="A59" s="343"/>
      <c r="B59" s="343"/>
      <c r="C59" s="344"/>
      <c r="D59" s="343" t="s">
        <v>386</v>
      </c>
      <c r="E59" s="343"/>
      <c r="F59" s="341">
        <f t="shared" si="21"/>
        <v>1505188</v>
      </c>
      <c r="G59" s="341">
        <f t="shared" si="21"/>
        <v>1505188</v>
      </c>
      <c r="H59" s="345">
        <v>1505188</v>
      </c>
      <c r="I59" s="345">
        <f t="shared" si="23"/>
        <v>1505188</v>
      </c>
      <c r="J59" s="345">
        <v>0</v>
      </c>
      <c r="K59" s="346">
        <f t="shared" si="24"/>
        <v>0</v>
      </c>
    </row>
    <row r="60" spans="1:11" ht="19.5" customHeight="1" x14ac:dyDescent="0.3">
      <c r="A60" s="343"/>
      <c r="B60" s="343"/>
      <c r="C60" s="344"/>
      <c r="D60" s="343" t="s">
        <v>387</v>
      </c>
      <c r="E60" s="343"/>
      <c r="F60" s="341">
        <f t="shared" si="21"/>
        <v>3479807</v>
      </c>
      <c r="G60" s="341">
        <f t="shared" si="21"/>
        <v>3479807</v>
      </c>
      <c r="H60" s="345">
        <v>3479807</v>
      </c>
      <c r="I60" s="345">
        <f t="shared" si="23"/>
        <v>3479807</v>
      </c>
      <c r="J60" s="345">
        <v>0</v>
      </c>
      <c r="K60" s="346">
        <f t="shared" si="24"/>
        <v>0</v>
      </c>
    </row>
    <row r="61" spans="1:11" ht="19.5" customHeight="1" x14ac:dyDescent="0.3">
      <c r="A61" s="343"/>
      <c r="B61" s="343"/>
      <c r="C61" s="344"/>
      <c r="D61" s="343" t="s">
        <v>388</v>
      </c>
      <c r="E61" s="343"/>
      <c r="F61" s="341">
        <f t="shared" si="21"/>
        <v>11808</v>
      </c>
      <c r="G61" s="341">
        <f t="shared" si="21"/>
        <v>11808</v>
      </c>
      <c r="H61" s="345">
        <v>11808</v>
      </c>
      <c r="I61" s="345">
        <f t="shared" si="23"/>
        <v>11808</v>
      </c>
      <c r="J61" s="345">
        <v>0</v>
      </c>
      <c r="K61" s="346">
        <f t="shared" si="24"/>
        <v>0</v>
      </c>
    </row>
    <row r="62" spans="1:11" ht="19.5" customHeight="1" x14ac:dyDescent="0.3">
      <c r="A62" s="343"/>
      <c r="B62" s="343"/>
      <c r="C62" s="344" t="s">
        <v>389</v>
      </c>
      <c r="D62" s="343"/>
      <c r="E62" s="343"/>
      <c r="F62" s="341">
        <f t="shared" si="21"/>
        <v>233414</v>
      </c>
      <c r="G62" s="341">
        <f t="shared" si="21"/>
        <v>233414</v>
      </c>
      <c r="H62" s="341">
        <f>SUM(H63:H65)</f>
        <v>233414</v>
      </c>
      <c r="I62" s="341">
        <f t="shared" ref="I62:K62" si="25">SUM(I63:I65)</f>
        <v>233414</v>
      </c>
      <c r="J62" s="341">
        <f t="shared" si="25"/>
        <v>0</v>
      </c>
      <c r="K62" s="342">
        <f t="shared" si="25"/>
        <v>0</v>
      </c>
    </row>
    <row r="63" spans="1:11" ht="19.5" customHeight="1" x14ac:dyDescent="0.3">
      <c r="A63" s="343"/>
      <c r="B63" s="343"/>
      <c r="C63" s="344"/>
      <c r="D63" s="343" t="s">
        <v>390</v>
      </c>
      <c r="E63" s="343"/>
      <c r="F63" s="341">
        <f t="shared" si="21"/>
        <v>0</v>
      </c>
      <c r="G63" s="341">
        <f t="shared" si="21"/>
        <v>0</v>
      </c>
      <c r="H63" s="345">
        <v>0</v>
      </c>
      <c r="I63" s="345">
        <f t="shared" si="23"/>
        <v>0</v>
      </c>
      <c r="J63" s="345">
        <v>0</v>
      </c>
      <c r="K63" s="346">
        <f t="shared" ref="K63:K65" si="26">J63</f>
        <v>0</v>
      </c>
    </row>
    <row r="64" spans="1:11" ht="19.5" customHeight="1" x14ac:dyDescent="0.3">
      <c r="A64" s="343"/>
      <c r="B64" s="343"/>
      <c r="C64" s="344"/>
      <c r="D64" s="343" t="s">
        <v>391</v>
      </c>
      <c r="E64" s="343"/>
      <c r="F64" s="341">
        <f t="shared" si="21"/>
        <v>0</v>
      </c>
      <c r="G64" s="341">
        <f t="shared" si="21"/>
        <v>0</v>
      </c>
      <c r="H64" s="345">
        <v>0</v>
      </c>
      <c r="I64" s="345">
        <f t="shared" si="23"/>
        <v>0</v>
      </c>
      <c r="J64" s="345">
        <v>0</v>
      </c>
      <c r="K64" s="346">
        <f t="shared" si="26"/>
        <v>0</v>
      </c>
    </row>
    <row r="65" spans="1:13" ht="19.5" customHeight="1" x14ac:dyDescent="0.3">
      <c r="A65" s="343"/>
      <c r="B65" s="343"/>
      <c r="C65" s="344"/>
      <c r="D65" s="343" t="s">
        <v>392</v>
      </c>
      <c r="E65" s="343"/>
      <c r="F65" s="341">
        <f t="shared" si="21"/>
        <v>233414</v>
      </c>
      <c r="G65" s="341">
        <f t="shared" si="21"/>
        <v>233414</v>
      </c>
      <c r="H65" s="345">
        <v>233414</v>
      </c>
      <c r="I65" s="345">
        <f t="shared" si="23"/>
        <v>233414</v>
      </c>
      <c r="J65" s="345">
        <v>0</v>
      </c>
      <c r="K65" s="346">
        <f t="shared" si="26"/>
        <v>0</v>
      </c>
    </row>
    <row r="66" spans="1:13" ht="19.5" customHeight="1" x14ac:dyDescent="0.3">
      <c r="A66" s="343"/>
      <c r="B66" s="343"/>
      <c r="C66" s="344" t="s">
        <v>393</v>
      </c>
      <c r="D66" s="343"/>
      <c r="E66" s="343"/>
      <c r="F66" s="341">
        <f t="shared" si="21"/>
        <v>967696</v>
      </c>
      <c r="G66" s="341">
        <f t="shared" si="21"/>
        <v>967696</v>
      </c>
      <c r="H66" s="341">
        <f>SUM(H67:H70)</f>
        <v>967696</v>
      </c>
      <c r="I66" s="341">
        <f t="shared" ref="I66:K66" si="27">SUM(I67:I70)</f>
        <v>967696</v>
      </c>
      <c r="J66" s="341">
        <f t="shared" si="27"/>
        <v>0</v>
      </c>
      <c r="K66" s="342">
        <f t="shared" si="27"/>
        <v>0</v>
      </c>
    </row>
    <row r="67" spans="1:13" ht="19.5" customHeight="1" x14ac:dyDescent="0.3">
      <c r="A67" s="343"/>
      <c r="B67" s="343"/>
      <c r="C67" s="344"/>
      <c r="D67" s="343" t="s">
        <v>394</v>
      </c>
      <c r="E67" s="343"/>
      <c r="F67" s="341">
        <f t="shared" si="21"/>
        <v>604474</v>
      </c>
      <c r="G67" s="341">
        <f t="shared" si="21"/>
        <v>604474</v>
      </c>
      <c r="H67" s="345">
        <v>604474</v>
      </c>
      <c r="I67" s="345">
        <f t="shared" si="23"/>
        <v>604474</v>
      </c>
      <c r="J67" s="345">
        <v>0</v>
      </c>
      <c r="K67" s="346">
        <f t="shared" ref="K67:K70" si="28">J67</f>
        <v>0</v>
      </c>
    </row>
    <row r="68" spans="1:13" ht="19.5" customHeight="1" x14ac:dyDescent="0.3">
      <c r="A68" s="343"/>
      <c r="B68" s="343"/>
      <c r="C68" s="344"/>
      <c r="D68" s="343" t="s">
        <v>395</v>
      </c>
      <c r="E68" s="343"/>
      <c r="F68" s="341">
        <f t="shared" si="21"/>
        <v>0</v>
      </c>
      <c r="G68" s="341">
        <f t="shared" si="21"/>
        <v>0</v>
      </c>
      <c r="H68" s="345">
        <v>0</v>
      </c>
      <c r="I68" s="345">
        <f t="shared" si="23"/>
        <v>0</v>
      </c>
      <c r="J68" s="345">
        <v>0</v>
      </c>
      <c r="K68" s="346">
        <f t="shared" si="28"/>
        <v>0</v>
      </c>
    </row>
    <row r="69" spans="1:13" ht="19.5" customHeight="1" x14ac:dyDescent="0.3">
      <c r="A69" s="343"/>
      <c r="B69" s="343"/>
      <c r="C69" s="344"/>
      <c r="D69" s="343" t="s">
        <v>396</v>
      </c>
      <c r="E69" s="343"/>
      <c r="F69" s="341">
        <f t="shared" si="21"/>
        <v>0</v>
      </c>
      <c r="G69" s="341">
        <f t="shared" si="21"/>
        <v>0</v>
      </c>
      <c r="H69" s="345">
        <v>0</v>
      </c>
      <c r="I69" s="345">
        <f t="shared" si="23"/>
        <v>0</v>
      </c>
      <c r="J69" s="345">
        <v>0</v>
      </c>
      <c r="K69" s="346">
        <f t="shared" si="28"/>
        <v>0</v>
      </c>
    </row>
    <row r="70" spans="1:13" ht="19.5" customHeight="1" x14ac:dyDescent="0.3">
      <c r="A70" s="343"/>
      <c r="B70" s="343"/>
      <c r="C70" s="344"/>
      <c r="D70" s="343" t="s">
        <v>397</v>
      </c>
      <c r="E70" s="343"/>
      <c r="F70" s="341">
        <f t="shared" si="21"/>
        <v>363222</v>
      </c>
      <c r="G70" s="341">
        <f t="shared" si="21"/>
        <v>363222</v>
      </c>
      <c r="H70" s="345">
        <v>363222</v>
      </c>
      <c r="I70" s="345">
        <f t="shared" si="23"/>
        <v>363222</v>
      </c>
      <c r="J70" s="345">
        <v>0</v>
      </c>
      <c r="K70" s="346">
        <f t="shared" si="28"/>
        <v>0</v>
      </c>
    </row>
    <row r="71" spans="1:13" ht="19.5" customHeight="1" x14ac:dyDescent="0.3">
      <c r="A71" s="343"/>
      <c r="B71" s="343"/>
      <c r="C71" s="344" t="s">
        <v>398</v>
      </c>
      <c r="D71" s="343"/>
      <c r="E71" s="343"/>
      <c r="F71" s="341">
        <f t="shared" si="21"/>
        <v>1035439</v>
      </c>
      <c r="G71" s="341">
        <f t="shared" si="21"/>
        <v>1035439</v>
      </c>
      <c r="H71" s="341">
        <f>SUM(H72:H76)</f>
        <v>1035439</v>
      </c>
      <c r="I71" s="341">
        <f t="shared" ref="I71:K71" si="29">SUM(I72:I76)</f>
        <v>1035439</v>
      </c>
      <c r="J71" s="341">
        <f t="shared" si="29"/>
        <v>0</v>
      </c>
      <c r="K71" s="342">
        <f t="shared" si="29"/>
        <v>0</v>
      </c>
    </row>
    <row r="72" spans="1:13" ht="19.5" customHeight="1" x14ac:dyDescent="0.3">
      <c r="A72" s="343"/>
      <c r="B72" s="343"/>
      <c r="C72" s="344"/>
      <c r="D72" s="343" t="s">
        <v>399</v>
      </c>
      <c r="E72" s="343"/>
      <c r="F72" s="341">
        <f t="shared" si="21"/>
        <v>46593</v>
      </c>
      <c r="G72" s="341">
        <f t="shared" si="21"/>
        <v>46593</v>
      </c>
      <c r="H72" s="345">
        <v>46593</v>
      </c>
      <c r="I72" s="345">
        <f t="shared" si="23"/>
        <v>46593</v>
      </c>
      <c r="J72" s="345">
        <v>0</v>
      </c>
      <c r="K72" s="346">
        <f t="shared" ref="K72:K76" si="30">J72</f>
        <v>0</v>
      </c>
    </row>
    <row r="73" spans="1:13" ht="19.5" customHeight="1" x14ac:dyDescent="0.3">
      <c r="A73" s="343"/>
      <c r="B73" s="343"/>
      <c r="C73" s="344"/>
      <c r="D73" s="343" t="s">
        <v>400</v>
      </c>
      <c r="E73" s="343"/>
      <c r="F73" s="341">
        <f t="shared" si="21"/>
        <v>0</v>
      </c>
      <c r="G73" s="341">
        <f t="shared" si="21"/>
        <v>0</v>
      </c>
      <c r="H73" s="345">
        <v>0</v>
      </c>
      <c r="I73" s="345">
        <f t="shared" si="23"/>
        <v>0</v>
      </c>
      <c r="J73" s="345">
        <v>0</v>
      </c>
      <c r="K73" s="346">
        <f t="shared" si="30"/>
        <v>0</v>
      </c>
    </row>
    <row r="74" spans="1:13" ht="19.5" customHeight="1" x14ac:dyDescent="0.3">
      <c r="A74" s="343"/>
      <c r="B74" s="343"/>
      <c r="C74" s="344"/>
      <c r="D74" s="343" t="s">
        <v>401</v>
      </c>
      <c r="E74" s="343"/>
      <c r="F74" s="341">
        <f t="shared" si="21"/>
        <v>988846</v>
      </c>
      <c r="G74" s="341">
        <f t="shared" si="21"/>
        <v>988846</v>
      </c>
      <c r="H74" s="345">
        <v>988846</v>
      </c>
      <c r="I74" s="345">
        <f t="shared" si="23"/>
        <v>988846</v>
      </c>
      <c r="J74" s="345">
        <v>0</v>
      </c>
      <c r="K74" s="346">
        <f t="shared" si="30"/>
        <v>0</v>
      </c>
    </row>
    <row r="75" spans="1:13" ht="19.5" customHeight="1" x14ac:dyDescent="0.3">
      <c r="A75" s="343"/>
      <c r="B75" s="343"/>
      <c r="C75" s="344"/>
      <c r="D75" s="343" t="s">
        <v>402</v>
      </c>
      <c r="E75" s="343"/>
      <c r="F75" s="341">
        <f t="shared" si="21"/>
        <v>0</v>
      </c>
      <c r="G75" s="341">
        <f t="shared" si="21"/>
        <v>0</v>
      </c>
      <c r="H75" s="345">
        <v>0</v>
      </c>
      <c r="I75" s="345">
        <f t="shared" si="23"/>
        <v>0</v>
      </c>
      <c r="J75" s="345">
        <v>0</v>
      </c>
      <c r="K75" s="346">
        <f t="shared" si="30"/>
        <v>0</v>
      </c>
    </row>
    <row r="76" spans="1:13" ht="19.5" customHeight="1" x14ac:dyDescent="0.3">
      <c r="A76" s="343"/>
      <c r="B76" s="343"/>
      <c r="C76" s="344"/>
      <c r="D76" s="343" t="s">
        <v>403</v>
      </c>
      <c r="E76" s="343"/>
      <c r="F76" s="341">
        <f t="shared" si="21"/>
        <v>0</v>
      </c>
      <c r="G76" s="341">
        <f t="shared" si="21"/>
        <v>0</v>
      </c>
      <c r="H76" s="345">
        <v>0</v>
      </c>
      <c r="I76" s="345">
        <f t="shared" si="23"/>
        <v>0</v>
      </c>
      <c r="J76" s="345">
        <v>0</v>
      </c>
      <c r="K76" s="346">
        <f t="shared" si="30"/>
        <v>0</v>
      </c>
    </row>
    <row r="77" spans="1:13" ht="19.5" customHeight="1" x14ac:dyDescent="0.3">
      <c r="A77" s="343"/>
      <c r="B77" s="343"/>
      <c r="C77" s="343" t="s">
        <v>404</v>
      </c>
      <c r="D77" s="343"/>
      <c r="E77" s="343"/>
      <c r="F77" s="341">
        <f t="shared" si="21"/>
        <v>1547610</v>
      </c>
      <c r="G77" s="341">
        <f t="shared" si="21"/>
        <v>1547610</v>
      </c>
      <c r="H77" s="341">
        <f>SUM(H78:H79)</f>
        <v>1547610</v>
      </c>
      <c r="I77" s="341">
        <f t="shared" ref="I77:K77" si="31">SUM(I78:I79)</f>
        <v>1547610</v>
      </c>
      <c r="J77" s="341">
        <f t="shared" si="31"/>
        <v>0</v>
      </c>
      <c r="K77" s="342">
        <f t="shared" si="31"/>
        <v>0</v>
      </c>
    </row>
    <row r="78" spans="1:13" ht="19.5" customHeight="1" x14ac:dyDescent="0.3">
      <c r="A78" s="343"/>
      <c r="B78" s="343"/>
      <c r="C78" s="343"/>
      <c r="D78" s="343" t="s">
        <v>405</v>
      </c>
      <c r="E78" s="343"/>
      <c r="F78" s="341">
        <f t="shared" si="21"/>
        <v>0</v>
      </c>
      <c r="G78" s="341">
        <f t="shared" si="21"/>
        <v>0</v>
      </c>
      <c r="H78" s="345">
        <v>0</v>
      </c>
      <c r="I78" s="345">
        <f t="shared" si="23"/>
        <v>0</v>
      </c>
      <c r="J78" s="345">
        <v>0</v>
      </c>
      <c r="K78" s="346">
        <f t="shared" ref="K78:K79" si="32">J78</f>
        <v>0</v>
      </c>
    </row>
    <row r="79" spans="1:13" ht="19.5" customHeight="1" x14ac:dyDescent="0.3">
      <c r="A79" s="343"/>
      <c r="B79" s="343"/>
      <c r="C79" s="343"/>
      <c r="D79" s="343" t="s">
        <v>406</v>
      </c>
      <c r="E79" s="343"/>
      <c r="F79" s="341">
        <f t="shared" si="21"/>
        <v>1547610</v>
      </c>
      <c r="G79" s="341">
        <f t="shared" si="21"/>
        <v>1547610</v>
      </c>
      <c r="H79" s="345">
        <v>1547610</v>
      </c>
      <c r="I79" s="345">
        <f t="shared" si="23"/>
        <v>1547610</v>
      </c>
      <c r="J79" s="345">
        <v>0</v>
      </c>
      <c r="K79" s="346">
        <f t="shared" si="32"/>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368409</v>
      </c>
      <c r="G82" s="341">
        <f>I82+K82</f>
        <v>368409</v>
      </c>
      <c r="H82" s="341">
        <f>SUM(H83:H84)</f>
        <v>368409</v>
      </c>
      <c r="I82" s="341">
        <f t="shared" ref="I82:K82" si="33">SUM(I83:I84)</f>
        <v>368409</v>
      </c>
      <c r="J82" s="341">
        <f t="shared" si="33"/>
        <v>0</v>
      </c>
      <c r="K82" s="342">
        <f t="shared" si="33"/>
        <v>0</v>
      </c>
    </row>
    <row r="83" spans="1:13" ht="19.5" customHeight="1" x14ac:dyDescent="0.3">
      <c r="A83" s="343"/>
      <c r="B83" s="343"/>
      <c r="C83" s="343"/>
      <c r="D83" s="343" t="s">
        <v>408</v>
      </c>
      <c r="E83" s="343"/>
      <c r="F83" s="341">
        <f t="shared" ref="F83:G98" si="34">H83+J83</f>
        <v>368409</v>
      </c>
      <c r="G83" s="341">
        <f t="shared" si="34"/>
        <v>368409</v>
      </c>
      <c r="H83" s="345">
        <v>368409</v>
      </c>
      <c r="I83" s="345">
        <f t="shared" ref="I83:I84" si="35">H83</f>
        <v>368409</v>
      </c>
      <c r="J83" s="345">
        <v>0</v>
      </c>
      <c r="K83" s="346">
        <f t="shared" ref="K83:K84" si="36">J83</f>
        <v>0</v>
      </c>
    </row>
    <row r="84" spans="1:13" ht="19.5" customHeight="1" x14ac:dyDescent="0.3">
      <c r="A84" s="343"/>
      <c r="B84" s="343"/>
      <c r="C84" s="343"/>
      <c r="D84" s="343" t="s">
        <v>409</v>
      </c>
      <c r="E84" s="343"/>
      <c r="F84" s="341">
        <f t="shared" si="34"/>
        <v>0</v>
      </c>
      <c r="G84" s="341">
        <f t="shared" si="34"/>
        <v>0</v>
      </c>
      <c r="H84" s="345">
        <v>0</v>
      </c>
      <c r="I84" s="345">
        <f t="shared" si="35"/>
        <v>0</v>
      </c>
      <c r="J84" s="345">
        <v>0</v>
      </c>
      <c r="K84" s="346">
        <f t="shared" si="36"/>
        <v>0</v>
      </c>
    </row>
    <row r="85" spans="1:13" ht="19.5" customHeight="1" x14ac:dyDescent="0.3">
      <c r="A85" s="343"/>
      <c r="B85" s="343"/>
      <c r="C85" s="343" t="s">
        <v>410</v>
      </c>
      <c r="D85" s="343"/>
      <c r="E85" s="343"/>
      <c r="F85" s="341">
        <f t="shared" si="34"/>
        <v>0</v>
      </c>
      <c r="G85" s="341">
        <f t="shared" si="34"/>
        <v>0</v>
      </c>
      <c r="H85" s="341">
        <f>SUM(H86:H87)</f>
        <v>0</v>
      </c>
      <c r="I85" s="341">
        <f t="shared" ref="I85:K85" si="37">SUM(I86:I87)</f>
        <v>0</v>
      </c>
      <c r="J85" s="341">
        <f t="shared" si="37"/>
        <v>0</v>
      </c>
      <c r="K85" s="342">
        <f t="shared" si="37"/>
        <v>0</v>
      </c>
    </row>
    <row r="86" spans="1:13" ht="19.5" customHeight="1" x14ac:dyDescent="0.3">
      <c r="A86" s="343"/>
      <c r="B86" s="343"/>
      <c r="C86" s="343"/>
      <c r="D86" s="343" t="s">
        <v>411</v>
      </c>
      <c r="E86" s="343"/>
      <c r="F86" s="341">
        <f t="shared" si="34"/>
        <v>0</v>
      </c>
      <c r="G86" s="341">
        <f t="shared" si="34"/>
        <v>0</v>
      </c>
      <c r="H86" s="345">
        <v>0</v>
      </c>
      <c r="I86" s="345">
        <f t="shared" ref="I86:I87" si="38">H86</f>
        <v>0</v>
      </c>
      <c r="J86" s="345">
        <v>0</v>
      </c>
      <c r="K86" s="346">
        <f t="shared" ref="K86:K87" si="39">J86</f>
        <v>0</v>
      </c>
    </row>
    <row r="87" spans="1:13" ht="19.5" customHeight="1" x14ac:dyDescent="0.3">
      <c r="A87" s="343"/>
      <c r="B87" s="343"/>
      <c r="C87" s="343"/>
      <c r="D87" s="343" t="s">
        <v>412</v>
      </c>
      <c r="E87" s="343"/>
      <c r="F87" s="341">
        <f t="shared" si="34"/>
        <v>0</v>
      </c>
      <c r="G87" s="341">
        <f t="shared" si="34"/>
        <v>0</v>
      </c>
      <c r="H87" s="345">
        <v>0</v>
      </c>
      <c r="I87" s="345">
        <f t="shared" si="38"/>
        <v>0</v>
      </c>
      <c r="J87" s="345">
        <v>0</v>
      </c>
      <c r="K87" s="346">
        <f t="shared" si="39"/>
        <v>0</v>
      </c>
    </row>
    <row r="88" spans="1:13" ht="19.5" customHeight="1" x14ac:dyDescent="0.3">
      <c r="A88" s="343"/>
      <c r="B88" s="343"/>
      <c r="C88" s="343" t="s">
        <v>413</v>
      </c>
      <c r="D88" s="343"/>
      <c r="E88" s="343"/>
      <c r="F88" s="341">
        <f t="shared" si="34"/>
        <v>0</v>
      </c>
      <c r="G88" s="341">
        <f t="shared" si="34"/>
        <v>0</v>
      </c>
      <c r="H88" s="341">
        <f>SUM(H89:H90)</f>
        <v>0</v>
      </c>
      <c r="I88" s="341">
        <f t="shared" ref="I88:K88" si="40">SUM(I89:I90)</f>
        <v>0</v>
      </c>
      <c r="J88" s="341">
        <f t="shared" si="40"/>
        <v>0</v>
      </c>
      <c r="K88" s="342">
        <f t="shared" si="40"/>
        <v>0</v>
      </c>
    </row>
    <row r="89" spans="1:13" ht="19.5" customHeight="1" x14ac:dyDescent="0.3">
      <c r="A89" s="343"/>
      <c r="B89" s="343"/>
      <c r="C89" s="343"/>
      <c r="D89" s="343" t="s">
        <v>414</v>
      </c>
      <c r="E89" s="343"/>
      <c r="F89" s="341">
        <f t="shared" si="34"/>
        <v>0</v>
      </c>
      <c r="G89" s="341">
        <f t="shared" si="34"/>
        <v>0</v>
      </c>
      <c r="H89" s="345">
        <v>0</v>
      </c>
      <c r="I89" s="345">
        <f t="shared" ref="I89:I90" si="41">H89</f>
        <v>0</v>
      </c>
      <c r="J89" s="345">
        <v>0</v>
      </c>
      <c r="K89" s="346">
        <f t="shared" ref="K89:K90" si="42">J89</f>
        <v>0</v>
      </c>
    </row>
    <row r="90" spans="1:13" ht="19.5" customHeight="1" x14ac:dyDescent="0.3">
      <c r="A90" s="343"/>
      <c r="B90" s="343"/>
      <c r="C90" s="343" t="s">
        <v>326</v>
      </c>
      <c r="D90" s="343" t="s">
        <v>415</v>
      </c>
      <c r="E90" s="343"/>
      <c r="F90" s="341">
        <f t="shared" si="34"/>
        <v>0</v>
      </c>
      <c r="G90" s="341">
        <f t="shared" si="34"/>
        <v>0</v>
      </c>
      <c r="H90" s="345">
        <v>0</v>
      </c>
      <c r="I90" s="345">
        <f t="shared" si="41"/>
        <v>0</v>
      </c>
      <c r="J90" s="345">
        <v>0</v>
      </c>
      <c r="K90" s="346">
        <f t="shared" si="42"/>
        <v>0</v>
      </c>
    </row>
    <row r="91" spans="1:13" ht="19.5" customHeight="1" x14ac:dyDescent="0.3">
      <c r="A91" s="343"/>
      <c r="B91" s="344" t="s">
        <v>365</v>
      </c>
      <c r="C91" s="343"/>
      <c r="D91" s="343"/>
      <c r="E91" s="343"/>
      <c r="F91" s="341">
        <f t="shared" si="34"/>
        <v>451637</v>
      </c>
      <c r="G91" s="341">
        <f t="shared" si="34"/>
        <v>451637</v>
      </c>
      <c r="H91" s="341">
        <f>H92+H97+H101+H108+H114+H117</f>
        <v>262563</v>
      </c>
      <c r="I91" s="341">
        <f t="shared" ref="I91:K91" si="43">I92+I97+I101+I108+I114+I117</f>
        <v>262563</v>
      </c>
      <c r="J91" s="341">
        <f t="shared" si="43"/>
        <v>189074</v>
      </c>
      <c r="K91" s="342">
        <f t="shared" si="43"/>
        <v>189074</v>
      </c>
    </row>
    <row r="92" spans="1:13" ht="19.5" customHeight="1" x14ac:dyDescent="0.3">
      <c r="A92" s="343"/>
      <c r="B92" s="343"/>
      <c r="C92" s="344" t="s">
        <v>384</v>
      </c>
      <c r="D92" s="343"/>
      <c r="E92" s="343"/>
      <c r="F92" s="341">
        <f t="shared" si="34"/>
        <v>147000</v>
      </c>
      <c r="G92" s="341">
        <f t="shared" si="34"/>
        <v>147000</v>
      </c>
      <c r="H92" s="341">
        <f>SUM(H93:H96)</f>
        <v>0</v>
      </c>
      <c r="I92" s="341">
        <f t="shared" ref="I92:K92" si="44">SUM(I93:I96)</f>
        <v>0</v>
      </c>
      <c r="J92" s="341">
        <f t="shared" si="44"/>
        <v>147000</v>
      </c>
      <c r="K92" s="342">
        <f t="shared" si="44"/>
        <v>147000</v>
      </c>
    </row>
    <row r="93" spans="1:13" ht="19.5" customHeight="1" x14ac:dyDescent="0.3">
      <c r="A93" s="343"/>
      <c r="B93" s="343"/>
      <c r="C93" s="344"/>
      <c r="D93" s="343" t="s">
        <v>385</v>
      </c>
      <c r="E93" s="343"/>
      <c r="F93" s="341">
        <f t="shared" si="34"/>
        <v>0</v>
      </c>
      <c r="G93" s="341">
        <f t="shared" si="34"/>
        <v>0</v>
      </c>
      <c r="H93" s="345">
        <v>0</v>
      </c>
      <c r="I93" s="345">
        <f t="shared" ref="I93:I96" si="45">H93</f>
        <v>0</v>
      </c>
      <c r="J93" s="345">
        <v>0</v>
      </c>
      <c r="K93" s="346">
        <f t="shared" ref="K93:K96" si="46">J93</f>
        <v>0</v>
      </c>
    </row>
    <row r="94" spans="1:13" ht="19.5" customHeight="1" x14ac:dyDescent="0.3">
      <c r="A94" s="343"/>
      <c r="B94" s="343"/>
      <c r="C94" s="344"/>
      <c r="D94" s="343" t="s">
        <v>386</v>
      </c>
      <c r="E94" s="343"/>
      <c r="F94" s="341">
        <f t="shared" si="34"/>
        <v>0</v>
      </c>
      <c r="G94" s="341">
        <f t="shared" si="34"/>
        <v>0</v>
      </c>
      <c r="H94" s="345">
        <v>0</v>
      </c>
      <c r="I94" s="345">
        <f t="shared" si="45"/>
        <v>0</v>
      </c>
      <c r="J94" s="345">
        <v>0</v>
      </c>
      <c r="K94" s="346">
        <f t="shared" si="46"/>
        <v>0</v>
      </c>
    </row>
    <row r="95" spans="1:13" ht="19.5" customHeight="1" x14ac:dyDescent="0.3">
      <c r="A95" s="343"/>
      <c r="B95" s="343"/>
      <c r="C95" s="344"/>
      <c r="D95" s="343" t="s">
        <v>387</v>
      </c>
      <c r="E95" s="343"/>
      <c r="F95" s="341">
        <f t="shared" si="34"/>
        <v>147000</v>
      </c>
      <c r="G95" s="341">
        <f t="shared" si="34"/>
        <v>147000</v>
      </c>
      <c r="H95" s="345">
        <v>0</v>
      </c>
      <c r="I95" s="345">
        <f t="shared" si="45"/>
        <v>0</v>
      </c>
      <c r="J95" s="345">
        <v>147000</v>
      </c>
      <c r="K95" s="346">
        <f t="shared" si="46"/>
        <v>147000</v>
      </c>
    </row>
    <row r="96" spans="1:13" ht="19.5" customHeight="1" x14ac:dyDescent="0.3">
      <c r="A96" s="343"/>
      <c r="B96" s="343"/>
      <c r="C96" s="344"/>
      <c r="D96" s="343" t="s">
        <v>388</v>
      </c>
      <c r="E96" s="343"/>
      <c r="F96" s="341">
        <f t="shared" si="34"/>
        <v>0</v>
      </c>
      <c r="G96" s="341">
        <f t="shared" si="34"/>
        <v>0</v>
      </c>
      <c r="H96" s="345">
        <v>0</v>
      </c>
      <c r="I96" s="345">
        <f t="shared" si="45"/>
        <v>0</v>
      </c>
      <c r="J96" s="345">
        <v>0</v>
      </c>
      <c r="K96" s="346">
        <f t="shared" si="46"/>
        <v>0</v>
      </c>
    </row>
    <row r="97" spans="1:11" ht="19.5" customHeight="1" x14ac:dyDescent="0.3">
      <c r="A97" s="343"/>
      <c r="B97" s="343"/>
      <c r="C97" s="344" t="s">
        <v>389</v>
      </c>
      <c r="D97" s="343"/>
      <c r="E97" s="343"/>
      <c r="F97" s="341">
        <f t="shared" si="34"/>
        <v>0</v>
      </c>
      <c r="G97" s="341">
        <f t="shared" si="34"/>
        <v>0</v>
      </c>
      <c r="H97" s="341">
        <f>SUM(H98:H100)</f>
        <v>0</v>
      </c>
      <c r="I97" s="341">
        <f t="shared" ref="I97:K97" si="47">SUM(I98:I100)</f>
        <v>0</v>
      </c>
      <c r="J97" s="341">
        <f t="shared" si="47"/>
        <v>0</v>
      </c>
      <c r="K97" s="342">
        <f t="shared" si="47"/>
        <v>0</v>
      </c>
    </row>
    <row r="98" spans="1:11" ht="19.5" customHeight="1" x14ac:dyDescent="0.3">
      <c r="A98" s="343"/>
      <c r="B98" s="343"/>
      <c r="C98" s="344"/>
      <c r="D98" s="343" t="s">
        <v>390</v>
      </c>
      <c r="E98" s="343"/>
      <c r="F98" s="341">
        <f t="shared" si="34"/>
        <v>0</v>
      </c>
      <c r="G98" s="341">
        <f t="shared" si="34"/>
        <v>0</v>
      </c>
      <c r="H98" s="345">
        <v>0</v>
      </c>
      <c r="I98" s="345">
        <f t="shared" ref="I98:I100" si="48">H98</f>
        <v>0</v>
      </c>
      <c r="J98" s="345">
        <v>0</v>
      </c>
      <c r="K98" s="346">
        <f t="shared" ref="K98:K100" si="49">J98</f>
        <v>0</v>
      </c>
    </row>
    <row r="99" spans="1:11" ht="19.5" customHeight="1" x14ac:dyDescent="0.3">
      <c r="A99" s="343"/>
      <c r="B99" s="343"/>
      <c r="C99" s="344"/>
      <c r="D99" s="343" t="s">
        <v>391</v>
      </c>
      <c r="E99" s="343"/>
      <c r="F99" s="341">
        <f t="shared" ref="F99:G105" si="50">H99+J99</f>
        <v>0</v>
      </c>
      <c r="G99" s="341">
        <f t="shared" si="50"/>
        <v>0</v>
      </c>
      <c r="H99" s="345">
        <v>0</v>
      </c>
      <c r="I99" s="345">
        <f t="shared" si="48"/>
        <v>0</v>
      </c>
      <c r="J99" s="345">
        <v>0</v>
      </c>
      <c r="K99" s="346">
        <f t="shared" si="49"/>
        <v>0</v>
      </c>
    </row>
    <row r="100" spans="1:11" ht="19.5" customHeight="1" x14ac:dyDescent="0.3">
      <c r="A100" s="343"/>
      <c r="B100" s="343"/>
      <c r="C100" s="344"/>
      <c r="D100" s="343" t="s">
        <v>392</v>
      </c>
      <c r="E100" s="343"/>
      <c r="F100" s="341">
        <f t="shared" si="50"/>
        <v>0</v>
      </c>
      <c r="G100" s="341">
        <f t="shared" si="50"/>
        <v>0</v>
      </c>
      <c r="H100" s="345">
        <v>0</v>
      </c>
      <c r="I100" s="345">
        <f t="shared" si="48"/>
        <v>0</v>
      </c>
      <c r="J100" s="345">
        <v>0</v>
      </c>
      <c r="K100" s="346">
        <f t="shared" si="49"/>
        <v>0</v>
      </c>
    </row>
    <row r="101" spans="1:11" ht="19.5" customHeight="1" x14ac:dyDescent="0.3">
      <c r="A101" s="343"/>
      <c r="B101" s="343"/>
      <c r="C101" s="344" t="s">
        <v>393</v>
      </c>
      <c r="D101" s="343"/>
      <c r="E101" s="343"/>
      <c r="F101" s="341">
        <f t="shared" si="50"/>
        <v>304637</v>
      </c>
      <c r="G101" s="341">
        <f t="shared" si="50"/>
        <v>304637</v>
      </c>
      <c r="H101" s="341">
        <f>SUM(H102:H105)</f>
        <v>262563</v>
      </c>
      <c r="I101" s="341">
        <f t="shared" ref="I101:K101" si="51">SUM(I102:I105)</f>
        <v>262563</v>
      </c>
      <c r="J101" s="341">
        <f t="shared" si="51"/>
        <v>42074</v>
      </c>
      <c r="K101" s="342">
        <f t="shared" si="51"/>
        <v>42074</v>
      </c>
    </row>
    <row r="102" spans="1:11" ht="19.5" customHeight="1" x14ac:dyDescent="0.3">
      <c r="A102" s="343"/>
      <c r="B102" s="343"/>
      <c r="C102" s="344"/>
      <c r="D102" s="343" t="s">
        <v>394</v>
      </c>
      <c r="E102" s="343"/>
      <c r="F102" s="341">
        <f t="shared" si="50"/>
        <v>0</v>
      </c>
      <c r="G102" s="341">
        <f t="shared" si="50"/>
        <v>0</v>
      </c>
      <c r="H102" s="345">
        <v>0</v>
      </c>
      <c r="I102" s="345">
        <f t="shared" ref="I102:I105" si="52">H102</f>
        <v>0</v>
      </c>
      <c r="J102" s="345">
        <v>0</v>
      </c>
      <c r="K102" s="346">
        <f t="shared" ref="K102:K105" si="53">J102</f>
        <v>0</v>
      </c>
    </row>
    <row r="103" spans="1:11" ht="19.5" customHeight="1" x14ac:dyDescent="0.3">
      <c r="A103" s="343"/>
      <c r="B103" s="343"/>
      <c r="C103" s="344"/>
      <c r="D103" s="343" t="s">
        <v>395</v>
      </c>
      <c r="E103" s="343"/>
      <c r="F103" s="341">
        <f t="shared" si="50"/>
        <v>0</v>
      </c>
      <c r="G103" s="341">
        <f t="shared" si="50"/>
        <v>0</v>
      </c>
      <c r="H103" s="345">
        <v>0</v>
      </c>
      <c r="I103" s="345">
        <f t="shared" si="52"/>
        <v>0</v>
      </c>
      <c r="J103" s="345">
        <v>0</v>
      </c>
      <c r="K103" s="346">
        <f t="shared" si="53"/>
        <v>0</v>
      </c>
    </row>
    <row r="104" spans="1:11" ht="19.5" customHeight="1" x14ac:dyDescent="0.3">
      <c r="A104" s="343"/>
      <c r="B104" s="343"/>
      <c r="C104" s="344"/>
      <c r="D104" s="343" t="s">
        <v>396</v>
      </c>
      <c r="E104" s="343"/>
      <c r="F104" s="341">
        <f t="shared" si="50"/>
        <v>0</v>
      </c>
      <c r="G104" s="341">
        <f t="shared" si="50"/>
        <v>0</v>
      </c>
      <c r="H104" s="345">
        <v>0</v>
      </c>
      <c r="I104" s="345">
        <f t="shared" si="52"/>
        <v>0</v>
      </c>
      <c r="J104" s="345">
        <v>0</v>
      </c>
      <c r="K104" s="346">
        <f t="shared" si="53"/>
        <v>0</v>
      </c>
    </row>
    <row r="105" spans="1:11" ht="19.5" customHeight="1" x14ac:dyDescent="0.3">
      <c r="A105" s="343"/>
      <c r="B105" s="343"/>
      <c r="C105" s="344"/>
      <c r="D105" s="343" t="s">
        <v>397</v>
      </c>
      <c r="E105" s="343"/>
      <c r="F105" s="341">
        <f t="shared" si="50"/>
        <v>304637</v>
      </c>
      <c r="G105" s="341">
        <f t="shared" si="50"/>
        <v>304637</v>
      </c>
      <c r="H105" s="345">
        <v>262563</v>
      </c>
      <c r="I105" s="345">
        <f t="shared" si="52"/>
        <v>262563</v>
      </c>
      <c r="J105" s="345">
        <v>42074</v>
      </c>
      <c r="K105" s="346">
        <f t="shared" si="53"/>
        <v>42074</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54">SUM(F109:F113)</f>
        <v>0</v>
      </c>
      <c r="G108" s="341">
        <f t="shared" si="54"/>
        <v>0</v>
      </c>
      <c r="H108" s="341">
        <f>SUM(H109:H113)</f>
        <v>0</v>
      </c>
      <c r="I108" s="341">
        <f t="shared" ref="I108:K108" si="55">SUM(I109:I113)</f>
        <v>0</v>
      </c>
      <c r="J108" s="341">
        <f t="shared" si="55"/>
        <v>0</v>
      </c>
      <c r="K108" s="342">
        <f t="shared" si="55"/>
        <v>0</v>
      </c>
    </row>
    <row r="109" spans="1:11" ht="20.25" customHeight="1" x14ac:dyDescent="0.3">
      <c r="A109" s="343"/>
      <c r="B109" s="343"/>
      <c r="C109" s="344"/>
      <c r="D109" s="343" t="s">
        <v>399</v>
      </c>
      <c r="E109" s="343"/>
      <c r="F109" s="341">
        <f>H109+J109</f>
        <v>0</v>
      </c>
      <c r="G109" s="341">
        <f>I109+K109</f>
        <v>0</v>
      </c>
      <c r="H109" s="345">
        <v>0</v>
      </c>
      <c r="I109" s="345">
        <f t="shared" ref="I109:I113" si="56">H109</f>
        <v>0</v>
      </c>
      <c r="J109" s="345">
        <v>0</v>
      </c>
      <c r="K109" s="346">
        <f t="shared" ref="K109:K113" si="57">J109</f>
        <v>0</v>
      </c>
    </row>
    <row r="110" spans="1:11" ht="20.25" customHeight="1" x14ac:dyDescent="0.3">
      <c r="A110" s="343"/>
      <c r="B110" s="343"/>
      <c r="C110" s="344"/>
      <c r="D110" s="343" t="s">
        <v>400</v>
      </c>
      <c r="E110" s="343"/>
      <c r="F110" s="341">
        <f t="shared" ref="F110:G118" si="58">H110+J110</f>
        <v>0</v>
      </c>
      <c r="G110" s="341">
        <f t="shared" si="58"/>
        <v>0</v>
      </c>
      <c r="H110" s="345">
        <v>0</v>
      </c>
      <c r="I110" s="345">
        <f t="shared" si="56"/>
        <v>0</v>
      </c>
      <c r="J110" s="345">
        <v>0</v>
      </c>
      <c r="K110" s="346">
        <f t="shared" si="57"/>
        <v>0</v>
      </c>
    </row>
    <row r="111" spans="1:11" ht="20.25" customHeight="1" x14ac:dyDescent="0.3">
      <c r="A111" s="343"/>
      <c r="B111" s="343"/>
      <c r="C111" s="344"/>
      <c r="D111" s="343" t="s">
        <v>401</v>
      </c>
      <c r="E111" s="343"/>
      <c r="F111" s="341">
        <f t="shared" si="58"/>
        <v>0</v>
      </c>
      <c r="G111" s="341">
        <f t="shared" si="58"/>
        <v>0</v>
      </c>
      <c r="H111" s="345">
        <v>0</v>
      </c>
      <c r="I111" s="345">
        <f t="shared" si="56"/>
        <v>0</v>
      </c>
      <c r="J111" s="345">
        <v>0</v>
      </c>
      <c r="K111" s="346">
        <f t="shared" si="57"/>
        <v>0</v>
      </c>
    </row>
    <row r="112" spans="1:11" ht="20.25" customHeight="1" x14ac:dyDescent="0.3">
      <c r="A112" s="343"/>
      <c r="B112" s="343"/>
      <c r="C112" s="344"/>
      <c r="D112" s="343" t="s">
        <v>402</v>
      </c>
      <c r="E112" s="343"/>
      <c r="F112" s="341">
        <f t="shared" si="58"/>
        <v>0</v>
      </c>
      <c r="G112" s="341">
        <f t="shared" si="58"/>
        <v>0</v>
      </c>
      <c r="H112" s="345">
        <v>0</v>
      </c>
      <c r="I112" s="345">
        <f t="shared" si="56"/>
        <v>0</v>
      </c>
      <c r="J112" s="345">
        <v>0</v>
      </c>
      <c r="K112" s="346">
        <f t="shared" si="57"/>
        <v>0</v>
      </c>
    </row>
    <row r="113" spans="1:11" ht="20.25" customHeight="1" x14ac:dyDescent="0.3">
      <c r="A113" s="343"/>
      <c r="B113" s="343"/>
      <c r="C113" s="344"/>
      <c r="D113" s="343" t="s">
        <v>403</v>
      </c>
      <c r="E113" s="343"/>
      <c r="F113" s="341">
        <f t="shared" si="58"/>
        <v>0</v>
      </c>
      <c r="G113" s="341">
        <f t="shared" si="58"/>
        <v>0</v>
      </c>
      <c r="H113" s="345">
        <v>0</v>
      </c>
      <c r="I113" s="345">
        <f t="shared" si="56"/>
        <v>0</v>
      </c>
      <c r="J113" s="345">
        <v>0</v>
      </c>
      <c r="K113" s="346">
        <f t="shared" si="57"/>
        <v>0</v>
      </c>
    </row>
    <row r="114" spans="1:11" ht="20.25" customHeight="1" x14ac:dyDescent="0.3">
      <c r="A114" s="343"/>
      <c r="B114" s="343"/>
      <c r="C114" s="343" t="s">
        <v>404</v>
      </c>
      <c r="D114" s="343"/>
      <c r="E114" s="343"/>
      <c r="F114" s="341">
        <f t="shared" si="58"/>
        <v>0</v>
      </c>
      <c r="G114" s="341">
        <f t="shared" si="58"/>
        <v>0</v>
      </c>
      <c r="H114" s="341">
        <f>SUM(H115:H116)</f>
        <v>0</v>
      </c>
      <c r="I114" s="341">
        <f t="shared" ref="I114:K114" si="59">SUM(I115:I116)</f>
        <v>0</v>
      </c>
      <c r="J114" s="341">
        <f t="shared" si="59"/>
        <v>0</v>
      </c>
      <c r="K114" s="342">
        <f t="shared" si="59"/>
        <v>0</v>
      </c>
    </row>
    <row r="115" spans="1:11" ht="20.25" customHeight="1" x14ac:dyDescent="0.3">
      <c r="A115" s="343"/>
      <c r="B115" s="343"/>
      <c r="C115" s="343"/>
      <c r="D115" s="343" t="s">
        <v>405</v>
      </c>
      <c r="E115" s="343"/>
      <c r="F115" s="341">
        <f t="shared" si="58"/>
        <v>0</v>
      </c>
      <c r="G115" s="341">
        <f t="shared" si="58"/>
        <v>0</v>
      </c>
      <c r="H115" s="345">
        <v>0</v>
      </c>
      <c r="I115" s="345">
        <f t="shared" ref="I115:I117" si="60">H115</f>
        <v>0</v>
      </c>
      <c r="J115" s="345">
        <v>0</v>
      </c>
      <c r="K115" s="346">
        <f t="shared" ref="K115:K117" si="61">J115</f>
        <v>0</v>
      </c>
    </row>
    <row r="116" spans="1:11" ht="20.25" customHeight="1" x14ac:dyDescent="0.3">
      <c r="A116" s="343"/>
      <c r="B116" s="343"/>
      <c r="C116" s="343"/>
      <c r="D116" s="343" t="s">
        <v>406</v>
      </c>
      <c r="E116" s="343"/>
      <c r="F116" s="341">
        <f t="shared" si="58"/>
        <v>0</v>
      </c>
      <c r="G116" s="341">
        <f t="shared" si="58"/>
        <v>0</v>
      </c>
      <c r="H116" s="345">
        <v>0</v>
      </c>
      <c r="I116" s="345">
        <f t="shared" si="60"/>
        <v>0</v>
      </c>
      <c r="J116" s="345">
        <v>0</v>
      </c>
      <c r="K116" s="346">
        <f t="shared" si="61"/>
        <v>0</v>
      </c>
    </row>
    <row r="117" spans="1:11" ht="20.25" customHeight="1" x14ac:dyDescent="0.3">
      <c r="A117" s="343"/>
      <c r="B117" s="343"/>
      <c r="C117" s="343" t="s">
        <v>416</v>
      </c>
      <c r="D117" s="343"/>
      <c r="E117" s="343"/>
      <c r="F117" s="341">
        <f t="shared" si="58"/>
        <v>0</v>
      </c>
      <c r="G117" s="341">
        <f t="shared" si="58"/>
        <v>0</v>
      </c>
      <c r="H117" s="345">
        <v>0</v>
      </c>
      <c r="I117" s="345">
        <f t="shared" si="60"/>
        <v>0</v>
      </c>
      <c r="J117" s="345">
        <v>0</v>
      </c>
      <c r="K117" s="346">
        <f t="shared" si="61"/>
        <v>0</v>
      </c>
    </row>
    <row r="118" spans="1:11" ht="20.25" customHeight="1" x14ac:dyDescent="0.3">
      <c r="A118" s="343"/>
      <c r="B118" s="348" t="s">
        <v>370</v>
      </c>
      <c r="C118" s="343"/>
      <c r="D118" s="343"/>
      <c r="E118" s="343"/>
      <c r="F118" s="341">
        <f t="shared" si="58"/>
        <v>12748950</v>
      </c>
      <c r="G118" s="341">
        <f t="shared" si="58"/>
        <v>12748950</v>
      </c>
      <c r="H118" s="341">
        <f>H56+H91</f>
        <v>12559876</v>
      </c>
      <c r="I118" s="341">
        <f t="shared" ref="I118:K118" si="62">I56+I91</f>
        <v>12559876</v>
      </c>
      <c r="J118" s="341">
        <f t="shared" si="62"/>
        <v>189074</v>
      </c>
      <c r="K118" s="342">
        <f t="shared" si="62"/>
        <v>189074</v>
      </c>
    </row>
    <row r="119" spans="1:11" ht="20.25" customHeight="1" x14ac:dyDescent="0.3">
      <c r="A119" s="343"/>
      <c r="B119" s="343" t="s">
        <v>417</v>
      </c>
      <c r="C119" s="343"/>
      <c r="D119" s="343"/>
      <c r="E119" s="343"/>
      <c r="F119" s="369">
        <v>0</v>
      </c>
      <c r="G119" s="369">
        <f>F119</f>
        <v>0</v>
      </c>
      <c r="H119" s="350"/>
      <c r="I119" s="351"/>
      <c r="J119" s="351"/>
      <c r="K119" s="352"/>
    </row>
    <row r="120" spans="1:11" ht="20.25" customHeight="1" x14ac:dyDescent="0.3">
      <c r="A120" s="343"/>
      <c r="B120" s="343" t="s">
        <v>419</v>
      </c>
      <c r="C120" s="343"/>
      <c r="D120" s="343"/>
      <c r="E120" s="343"/>
      <c r="F120" s="369">
        <v>0</v>
      </c>
      <c r="G120" s="369">
        <f t="shared" ref="G120:G126" si="63">F120</f>
        <v>0</v>
      </c>
      <c r="H120" s="353"/>
      <c r="I120" s="354"/>
      <c r="J120" s="354"/>
      <c r="K120" s="355"/>
    </row>
    <row r="121" spans="1:11" ht="20.25" customHeight="1" x14ac:dyDescent="0.3">
      <c r="A121" s="343"/>
      <c r="B121" s="343" t="s">
        <v>420</v>
      </c>
      <c r="C121" s="343"/>
      <c r="D121" s="343"/>
      <c r="E121" s="343"/>
      <c r="F121" s="369">
        <v>0</v>
      </c>
      <c r="G121" s="369">
        <f t="shared" si="63"/>
        <v>0</v>
      </c>
      <c r="H121" s="353"/>
      <c r="I121" s="354"/>
      <c r="J121" s="354"/>
      <c r="K121" s="355"/>
    </row>
    <row r="122" spans="1:11" ht="20.25" customHeight="1" x14ac:dyDescent="0.3">
      <c r="A122" s="343"/>
      <c r="B122" s="343" t="s">
        <v>421</v>
      </c>
      <c r="C122" s="343"/>
      <c r="D122" s="343"/>
      <c r="E122" s="343"/>
      <c r="F122" s="369">
        <v>0</v>
      </c>
      <c r="G122" s="369">
        <f t="shared" si="63"/>
        <v>0</v>
      </c>
      <c r="H122" s="353"/>
      <c r="I122" s="354"/>
      <c r="J122" s="354"/>
      <c r="K122" s="355"/>
    </row>
    <row r="123" spans="1:11" ht="20.25" customHeight="1" x14ac:dyDescent="0.3">
      <c r="A123" s="323"/>
      <c r="B123" s="343" t="s">
        <v>416</v>
      </c>
      <c r="C123" s="323"/>
      <c r="D123" s="323"/>
      <c r="E123" s="323"/>
      <c r="F123" s="369">
        <v>0</v>
      </c>
      <c r="G123" s="369">
        <f t="shared" si="63"/>
        <v>0</v>
      </c>
      <c r="H123" s="353"/>
      <c r="I123" s="354"/>
      <c r="J123" s="354"/>
      <c r="K123" s="355"/>
    </row>
    <row r="124" spans="1:11" ht="20.25" customHeight="1" x14ac:dyDescent="0.3">
      <c r="A124" s="343"/>
      <c r="B124" s="343" t="s">
        <v>422</v>
      </c>
      <c r="C124" s="343"/>
      <c r="D124" s="343"/>
      <c r="E124" s="343"/>
      <c r="F124" s="369">
        <v>0</v>
      </c>
      <c r="G124" s="369">
        <f t="shared" si="63"/>
        <v>0</v>
      </c>
      <c r="H124" s="353"/>
      <c r="I124" s="354"/>
      <c r="J124" s="354"/>
      <c r="K124" s="355"/>
    </row>
    <row r="125" spans="1:11" ht="20.25" customHeight="1" x14ac:dyDescent="0.3">
      <c r="A125" s="343" t="s">
        <v>423</v>
      </c>
      <c r="B125" s="343"/>
      <c r="C125" s="343"/>
      <c r="D125" s="343"/>
      <c r="E125" s="343"/>
      <c r="F125" s="369">
        <v>0</v>
      </c>
      <c r="G125" s="369">
        <f t="shared" si="63"/>
        <v>0</v>
      </c>
      <c r="H125" s="353"/>
      <c r="I125" s="354"/>
      <c r="J125" s="354"/>
      <c r="K125" s="355"/>
    </row>
    <row r="126" spans="1:11" ht="20.25" customHeight="1" x14ac:dyDescent="0.3">
      <c r="A126" s="343"/>
      <c r="B126" s="343" t="s">
        <v>424</v>
      </c>
      <c r="C126" s="343"/>
      <c r="D126" s="343"/>
      <c r="E126" s="343"/>
      <c r="F126" s="369">
        <v>0</v>
      </c>
      <c r="G126" s="369">
        <f t="shared" si="63"/>
        <v>0</v>
      </c>
      <c r="H126" s="353"/>
      <c r="I126" s="354"/>
      <c r="J126" s="354"/>
      <c r="K126" s="355"/>
    </row>
    <row r="127" spans="1:11" ht="20.25" customHeight="1" x14ac:dyDescent="0.3">
      <c r="A127" s="348" t="s">
        <v>425</v>
      </c>
      <c r="B127" s="343"/>
      <c r="C127" s="343"/>
      <c r="D127" s="343"/>
      <c r="E127" s="370"/>
      <c r="F127" s="341">
        <f>F118+F120+F122</f>
        <v>12748950</v>
      </c>
      <c r="G127" s="345">
        <f>SUM(G118:G126)</f>
        <v>12748950</v>
      </c>
      <c r="H127" s="353"/>
      <c r="I127" s="354"/>
      <c r="J127" s="354"/>
      <c r="K127" s="355"/>
    </row>
    <row r="128" spans="1:11" ht="20.25" customHeight="1" x14ac:dyDescent="0.3">
      <c r="A128" s="343" t="s">
        <v>426</v>
      </c>
      <c r="B128" s="343"/>
      <c r="C128" s="343"/>
      <c r="D128" s="343"/>
      <c r="E128" s="371"/>
      <c r="F128" s="341">
        <f>F53-F127</f>
        <v>393726038</v>
      </c>
      <c r="G128" s="345"/>
      <c r="H128" s="353"/>
      <c r="I128" s="354"/>
      <c r="J128" s="354"/>
      <c r="K128" s="355"/>
    </row>
    <row r="129" spans="1:11" ht="20.25" customHeight="1" x14ac:dyDescent="0.3">
      <c r="A129" s="343" t="s">
        <v>427</v>
      </c>
      <c r="B129" s="343"/>
      <c r="C129" s="343"/>
      <c r="D129" s="343"/>
      <c r="E129" s="343"/>
      <c r="F129" s="341">
        <f>SUM(F127:F128)</f>
        <v>406474988</v>
      </c>
      <c r="G129" s="345"/>
      <c r="H129" s="353"/>
      <c r="I129" s="354"/>
      <c r="J129" s="354"/>
      <c r="K129" s="355"/>
    </row>
    <row r="130" spans="1:11" ht="20.25" customHeight="1" x14ac:dyDescent="0.3">
      <c r="A130" s="343" t="s">
        <v>428</v>
      </c>
      <c r="B130" s="343"/>
      <c r="C130" s="343"/>
      <c r="D130" s="343"/>
      <c r="E130" s="343"/>
      <c r="F130" s="345">
        <v>55140</v>
      </c>
      <c r="G130" s="345"/>
      <c r="H130" s="372"/>
      <c r="I130" s="354"/>
      <c r="J130" s="354"/>
      <c r="K130" s="355"/>
    </row>
    <row r="131" spans="1:11" ht="20.25" customHeight="1" x14ac:dyDescent="0.3">
      <c r="A131" s="348" t="s">
        <v>429</v>
      </c>
      <c r="B131" s="343"/>
      <c r="C131" s="343"/>
      <c r="D131" s="343"/>
      <c r="E131" s="343"/>
      <c r="F131" s="341">
        <f>F53-F127+F130</f>
        <v>393781178</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1140</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B663A56B-22DD-4082-90EC-CF94620B76F1}"/>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9DAC-8B17-46A2-8784-B27D34D45E76}">
  <sheetPr>
    <pageSetUpPr fitToPage="1"/>
  </sheetPr>
  <dimension ref="A1:L224"/>
  <sheetViews>
    <sheetView showGridLines="0" view="pageLayout" topLeftCell="A4" zoomScaleNormal="115" zoomScaleSheetLayoutView="85" workbookViewId="0">
      <selection sqref="A1:P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12" s="110" customFormat="1" ht="21" customHeight="1" x14ac:dyDescent="0.3">
      <c r="A1" s="80" t="s">
        <v>179</v>
      </c>
      <c r="B1" s="81"/>
      <c r="C1" s="82"/>
      <c r="D1" s="81"/>
      <c r="E1" s="82"/>
      <c r="F1" s="80" t="s">
        <v>95</v>
      </c>
      <c r="G1" s="1685" t="s">
        <v>251</v>
      </c>
      <c r="H1" s="1686"/>
      <c r="I1" s="109" t="s">
        <v>97</v>
      </c>
      <c r="J1" s="82"/>
      <c r="K1" s="82"/>
      <c r="L1" s="82"/>
    </row>
    <row r="2" spans="1:12" s="110" customFormat="1" ht="21" customHeight="1" x14ac:dyDescent="0.3">
      <c r="A2" s="80" t="s">
        <v>181</v>
      </c>
      <c r="B2" s="84" t="s">
        <v>260</v>
      </c>
      <c r="C2" s="82"/>
      <c r="D2" s="85"/>
      <c r="E2" s="84"/>
      <c r="F2" s="80" t="s">
        <v>233</v>
      </c>
      <c r="G2" s="1580" t="s">
        <v>234</v>
      </c>
      <c r="H2" s="1580"/>
      <c r="I2" s="82"/>
      <c r="J2" s="82"/>
      <c r="K2" s="82"/>
      <c r="L2" s="82"/>
    </row>
    <row r="3" spans="1:12" s="111" customFormat="1" ht="37.5" customHeight="1" x14ac:dyDescent="0.3">
      <c r="A3" s="1687" t="s">
        <v>261</v>
      </c>
      <c r="B3" s="1687"/>
      <c r="C3" s="1687"/>
      <c r="D3" s="1687"/>
      <c r="E3" s="1687"/>
      <c r="F3" s="1687"/>
      <c r="G3" s="1687"/>
      <c r="H3" s="1687"/>
      <c r="I3" s="86"/>
      <c r="J3" s="86"/>
      <c r="K3" s="86"/>
      <c r="L3" s="86"/>
    </row>
    <row r="4" spans="1:12" ht="21" customHeight="1" thickBot="1" x14ac:dyDescent="0.35">
      <c r="A4" s="1688" t="s">
        <v>245</v>
      </c>
      <c r="B4" s="1688"/>
      <c r="C4" s="1688"/>
      <c r="D4" s="1688"/>
      <c r="E4" s="1688"/>
      <c r="F4" s="1688"/>
      <c r="G4" s="1688"/>
      <c r="H4" s="1688"/>
      <c r="I4" s="89"/>
      <c r="J4" s="89"/>
      <c r="K4" s="89"/>
      <c r="L4" s="89"/>
    </row>
    <row r="5" spans="1:12" s="113" customFormat="1" ht="37.35" customHeight="1" x14ac:dyDescent="0.3">
      <c r="A5" s="1565" t="s">
        <v>187</v>
      </c>
      <c r="B5" s="1568" t="s">
        <v>188</v>
      </c>
      <c r="C5" s="1571" t="s">
        <v>189</v>
      </c>
      <c r="D5" s="1572"/>
      <c r="E5" s="1572"/>
      <c r="F5" s="1573" t="s">
        <v>190</v>
      </c>
      <c r="G5" s="1574"/>
      <c r="H5" s="1574"/>
      <c r="I5" s="91"/>
      <c r="J5" s="91"/>
      <c r="K5" s="91"/>
      <c r="L5" s="91"/>
    </row>
    <row r="6" spans="1:12" s="113" customFormat="1" ht="37.35" customHeight="1" thickBot="1" x14ac:dyDescent="0.35">
      <c r="A6" s="1566"/>
      <c r="B6" s="1569"/>
      <c r="C6" s="194" t="s">
        <v>161</v>
      </c>
      <c r="D6" s="195" t="s">
        <v>224</v>
      </c>
      <c r="E6" s="195" t="s">
        <v>215</v>
      </c>
      <c r="F6" s="194" t="s">
        <v>161</v>
      </c>
      <c r="G6" s="195" t="s">
        <v>224</v>
      </c>
      <c r="H6" s="196" t="s">
        <v>215</v>
      </c>
      <c r="I6" s="91"/>
      <c r="J6" s="91"/>
      <c r="K6" s="91"/>
      <c r="L6" s="91"/>
    </row>
    <row r="7" spans="1:12" s="113" customFormat="1" ht="43.5" customHeight="1" thickBot="1" x14ac:dyDescent="0.35">
      <c r="A7" s="90" t="s">
        <v>197</v>
      </c>
      <c r="B7" s="197">
        <f>C7+F7</f>
        <v>0</v>
      </c>
      <c r="C7" s="197">
        <f>SUM(D7:E7)</f>
        <v>0</v>
      </c>
      <c r="D7" s="198">
        <f>SUM(D8:D10)</f>
        <v>0</v>
      </c>
      <c r="E7" s="198">
        <f>SUM(D8:D10)</f>
        <v>0</v>
      </c>
      <c r="F7" s="197">
        <f>SUM(G7:H7)</f>
        <v>0</v>
      </c>
      <c r="G7" s="198">
        <f>SUM(G8:G10)</f>
        <v>0</v>
      </c>
      <c r="H7" s="199">
        <f>SUM(H8:H10)</f>
        <v>0</v>
      </c>
      <c r="I7" s="91"/>
      <c r="J7" s="91"/>
      <c r="K7" s="91"/>
      <c r="L7" s="91"/>
    </row>
    <row r="8" spans="1:12" s="113" customFormat="1" ht="43.95" customHeight="1" thickBot="1" x14ac:dyDescent="0.35">
      <c r="A8" s="92" t="s">
        <v>198</v>
      </c>
      <c r="B8" s="197">
        <f t="shared" ref="B8:B10" si="0">C8+F8</f>
        <v>0</v>
      </c>
      <c r="C8" s="197">
        <f t="shared" ref="C8:C10" si="1">SUM(D8:E8)</f>
        <v>0</v>
      </c>
      <c r="D8" s="200">
        <v>0</v>
      </c>
      <c r="E8" s="200">
        <v>0</v>
      </c>
      <c r="F8" s="197">
        <f t="shared" ref="F8:F10" si="2">SUM(G8:H8)</f>
        <v>0</v>
      </c>
      <c r="G8" s="200">
        <v>0</v>
      </c>
      <c r="H8" s="201">
        <v>0</v>
      </c>
      <c r="I8" s="91"/>
      <c r="J8" s="91"/>
      <c r="K8" s="91"/>
      <c r="L8" s="91"/>
    </row>
    <row r="9" spans="1:12" s="113" customFormat="1" ht="43.95" customHeight="1" thickBot="1" x14ac:dyDescent="0.35">
      <c r="A9" s="92" t="s">
        <v>199</v>
      </c>
      <c r="B9" s="197">
        <f t="shared" si="0"/>
        <v>0</v>
      </c>
      <c r="C9" s="197">
        <f t="shared" si="1"/>
        <v>0</v>
      </c>
      <c r="D9" s="200">
        <v>0</v>
      </c>
      <c r="E9" s="200">
        <v>0</v>
      </c>
      <c r="F9" s="197">
        <f t="shared" si="2"/>
        <v>0</v>
      </c>
      <c r="G9" s="200">
        <v>0</v>
      </c>
      <c r="H9" s="201">
        <v>0</v>
      </c>
      <c r="I9" s="91"/>
      <c r="J9" s="91"/>
      <c r="K9" s="91"/>
      <c r="L9" s="91"/>
    </row>
    <row r="10" spans="1:12" s="113" customFormat="1" ht="43.95" customHeight="1" thickBot="1" x14ac:dyDescent="0.35">
      <c r="A10" s="93" t="s">
        <v>200</v>
      </c>
      <c r="B10" s="197">
        <f t="shared" si="0"/>
        <v>0</v>
      </c>
      <c r="C10" s="197">
        <f t="shared" si="1"/>
        <v>0</v>
      </c>
      <c r="D10" s="198">
        <v>0</v>
      </c>
      <c r="E10" s="198">
        <v>0</v>
      </c>
      <c r="F10" s="197">
        <f t="shared" si="2"/>
        <v>0</v>
      </c>
      <c r="G10" s="198">
        <v>0</v>
      </c>
      <c r="H10" s="199">
        <v>0</v>
      </c>
      <c r="I10" s="91"/>
      <c r="J10" s="91"/>
      <c r="K10" s="91"/>
      <c r="L10" s="91"/>
    </row>
    <row r="11" spans="1:12" ht="24.75" customHeight="1" x14ac:dyDescent="0.3">
      <c r="A11" s="202" t="s">
        <v>133</v>
      </c>
      <c r="B11" s="203" t="s">
        <v>134</v>
      </c>
      <c r="C11" s="89"/>
      <c r="D11" s="202" t="s">
        <v>135</v>
      </c>
      <c r="E11" s="89"/>
      <c r="F11" s="203" t="s">
        <v>136</v>
      </c>
      <c r="G11" s="89"/>
      <c r="H11" s="204"/>
      <c r="I11" s="89"/>
      <c r="J11" s="89"/>
      <c r="K11" s="89"/>
      <c r="L11" s="89"/>
    </row>
    <row r="12" spans="1:12" ht="12.75" customHeight="1" x14ac:dyDescent="0.3">
      <c r="A12" s="89"/>
      <c r="B12" s="89"/>
      <c r="C12" s="89"/>
      <c r="D12" s="115" t="s">
        <v>137</v>
      </c>
      <c r="E12" s="89"/>
      <c r="F12" s="89"/>
      <c r="G12" s="1562"/>
      <c r="H12" s="1562"/>
      <c r="I12" s="89"/>
      <c r="J12" s="89"/>
      <c r="K12" s="89"/>
      <c r="L12" s="89"/>
    </row>
    <row r="13" spans="1:12" ht="16.2" x14ac:dyDescent="0.3">
      <c r="A13" s="102"/>
      <c r="B13" s="89"/>
      <c r="C13" s="89"/>
      <c r="D13" s="103"/>
      <c r="E13" s="89"/>
      <c r="F13" s="1562" t="s">
        <v>262</v>
      </c>
      <c r="G13" s="1562"/>
      <c r="H13" s="1562"/>
      <c r="I13" s="89"/>
      <c r="J13" s="89"/>
      <c r="K13" s="89"/>
      <c r="L13" s="89"/>
    </row>
    <row r="14" spans="1:12" ht="30.75" customHeight="1" x14ac:dyDescent="0.3">
      <c r="A14" s="1564" t="s">
        <v>235</v>
      </c>
      <c r="B14" s="1564"/>
      <c r="C14" s="1564"/>
      <c r="D14" s="1564"/>
      <c r="E14" s="1564"/>
      <c r="F14" s="1564"/>
      <c r="G14" s="1564"/>
      <c r="H14" s="1564"/>
      <c r="I14" s="89"/>
      <c r="J14" s="89"/>
      <c r="K14" s="89"/>
      <c r="L14" s="89"/>
    </row>
    <row r="15" spans="1:12" ht="16.2" x14ac:dyDescent="0.3">
      <c r="A15" s="1654" t="s">
        <v>263</v>
      </c>
      <c r="B15" s="1563"/>
      <c r="C15" s="1563"/>
      <c r="D15" s="1563"/>
      <c r="E15" s="1563"/>
      <c r="F15" s="1563"/>
      <c r="G15" s="1563"/>
      <c r="H15" s="1563"/>
      <c r="I15" s="1563"/>
      <c r="J15" s="1563"/>
      <c r="K15" s="1563"/>
      <c r="L15" s="1563"/>
    </row>
    <row r="16" spans="1:12" ht="17.399999999999999" customHeight="1" x14ac:dyDescent="0.3">
      <c r="A16" s="89" t="s">
        <v>253</v>
      </c>
      <c r="B16" s="89"/>
      <c r="C16" s="89"/>
      <c r="D16" s="89"/>
      <c r="E16" s="89"/>
      <c r="F16" s="89"/>
      <c r="G16" s="89"/>
      <c r="H16" s="89"/>
      <c r="I16" s="89"/>
      <c r="J16" s="89"/>
      <c r="K16" s="89"/>
      <c r="L16" s="89"/>
    </row>
    <row r="17" spans="1:7" ht="21.75" customHeight="1" x14ac:dyDescent="0.3"/>
    <row r="18" spans="1:7" ht="21" customHeight="1" x14ac:dyDescent="0.4">
      <c r="A18" s="119"/>
      <c r="B18" s="119"/>
      <c r="C18" s="119"/>
      <c r="D18" s="120"/>
      <c r="E18" s="119"/>
      <c r="F18" s="119"/>
      <c r="G18" s="119"/>
    </row>
    <row r="19" spans="1:7" ht="21" customHeight="1" x14ac:dyDescent="0.4">
      <c r="A19" s="119"/>
      <c r="B19" s="119"/>
      <c r="C19" s="119"/>
      <c r="D19" s="120"/>
      <c r="E19" s="119"/>
      <c r="F19" s="119"/>
      <c r="G19" s="119"/>
    </row>
    <row r="20" spans="1:7" ht="21" customHeight="1" x14ac:dyDescent="0.4">
      <c r="A20" s="119"/>
      <c r="B20" s="119"/>
      <c r="C20" s="119"/>
      <c r="D20" s="120"/>
      <c r="E20" s="119"/>
      <c r="F20" s="119"/>
      <c r="G20" s="119"/>
    </row>
    <row r="21" spans="1:7" ht="21" customHeight="1" x14ac:dyDescent="0.4">
      <c r="A21" s="119"/>
      <c r="B21" s="119"/>
      <c r="C21" s="119"/>
      <c r="D21" s="120"/>
      <c r="E21" s="119"/>
      <c r="F21" s="119"/>
      <c r="G21" s="119"/>
    </row>
    <row r="22" spans="1:7" ht="21" customHeight="1" x14ac:dyDescent="0.4">
      <c r="A22" s="119"/>
      <c r="B22" s="119"/>
      <c r="C22" s="119"/>
      <c r="D22" s="120"/>
      <c r="E22" s="119"/>
      <c r="F22" s="119"/>
      <c r="G22" s="119"/>
    </row>
    <row r="23" spans="1:7" ht="21" customHeight="1" x14ac:dyDescent="0.4">
      <c r="A23" s="119"/>
      <c r="B23" s="119"/>
      <c r="C23" s="119"/>
      <c r="D23" s="120"/>
      <c r="E23" s="119"/>
      <c r="F23" s="119"/>
      <c r="G23" s="119"/>
    </row>
    <row r="24" spans="1:7" ht="21" customHeight="1" x14ac:dyDescent="0.4">
      <c r="A24" s="119"/>
      <c r="B24" s="119"/>
      <c r="C24" s="119"/>
      <c r="D24" s="120"/>
      <c r="E24" s="119"/>
      <c r="F24" s="119"/>
      <c r="G24" s="119"/>
    </row>
    <row r="25" spans="1:7" ht="21" customHeight="1" x14ac:dyDescent="0.4">
      <c r="A25" s="119"/>
      <c r="B25" s="119"/>
      <c r="C25" s="119"/>
      <c r="D25" s="120"/>
      <c r="E25" s="119"/>
      <c r="F25" s="119"/>
      <c r="G25" s="119"/>
    </row>
    <row r="26" spans="1:7" ht="21" customHeight="1" x14ac:dyDescent="0.4">
      <c r="A26" s="119"/>
      <c r="B26" s="119"/>
      <c r="C26" s="119"/>
      <c r="D26" s="120"/>
      <c r="E26" s="119"/>
      <c r="F26" s="119"/>
      <c r="G26" s="119"/>
    </row>
    <row r="27" spans="1:7" ht="21" customHeight="1" x14ac:dyDescent="0.4">
      <c r="A27" s="119"/>
      <c r="B27" s="119"/>
      <c r="C27" s="119"/>
      <c r="D27" s="120"/>
      <c r="E27" s="119"/>
    </row>
    <row r="28" spans="1:7" ht="21" customHeight="1" x14ac:dyDescent="0.4">
      <c r="A28" s="119"/>
      <c r="B28" s="119"/>
      <c r="C28" s="119"/>
      <c r="D28" s="120"/>
      <c r="E28" s="119"/>
    </row>
    <row r="29" spans="1:7" ht="21" customHeight="1" x14ac:dyDescent="0.4">
      <c r="A29" s="119"/>
      <c r="B29" s="119"/>
      <c r="C29" s="119"/>
      <c r="D29" s="120"/>
      <c r="E29" s="119"/>
    </row>
    <row r="30" spans="1:7" ht="21" customHeight="1" x14ac:dyDescent="0.4">
      <c r="A30" s="119"/>
      <c r="B30" s="119"/>
      <c r="C30" s="119"/>
      <c r="D30" s="120"/>
      <c r="E30" s="119"/>
    </row>
    <row r="31" spans="1:7" ht="21" customHeight="1" x14ac:dyDescent="0.4">
      <c r="A31" s="119"/>
      <c r="B31" s="119"/>
      <c r="C31" s="119"/>
      <c r="D31" s="120"/>
      <c r="E31" s="119"/>
    </row>
    <row r="32" spans="1:7"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2">
    <mergeCell ref="G12:H12"/>
    <mergeCell ref="F13:H13"/>
    <mergeCell ref="A14:H14"/>
    <mergeCell ref="A15:L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F1E1D885-22DD-4BF2-87DB-8BCE85DFC6C3}"/>
  </hyperlinks>
  <printOptions horizontalCentered="1"/>
  <pageMargins left="0.35433070866141736" right="0.15748031496062992" top="0.62992125984251968" bottom="0.39370078740157483" header="0.51181102362204722" footer="0.51181102362204722"/>
  <pageSetup paperSize="9" scale="76" orientation="landscape"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E850-10F2-4265-83D1-58EB0463D37F}">
  <sheetPr>
    <pageSetUpPr fitToPage="1"/>
  </sheetPr>
  <dimension ref="A1:L224"/>
  <sheetViews>
    <sheetView showGridLines="0" view="pageLayout" zoomScaleNormal="100" zoomScaleSheetLayoutView="85" workbookViewId="0">
      <selection activeCell="I1" sqref="I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12" s="110" customFormat="1" ht="21" customHeight="1" x14ac:dyDescent="0.3">
      <c r="A1" s="80" t="s">
        <v>179</v>
      </c>
      <c r="B1" s="81"/>
      <c r="C1" s="82"/>
      <c r="D1" s="81"/>
      <c r="E1" s="82"/>
      <c r="F1" s="80" t="s">
        <v>95</v>
      </c>
      <c r="G1" s="1685" t="s">
        <v>251</v>
      </c>
      <c r="H1" s="1686"/>
      <c r="I1" s="109" t="s">
        <v>97</v>
      </c>
      <c r="J1" s="82"/>
      <c r="K1" s="82"/>
      <c r="L1" s="82"/>
    </row>
    <row r="2" spans="1:12" s="110" customFormat="1" ht="21" customHeight="1" x14ac:dyDescent="0.3">
      <c r="A2" s="80" t="s">
        <v>181</v>
      </c>
      <c r="B2" s="84" t="s">
        <v>260</v>
      </c>
      <c r="C2" s="82"/>
      <c r="D2" s="85"/>
      <c r="E2" s="84"/>
      <c r="F2" s="80" t="s">
        <v>183</v>
      </c>
      <c r="G2" s="1580" t="s">
        <v>236</v>
      </c>
      <c r="H2" s="1580"/>
      <c r="I2" s="82"/>
      <c r="J2" s="82"/>
      <c r="K2" s="82"/>
      <c r="L2" s="82"/>
    </row>
    <row r="3" spans="1:12" s="111" customFormat="1" ht="37.5" customHeight="1" x14ac:dyDescent="0.3">
      <c r="A3" s="1687" t="s">
        <v>264</v>
      </c>
      <c r="B3" s="1687"/>
      <c r="C3" s="1687"/>
      <c r="D3" s="1687"/>
      <c r="E3" s="1687"/>
      <c r="F3" s="1687"/>
      <c r="G3" s="1687"/>
      <c r="H3" s="1687"/>
      <c r="I3" s="86"/>
      <c r="J3" s="86"/>
      <c r="K3" s="86"/>
      <c r="L3" s="86"/>
    </row>
    <row r="4" spans="1:12" ht="21" customHeight="1" thickBot="1" x14ac:dyDescent="0.35">
      <c r="A4" s="1689" t="s">
        <v>245</v>
      </c>
      <c r="B4" s="1689"/>
      <c r="C4" s="1689"/>
      <c r="D4" s="1689"/>
      <c r="E4" s="1689"/>
      <c r="F4" s="1689"/>
      <c r="G4" s="1689"/>
      <c r="H4" s="1689"/>
      <c r="I4" s="89"/>
      <c r="J4" s="89"/>
      <c r="K4" s="89"/>
      <c r="L4" s="89"/>
    </row>
    <row r="5" spans="1:12" s="113" customFormat="1" ht="37.35" customHeight="1" x14ac:dyDescent="0.3">
      <c r="A5" s="1690" t="s">
        <v>187</v>
      </c>
      <c r="B5" s="1692" t="s">
        <v>188</v>
      </c>
      <c r="C5" s="1572" t="s">
        <v>189</v>
      </c>
      <c r="D5" s="1572"/>
      <c r="E5" s="1572"/>
      <c r="F5" s="1572" t="s">
        <v>190</v>
      </c>
      <c r="G5" s="1572"/>
      <c r="H5" s="1573"/>
      <c r="I5" s="91"/>
      <c r="J5" s="91"/>
      <c r="K5" s="91"/>
      <c r="L5" s="91"/>
    </row>
    <row r="6" spans="1:12" s="113" customFormat="1" ht="37.35" customHeight="1" thickBot="1" x14ac:dyDescent="0.35">
      <c r="A6" s="1691"/>
      <c r="B6" s="1693"/>
      <c r="C6" s="94" t="s">
        <v>161</v>
      </c>
      <c r="D6" s="94" t="s">
        <v>224</v>
      </c>
      <c r="E6" s="94" t="s">
        <v>215</v>
      </c>
      <c r="F6" s="94" t="s">
        <v>161</v>
      </c>
      <c r="G6" s="94" t="s">
        <v>224</v>
      </c>
      <c r="H6" s="95" t="s">
        <v>215</v>
      </c>
      <c r="I6" s="91"/>
      <c r="J6" s="91"/>
      <c r="K6" s="91"/>
      <c r="L6" s="91"/>
    </row>
    <row r="7" spans="1:12" s="113" customFormat="1" ht="43.5" customHeight="1" x14ac:dyDescent="0.3">
      <c r="A7" s="205" t="s">
        <v>197</v>
      </c>
      <c r="B7" s="206">
        <f>C7+F7</f>
        <v>0</v>
      </c>
      <c r="C7" s="207">
        <f>SUM(D7:E7)</f>
        <v>0</v>
      </c>
      <c r="D7" s="208">
        <v>0</v>
      </c>
      <c r="E7" s="208">
        <v>0</v>
      </c>
      <c r="F7" s="207">
        <f>SUM(G7:H7)</f>
        <v>0</v>
      </c>
      <c r="G7" s="208">
        <v>0</v>
      </c>
      <c r="H7" s="209">
        <v>0</v>
      </c>
      <c r="I7" s="91"/>
      <c r="J7" s="91"/>
      <c r="K7" s="91"/>
      <c r="L7" s="91"/>
    </row>
    <row r="8" spans="1:12" s="113" customFormat="1" ht="43.95" customHeight="1" x14ac:dyDescent="0.3">
      <c r="A8" s="92" t="s">
        <v>198</v>
      </c>
      <c r="B8" s="210">
        <f t="shared" ref="B8:B10" si="0">C8+F8</f>
        <v>0</v>
      </c>
      <c r="C8" s="211">
        <f t="shared" ref="C8:C10" si="1">SUM(D8:E8)</f>
        <v>0</v>
      </c>
      <c r="D8" s="212">
        <v>0</v>
      </c>
      <c r="E8" s="212">
        <v>0</v>
      </c>
      <c r="F8" s="211">
        <f t="shared" ref="F8:F10" si="2">SUM(G8:H8)</f>
        <v>0</v>
      </c>
      <c r="G8" s="212">
        <v>0</v>
      </c>
      <c r="H8" s="213">
        <v>0</v>
      </c>
      <c r="I8" s="91"/>
      <c r="J8" s="91"/>
      <c r="K8" s="91"/>
      <c r="L8" s="91"/>
    </row>
    <row r="9" spans="1:12" s="113" customFormat="1" ht="43.95" customHeight="1" x14ac:dyDescent="0.3">
      <c r="A9" s="92" t="s">
        <v>199</v>
      </c>
      <c r="B9" s="210">
        <f t="shared" si="0"/>
        <v>0</v>
      </c>
      <c r="C9" s="211">
        <f t="shared" si="1"/>
        <v>0</v>
      </c>
      <c r="D9" s="212">
        <v>0</v>
      </c>
      <c r="E9" s="212">
        <v>0</v>
      </c>
      <c r="F9" s="211">
        <f t="shared" si="2"/>
        <v>0</v>
      </c>
      <c r="G9" s="212">
        <v>0</v>
      </c>
      <c r="H9" s="213">
        <v>0</v>
      </c>
      <c r="I9" s="91"/>
      <c r="J9" s="91"/>
      <c r="K9" s="91"/>
      <c r="L9" s="91"/>
    </row>
    <row r="10" spans="1:12" s="113" customFormat="1" ht="43.95" customHeight="1" thickBot="1" x14ac:dyDescent="0.35">
      <c r="A10" s="93" t="s">
        <v>200</v>
      </c>
      <c r="B10" s="214">
        <f t="shared" si="0"/>
        <v>0</v>
      </c>
      <c r="C10" s="215">
        <f t="shared" si="1"/>
        <v>0</v>
      </c>
      <c r="D10" s="216">
        <v>0</v>
      </c>
      <c r="E10" s="216">
        <v>0</v>
      </c>
      <c r="F10" s="215">
        <f t="shared" si="2"/>
        <v>0</v>
      </c>
      <c r="G10" s="216">
        <v>0</v>
      </c>
      <c r="H10" s="217">
        <v>0</v>
      </c>
      <c r="I10" s="91"/>
      <c r="J10" s="91"/>
      <c r="K10" s="91"/>
      <c r="L10" s="91"/>
    </row>
    <row r="11" spans="1:12" ht="24.75" customHeight="1" x14ac:dyDescent="0.3">
      <c r="A11" s="202" t="s">
        <v>133</v>
      </c>
      <c r="B11" s="203" t="s">
        <v>134</v>
      </c>
      <c r="C11" s="89"/>
      <c r="D11" s="203" t="s">
        <v>135</v>
      </c>
      <c r="E11" s="89"/>
      <c r="F11" s="218" t="s">
        <v>136</v>
      </c>
      <c r="G11" s="89"/>
      <c r="H11" s="204"/>
      <c r="I11" s="89"/>
      <c r="J11" s="89"/>
      <c r="K11" s="89"/>
      <c r="L11" s="89"/>
    </row>
    <row r="12" spans="1:12" ht="12.75" customHeight="1" x14ac:dyDescent="0.3">
      <c r="A12" s="89"/>
      <c r="B12" s="89"/>
      <c r="C12" s="89"/>
      <c r="D12" s="104" t="s">
        <v>137</v>
      </c>
      <c r="E12" s="89"/>
      <c r="F12" s="89"/>
      <c r="G12" s="1562"/>
      <c r="H12" s="1562"/>
      <c r="I12" s="89"/>
      <c r="J12" s="89"/>
      <c r="K12" s="89"/>
      <c r="L12" s="89"/>
    </row>
    <row r="13" spans="1:12" ht="16.2" x14ac:dyDescent="0.3">
      <c r="A13" s="102"/>
      <c r="B13" s="89"/>
      <c r="C13" s="89"/>
      <c r="D13" s="103"/>
      <c r="E13" s="89"/>
      <c r="F13" s="1562" t="s">
        <v>262</v>
      </c>
      <c r="G13" s="1562"/>
      <c r="H13" s="1562"/>
      <c r="I13" s="89"/>
      <c r="J13" s="89"/>
      <c r="K13" s="89"/>
      <c r="L13" s="89"/>
    </row>
    <row r="14" spans="1:12" ht="35.25" customHeight="1" x14ac:dyDescent="0.3">
      <c r="A14" s="1564" t="s">
        <v>235</v>
      </c>
      <c r="B14" s="1564"/>
      <c r="C14" s="1564"/>
      <c r="D14" s="1564"/>
      <c r="E14" s="1564"/>
      <c r="F14" s="1564"/>
      <c r="G14" s="1564"/>
      <c r="H14" s="1564"/>
      <c r="I14" s="89"/>
      <c r="J14" s="89"/>
      <c r="K14" s="89"/>
      <c r="L14" s="89"/>
    </row>
    <row r="15" spans="1:12" ht="16.2" x14ac:dyDescent="0.3">
      <c r="A15" s="1654" t="s">
        <v>263</v>
      </c>
      <c r="B15" s="1563"/>
      <c r="C15" s="1563"/>
      <c r="D15" s="1563"/>
      <c r="E15" s="1563"/>
      <c r="F15" s="1563"/>
      <c r="G15" s="1563"/>
      <c r="H15" s="1563"/>
      <c r="I15" s="1563"/>
      <c r="J15" s="1563"/>
      <c r="K15" s="1563"/>
      <c r="L15" s="1563"/>
    </row>
    <row r="16" spans="1:12" ht="17.399999999999999" customHeight="1" x14ac:dyDescent="0.3">
      <c r="A16" s="89" t="s">
        <v>253</v>
      </c>
      <c r="B16" s="89"/>
      <c r="C16" s="89"/>
      <c r="D16" s="89"/>
      <c r="E16" s="89"/>
      <c r="F16" s="89"/>
      <c r="G16" s="89"/>
      <c r="H16" s="89"/>
      <c r="I16" s="89"/>
      <c r="J16" s="89"/>
      <c r="K16" s="89"/>
      <c r="L16" s="89"/>
    </row>
    <row r="17" spans="1:12" ht="21.75" customHeight="1" x14ac:dyDescent="0.3">
      <c r="A17" s="89"/>
      <c r="B17" s="89"/>
      <c r="C17" s="89"/>
      <c r="D17" s="103"/>
      <c r="E17" s="89"/>
      <c r="F17" s="89"/>
      <c r="G17" s="89"/>
      <c r="H17" s="89"/>
      <c r="I17" s="89"/>
      <c r="J17" s="89"/>
      <c r="K17" s="89"/>
      <c r="L17" s="89"/>
    </row>
    <row r="18" spans="1:12" ht="21" customHeight="1" x14ac:dyDescent="0.4">
      <c r="A18" s="119"/>
      <c r="B18" s="119"/>
      <c r="C18" s="119"/>
      <c r="D18" s="120"/>
      <c r="E18" s="119"/>
      <c r="F18" s="119"/>
      <c r="G18" s="119"/>
    </row>
    <row r="19" spans="1:12" ht="21" customHeight="1" x14ac:dyDescent="0.4">
      <c r="A19" s="119"/>
      <c r="B19" s="119"/>
      <c r="C19" s="119"/>
      <c r="D19" s="120"/>
      <c r="E19" s="119"/>
      <c r="F19" s="119"/>
      <c r="G19" s="119"/>
    </row>
    <row r="20" spans="1:12" ht="21" customHeight="1" x14ac:dyDescent="0.4">
      <c r="A20" s="119"/>
      <c r="B20" s="119"/>
      <c r="C20" s="119"/>
      <c r="D20" s="120"/>
      <c r="E20" s="119"/>
      <c r="F20" s="119"/>
      <c r="G20" s="119"/>
    </row>
    <row r="21" spans="1:12" ht="21" customHeight="1" x14ac:dyDescent="0.4">
      <c r="A21" s="119"/>
      <c r="B21" s="119"/>
      <c r="C21" s="119"/>
      <c r="D21" s="120"/>
      <c r="E21" s="119"/>
      <c r="F21" s="119"/>
      <c r="G21" s="119"/>
    </row>
    <row r="22" spans="1:12" ht="21" customHeight="1" x14ac:dyDescent="0.4">
      <c r="A22" s="119"/>
      <c r="B22" s="119"/>
      <c r="C22" s="119"/>
      <c r="D22" s="120"/>
      <c r="E22" s="119"/>
      <c r="F22" s="119"/>
      <c r="G22" s="119"/>
    </row>
    <row r="23" spans="1:12" ht="21" customHeight="1" x14ac:dyDescent="0.4">
      <c r="A23" s="119"/>
      <c r="B23" s="119"/>
      <c r="C23" s="119"/>
      <c r="D23" s="120"/>
      <c r="E23" s="119"/>
      <c r="F23" s="119"/>
      <c r="G23" s="119"/>
    </row>
    <row r="24" spans="1:12" ht="21" customHeight="1" x14ac:dyDescent="0.4">
      <c r="A24" s="119"/>
      <c r="B24" s="119"/>
      <c r="C24" s="119"/>
      <c r="D24" s="120"/>
      <c r="E24" s="119"/>
      <c r="F24" s="119"/>
      <c r="G24" s="119"/>
    </row>
    <row r="25" spans="1:12" ht="21" customHeight="1" x14ac:dyDescent="0.4">
      <c r="A25" s="119"/>
      <c r="B25" s="119"/>
      <c r="C25" s="119"/>
      <c r="D25" s="120"/>
      <c r="E25" s="119"/>
      <c r="F25" s="119"/>
      <c r="G25" s="119"/>
    </row>
    <row r="26" spans="1:12" ht="21" customHeight="1" x14ac:dyDescent="0.4">
      <c r="A26" s="119"/>
      <c r="B26" s="119"/>
      <c r="C26" s="119"/>
      <c r="D26" s="120"/>
      <c r="E26" s="119"/>
      <c r="F26" s="119"/>
      <c r="G26" s="119"/>
    </row>
    <row r="27" spans="1:12" ht="21" customHeight="1" x14ac:dyDescent="0.4">
      <c r="A27" s="119"/>
      <c r="B27" s="119"/>
      <c r="C27" s="119"/>
      <c r="D27" s="120"/>
      <c r="E27" s="119"/>
    </row>
    <row r="28" spans="1:12" ht="21" customHeight="1" x14ac:dyDescent="0.4">
      <c r="A28" s="119"/>
      <c r="B28" s="119"/>
      <c r="C28" s="119"/>
      <c r="D28" s="120"/>
      <c r="E28" s="119"/>
    </row>
    <row r="29" spans="1:12" ht="21" customHeight="1" x14ac:dyDescent="0.4">
      <c r="A29" s="119"/>
      <c r="B29" s="119"/>
      <c r="C29" s="119"/>
      <c r="D29" s="120"/>
      <c r="E29" s="119"/>
    </row>
    <row r="30" spans="1:12" ht="21" customHeight="1" x14ac:dyDescent="0.4">
      <c r="A30" s="119"/>
      <c r="B30" s="119"/>
      <c r="C30" s="119"/>
      <c r="D30" s="120"/>
      <c r="E30" s="119"/>
    </row>
    <row r="31" spans="1:12" ht="21" customHeight="1" x14ac:dyDescent="0.4">
      <c r="A31" s="119"/>
      <c r="B31" s="119"/>
      <c r="C31" s="119"/>
      <c r="D31" s="120"/>
      <c r="E31" s="119"/>
    </row>
    <row r="32" spans="1:12"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2">
    <mergeCell ref="G12:H12"/>
    <mergeCell ref="F13:H13"/>
    <mergeCell ref="A14:H14"/>
    <mergeCell ref="A15:L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F025B6F5-B603-4ACB-A739-B3F248D3B345}"/>
  </hyperlinks>
  <printOptions horizontalCentered="1"/>
  <pageMargins left="0.35433070866141736" right="0.15748031496062992" top="0.62992125984251968" bottom="0.39370078740157483" header="0.51181102362204722" footer="0.51181102362204722"/>
  <pageSetup paperSize="9" scale="76" orientation="landscape"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16C7-0896-4DED-8FF9-C0CE0955736A}">
  <sheetPr>
    <tabColor rgb="FF00B0F0"/>
    <pageSetUpPr fitToPage="1"/>
  </sheetPr>
  <dimension ref="A1:I25"/>
  <sheetViews>
    <sheetView view="pageBreakPreview" topLeftCell="A3" zoomScaleNormal="85" zoomScaleSheetLayoutView="100" workbookViewId="0"/>
  </sheetViews>
  <sheetFormatPr defaultColWidth="7.21875" defaultRowHeight="12" x14ac:dyDescent="0.25"/>
  <cols>
    <col min="1" max="1" width="15.77734375" style="950" customWidth="1"/>
    <col min="2" max="8" width="19.6640625" style="950" customWidth="1"/>
    <col min="9" max="16384" width="7.21875" style="950"/>
  </cols>
  <sheetData>
    <row r="1" spans="1:9" s="985" customFormat="1" ht="31.5" hidden="1" customHeight="1" x14ac:dyDescent="0.6">
      <c r="A1" s="985" t="s">
        <v>1338</v>
      </c>
      <c r="C1" s="985" t="s">
        <v>1339</v>
      </c>
      <c r="D1" s="985" t="s">
        <v>1340</v>
      </c>
      <c r="E1" s="1267" t="s">
        <v>1378</v>
      </c>
      <c r="F1" s="1231"/>
      <c r="G1" s="1232"/>
    </row>
    <row r="2" spans="1:9" s="985" customFormat="1" ht="28.5" hidden="1" customHeight="1" x14ac:dyDescent="0.3">
      <c r="A2" s="1123" t="s">
        <v>1379</v>
      </c>
      <c r="B2" s="1255"/>
      <c r="C2" s="1256"/>
      <c r="D2" s="985" t="s">
        <v>1380</v>
      </c>
    </row>
    <row r="3" spans="1:9" ht="18" customHeight="1" thickTop="1" thickBot="1" x14ac:dyDescent="0.35">
      <c r="A3" s="1234" t="s">
        <v>572</v>
      </c>
      <c r="B3" s="976"/>
      <c r="C3" s="951"/>
      <c r="D3" s="951"/>
      <c r="F3" s="1258" t="s">
        <v>95</v>
      </c>
      <c r="G3" s="1649" t="s">
        <v>1358</v>
      </c>
      <c r="H3" s="1650"/>
      <c r="I3" s="109" t="s">
        <v>97</v>
      </c>
    </row>
    <row r="4" spans="1:9" ht="18" customHeight="1" thickTop="1" thickBot="1" x14ac:dyDescent="0.35">
      <c r="A4" s="1237" t="s">
        <v>1345</v>
      </c>
      <c r="B4" s="1238" t="s">
        <v>1346</v>
      </c>
      <c r="C4" s="1239"/>
      <c r="D4" s="1239"/>
      <c r="E4" s="1277"/>
      <c r="F4" s="1258" t="s">
        <v>183</v>
      </c>
      <c r="G4" s="1649" t="s">
        <v>1381</v>
      </c>
      <c r="H4" s="1650"/>
    </row>
    <row r="5" spans="1:9" ht="54" customHeight="1" thickTop="1" x14ac:dyDescent="0.25">
      <c r="A5" s="1596" t="s">
        <v>1382</v>
      </c>
      <c r="B5" s="1596"/>
      <c r="C5" s="1596"/>
      <c r="D5" s="1596"/>
      <c r="E5" s="1596"/>
      <c r="F5" s="1596"/>
      <c r="G5" s="1596"/>
      <c r="H5" s="1596"/>
    </row>
    <row r="6" spans="1:9" ht="24" customHeight="1" thickBot="1" x14ac:dyDescent="0.35">
      <c r="A6" s="1597" t="s">
        <v>1407</v>
      </c>
      <c r="B6" s="1597"/>
      <c r="C6" s="1597"/>
      <c r="D6" s="1597"/>
      <c r="E6" s="1597"/>
      <c r="F6" s="1597"/>
      <c r="G6" s="1597"/>
      <c r="H6" s="1597"/>
    </row>
    <row r="7" spans="1:9" s="956" customFormat="1" ht="33" customHeight="1" x14ac:dyDescent="0.3">
      <c r="A7" s="1694" t="s">
        <v>221</v>
      </c>
      <c r="B7" s="1601" t="s">
        <v>153</v>
      </c>
      <c r="C7" s="1604" t="s">
        <v>222</v>
      </c>
      <c r="D7" s="1605"/>
      <c r="E7" s="1606"/>
      <c r="F7" s="1604" t="s">
        <v>223</v>
      </c>
      <c r="G7" s="1605"/>
      <c r="H7" s="1605"/>
    </row>
    <row r="8" spans="1:9" s="956" customFormat="1" ht="33" customHeight="1" thickBot="1" x14ac:dyDescent="0.35">
      <c r="A8" s="1695"/>
      <c r="B8" s="1603"/>
      <c r="C8" s="1245" t="s">
        <v>161</v>
      </c>
      <c r="D8" s="1245" t="s">
        <v>224</v>
      </c>
      <c r="E8" s="1245" t="s">
        <v>215</v>
      </c>
      <c r="F8" s="1245" t="s">
        <v>161</v>
      </c>
      <c r="G8" s="1245" t="s">
        <v>224</v>
      </c>
      <c r="H8" s="1248" t="s">
        <v>215</v>
      </c>
    </row>
    <row r="9" spans="1:9" s="956" customFormat="1" ht="45" customHeight="1" x14ac:dyDescent="0.3">
      <c r="A9" s="1249" t="s">
        <v>153</v>
      </c>
      <c r="B9" s="1294">
        <f>SUM(B10:B12)</f>
        <v>0</v>
      </c>
      <c r="C9" s="1295">
        <f>SUM(D9:E9)</f>
        <v>0</v>
      </c>
      <c r="D9" s="1295">
        <f>SUM(D10:D12)</f>
        <v>0</v>
      </c>
      <c r="E9" s="1295">
        <f>SUM(E10:E12)</f>
        <v>0</v>
      </c>
      <c r="F9" s="1295">
        <f>SUM(G9:H9)</f>
        <v>0</v>
      </c>
      <c r="G9" s="1295">
        <f>SUM(G10:G12)</f>
        <v>0</v>
      </c>
      <c r="H9" s="1295">
        <f>SUM(H10:H12)</f>
        <v>0</v>
      </c>
    </row>
    <row r="10" spans="1:9" s="956" customFormat="1" ht="45" customHeight="1" x14ac:dyDescent="0.3">
      <c r="A10" s="1251" t="s">
        <v>1351</v>
      </c>
      <c r="B10" s="1294">
        <f>C10+F10</f>
        <v>0</v>
      </c>
      <c r="C10" s="1295">
        <f t="shared" ref="C10:C12" si="0">SUM(D10:E10)</f>
        <v>0</v>
      </c>
      <c r="D10" s="1295">
        <v>0</v>
      </c>
      <c r="E10" s="1295">
        <v>0</v>
      </c>
      <c r="F10" s="1295">
        <f t="shared" ref="F10:F12" si="1">SUM(G10:H10)</f>
        <v>0</v>
      </c>
      <c r="G10" s="1295">
        <v>0</v>
      </c>
      <c r="H10" s="1295">
        <v>0</v>
      </c>
    </row>
    <row r="11" spans="1:9" s="956" customFormat="1" ht="45" customHeight="1" x14ac:dyDescent="0.3">
      <c r="A11" s="1251" t="s">
        <v>1352</v>
      </c>
      <c r="B11" s="1294">
        <f t="shared" ref="B11:B12" si="2">C11+F11</f>
        <v>0</v>
      </c>
      <c r="C11" s="1295">
        <f t="shared" si="0"/>
        <v>0</v>
      </c>
      <c r="D11" s="1295">
        <v>0</v>
      </c>
      <c r="E11" s="1295">
        <v>0</v>
      </c>
      <c r="F11" s="1295">
        <f t="shared" si="1"/>
        <v>0</v>
      </c>
      <c r="G11" s="1295">
        <v>0</v>
      </c>
      <c r="H11" s="1295">
        <v>0</v>
      </c>
    </row>
    <row r="12" spans="1:9" s="965" customFormat="1" ht="45" customHeight="1" x14ac:dyDescent="0.3">
      <c r="A12" s="1251" t="s">
        <v>1353</v>
      </c>
      <c r="B12" s="1294">
        <f t="shared" si="2"/>
        <v>0</v>
      </c>
      <c r="C12" s="1295">
        <f t="shared" si="0"/>
        <v>0</v>
      </c>
      <c r="D12" s="1288">
        <v>0</v>
      </c>
      <c r="E12" s="1288">
        <v>0</v>
      </c>
      <c r="F12" s="1295">
        <f t="shared" si="1"/>
        <v>0</v>
      </c>
      <c r="G12" s="1288">
        <v>0</v>
      </c>
      <c r="H12" s="1288">
        <v>0</v>
      </c>
    </row>
    <row r="13" spans="1:9" s="965" customFormat="1" ht="6.75" customHeight="1" thickBot="1" x14ac:dyDescent="0.35">
      <c r="A13" s="1251"/>
      <c r="B13" s="1269"/>
      <c r="C13" s="1270"/>
      <c r="D13" s="1270"/>
      <c r="E13" s="1271"/>
      <c r="F13" s="1271"/>
      <c r="G13" s="1271"/>
      <c r="H13" s="1271"/>
    </row>
    <row r="14" spans="1:9" s="973" customFormat="1" ht="54" customHeight="1" x14ac:dyDescent="0.3">
      <c r="A14" s="1612" t="s">
        <v>1412</v>
      </c>
      <c r="B14" s="1612"/>
      <c r="C14" s="1612"/>
      <c r="D14" s="1612"/>
      <c r="E14" s="1612"/>
      <c r="F14" s="1612"/>
      <c r="G14" s="1612"/>
      <c r="H14" s="1612"/>
    </row>
    <row r="15" spans="1:9" s="1265" customFormat="1" ht="18" customHeight="1" x14ac:dyDescent="0.3">
      <c r="A15" s="1591" t="s">
        <v>208</v>
      </c>
      <c r="B15" s="1591"/>
      <c r="C15" s="1591"/>
      <c r="D15" s="1591"/>
      <c r="E15" s="1591"/>
      <c r="F15" s="1591"/>
      <c r="G15" s="1591"/>
      <c r="H15" s="1591"/>
    </row>
    <row r="16" spans="1:9" ht="35.25" customHeight="1" x14ac:dyDescent="0.25">
      <c r="A16" s="1591" t="s">
        <v>1383</v>
      </c>
      <c r="B16" s="1591"/>
      <c r="C16" s="1591"/>
      <c r="D16" s="1591"/>
      <c r="E16" s="1591"/>
      <c r="F16" s="1591"/>
      <c r="G16" s="1591"/>
      <c r="H16" s="1591"/>
    </row>
    <row r="17" spans="1:7" ht="15.6" x14ac:dyDescent="0.3">
      <c r="B17" s="1266"/>
      <c r="C17" s="1266"/>
    </row>
    <row r="22" spans="1:7" hidden="1" x14ac:dyDescent="0.25">
      <c r="G22" s="950" t="s">
        <v>1362</v>
      </c>
    </row>
    <row r="25" spans="1:7" ht="12.6" x14ac:dyDescent="0.25">
      <c r="A25" s="1272"/>
    </row>
  </sheetData>
  <mergeCells count="11">
    <mergeCell ref="A14:H14"/>
    <mergeCell ref="A15:H15"/>
    <mergeCell ref="A16:H16"/>
    <mergeCell ref="G3:H3"/>
    <mergeCell ref="G4:H4"/>
    <mergeCell ref="A5:H5"/>
    <mergeCell ref="A6:H6"/>
    <mergeCell ref="A7:A8"/>
    <mergeCell ref="B7:B8"/>
    <mergeCell ref="C7:E7"/>
    <mergeCell ref="F7:H7"/>
  </mergeCells>
  <phoneticPr fontId="10" type="noConversion"/>
  <hyperlinks>
    <hyperlink ref="I3" location="預告統計資料發布時間表!A1" display="回發布時間表" xr:uid="{13CD474E-8770-4749-AE2D-C3FD681E277F}"/>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C15F-1B7B-4D28-A3AB-D5F3A90F5968}">
  <sheetPr>
    <pageSetUpPr fitToPage="1"/>
  </sheetPr>
  <dimension ref="A1:I224"/>
  <sheetViews>
    <sheetView showGridLines="0" view="pageLayout" zoomScaleNormal="100" zoomScaleSheetLayoutView="85" workbookViewId="0">
      <selection activeCell="I1" sqref="I1"/>
    </sheetView>
  </sheetViews>
  <sheetFormatPr defaultColWidth="9" defaultRowHeight="15.6" x14ac:dyDescent="0.3"/>
  <cols>
    <col min="1" max="3" width="18.6640625" style="112" customWidth="1"/>
    <col min="4" max="4" width="18.6640625" style="114" customWidth="1"/>
    <col min="5" max="8" width="18.6640625" style="112" customWidth="1"/>
    <col min="9" max="16384" width="9" style="112"/>
  </cols>
  <sheetData>
    <row r="1" spans="1:9" s="110" customFormat="1" ht="21" customHeight="1" x14ac:dyDescent="0.3">
      <c r="A1" s="80" t="s">
        <v>179</v>
      </c>
      <c r="B1" s="81"/>
      <c r="C1" s="82"/>
      <c r="D1" s="81"/>
      <c r="E1" s="82"/>
      <c r="F1" s="80" t="s">
        <v>95</v>
      </c>
      <c r="G1" s="1696" t="s">
        <v>251</v>
      </c>
      <c r="H1" s="1697"/>
      <c r="I1" s="109" t="s">
        <v>97</v>
      </c>
    </row>
    <row r="2" spans="1:9" s="110" customFormat="1" ht="21" customHeight="1" x14ac:dyDescent="0.3">
      <c r="A2" s="80" t="s">
        <v>181</v>
      </c>
      <c r="B2" s="84" t="s">
        <v>260</v>
      </c>
      <c r="C2" s="82"/>
      <c r="D2" s="85"/>
      <c r="E2" s="84"/>
      <c r="F2" s="80" t="s">
        <v>183</v>
      </c>
      <c r="G2" s="1580" t="s">
        <v>237</v>
      </c>
      <c r="H2" s="1580"/>
    </row>
    <row r="3" spans="1:9" s="111" customFormat="1" ht="37.5" customHeight="1" x14ac:dyDescent="0.3">
      <c r="A3" s="1687" t="s">
        <v>265</v>
      </c>
      <c r="B3" s="1687"/>
      <c r="C3" s="1687"/>
      <c r="D3" s="1687"/>
      <c r="E3" s="1687"/>
      <c r="F3" s="1687"/>
      <c r="G3" s="1687"/>
      <c r="H3" s="1687"/>
    </row>
    <row r="4" spans="1:9" ht="21" customHeight="1" thickBot="1" x14ac:dyDescent="0.35">
      <c r="A4" s="1689" t="s">
        <v>245</v>
      </c>
      <c r="B4" s="1689"/>
      <c r="C4" s="1689"/>
      <c r="D4" s="1689"/>
      <c r="E4" s="1689"/>
      <c r="F4" s="1689"/>
      <c r="G4" s="1689"/>
      <c r="H4" s="1689"/>
    </row>
    <row r="5" spans="1:9" s="113" customFormat="1" ht="37.35" customHeight="1" x14ac:dyDescent="0.3">
      <c r="A5" s="1698" t="s">
        <v>187</v>
      </c>
      <c r="B5" s="1700" t="s">
        <v>188</v>
      </c>
      <c r="C5" s="1702" t="s">
        <v>189</v>
      </c>
      <c r="D5" s="1702"/>
      <c r="E5" s="1702"/>
      <c r="F5" s="1702" t="s">
        <v>190</v>
      </c>
      <c r="G5" s="1702"/>
      <c r="H5" s="1703"/>
    </row>
    <row r="6" spans="1:9" s="113" customFormat="1" ht="37.35" customHeight="1" thickBot="1" x14ac:dyDescent="0.35">
      <c r="A6" s="1699"/>
      <c r="B6" s="1701"/>
      <c r="C6" s="227" t="s">
        <v>161</v>
      </c>
      <c r="D6" s="227" t="s">
        <v>224</v>
      </c>
      <c r="E6" s="227" t="s">
        <v>215</v>
      </c>
      <c r="F6" s="227" t="s">
        <v>161</v>
      </c>
      <c r="G6" s="227" t="s">
        <v>224</v>
      </c>
      <c r="H6" s="228" t="s">
        <v>215</v>
      </c>
    </row>
    <row r="7" spans="1:9" s="113" customFormat="1" ht="43.5" customHeight="1" x14ac:dyDescent="0.3">
      <c r="A7" s="205" t="s">
        <v>197</v>
      </c>
      <c r="B7" s="206">
        <f>C7+F7</f>
        <v>0</v>
      </c>
      <c r="C7" s="206">
        <f>SUM(D7:E7)</f>
        <v>0</v>
      </c>
      <c r="D7" s="219">
        <v>0</v>
      </c>
      <c r="E7" s="219">
        <v>0</v>
      </c>
      <c r="F7" s="206">
        <f>SUM(G7:H7)</f>
        <v>0</v>
      </c>
      <c r="G7" s="219">
        <v>0</v>
      </c>
      <c r="H7" s="220">
        <v>0</v>
      </c>
    </row>
    <row r="8" spans="1:9" s="113" customFormat="1" ht="43.95" customHeight="1" x14ac:dyDescent="0.3">
      <c r="A8" s="92" t="s">
        <v>198</v>
      </c>
      <c r="B8" s="210">
        <f t="shared" ref="B8:B10" si="0">C8+F8</f>
        <v>0</v>
      </c>
      <c r="C8" s="210">
        <f t="shared" ref="C8:C10" si="1">SUM(D8:E8)</f>
        <v>0</v>
      </c>
      <c r="D8" s="221">
        <v>0</v>
      </c>
      <c r="E8" s="221">
        <v>0</v>
      </c>
      <c r="F8" s="210">
        <f t="shared" ref="F8:F10" si="2">SUM(G8:H8)</f>
        <v>0</v>
      </c>
      <c r="G8" s="221">
        <v>0</v>
      </c>
      <c r="H8" s="222">
        <v>0</v>
      </c>
    </row>
    <row r="9" spans="1:9" s="113" customFormat="1" ht="43.95" customHeight="1" x14ac:dyDescent="0.3">
      <c r="A9" s="92" t="s">
        <v>199</v>
      </c>
      <c r="B9" s="210">
        <f t="shared" si="0"/>
        <v>0</v>
      </c>
      <c r="C9" s="210">
        <f t="shared" si="1"/>
        <v>0</v>
      </c>
      <c r="D9" s="221">
        <v>0</v>
      </c>
      <c r="E9" s="221">
        <v>0</v>
      </c>
      <c r="F9" s="210">
        <f t="shared" si="2"/>
        <v>0</v>
      </c>
      <c r="G9" s="221">
        <v>0</v>
      </c>
      <c r="H9" s="222">
        <v>0</v>
      </c>
    </row>
    <row r="10" spans="1:9" s="113" customFormat="1" ht="43.95" customHeight="1" thickBot="1" x14ac:dyDescent="0.35">
      <c r="A10" s="93" t="s">
        <v>200</v>
      </c>
      <c r="B10" s="214">
        <f t="shared" si="0"/>
        <v>0</v>
      </c>
      <c r="C10" s="214">
        <f t="shared" si="1"/>
        <v>0</v>
      </c>
      <c r="D10" s="223">
        <v>0</v>
      </c>
      <c r="E10" s="223">
        <v>0</v>
      </c>
      <c r="F10" s="214">
        <f t="shared" si="2"/>
        <v>0</v>
      </c>
      <c r="G10" s="223">
        <v>0</v>
      </c>
      <c r="H10" s="224">
        <v>0</v>
      </c>
    </row>
    <row r="11" spans="1:9" ht="24.75" customHeight="1" x14ac:dyDescent="0.3">
      <c r="A11" s="202" t="s">
        <v>133</v>
      </c>
      <c r="B11" s="203" t="s">
        <v>134</v>
      </c>
      <c r="D11" s="203" t="s">
        <v>135</v>
      </c>
      <c r="F11" s="203" t="s">
        <v>136</v>
      </c>
      <c r="H11" s="204"/>
    </row>
    <row r="12" spans="1:9" ht="12.75" customHeight="1" x14ac:dyDescent="0.3">
      <c r="A12" s="89"/>
      <c r="B12" s="89"/>
      <c r="C12" s="89"/>
      <c r="D12" s="104" t="s">
        <v>137</v>
      </c>
      <c r="F12" s="89"/>
      <c r="G12" s="1562"/>
      <c r="H12" s="1562"/>
    </row>
    <row r="13" spans="1:9" ht="16.2" x14ac:dyDescent="0.3">
      <c r="A13" s="102"/>
      <c r="B13" s="89"/>
      <c r="C13" s="89"/>
      <c r="D13" s="103"/>
      <c r="E13" s="89"/>
      <c r="F13" s="1562"/>
      <c r="G13" s="1562"/>
      <c r="H13" s="1562"/>
    </row>
    <row r="14" spans="1:9" ht="33.75" customHeight="1" x14ac:dyDescent="0.3">
      <c r="A14" s="89" t="s">
        <v>238</v>
      </c>
      <c r="B14" s="89"/>
      <c r="C14" s="89"/>
      <c r="D14" s="89"/>
      <c r="E14" s="89"/>
      <c r="F14" s="89"/>
      <c r="H14" s="203" t="s">
        <v>262</v>
      </c>
    </row>
    <row r="15" spans="1:9" ht="16.2" x14ac:dyDescent="0.3">
      <c r="A15" s="1654" t="s">
        <v>266</v>
      </c>
      <c r="B15" s="1563"/>
      <c r="C15" s="1563"/>
      <c r="D15" s="1563"/>
      <c r="E15" s="1563"/>
      <c r="F15" s="1563"/>
      <c r="G15" s="1563"/>
      <c r="H15" s="1563"/>
    </row>
    <row r="16" spans="1:9" ht="17.399999999999999" customHeight="1" x14ac:dyDescent="0.3">
      <c r="A16" s="89" t="s">
        <v>239</v>
      </c>
      <c r="B16" s="89"/>
      <c r="C16" s="89"/>
      <c r="D16" s="89"/>
      <c r="E16" s="89"/>
      <c r="F16" s="89"/>
      <c r="G16" s="89"/>
      <c r="H16" s="89"/>
    </row>
    <row r="17" spans="1:7" ht="21.75" customHeight="1" x14ac:dyDescent="0.3"/>
    <row r="18" spans="1:7" ht="21" customHeight="1" x14ac:dyDescent="0.4">
      <c r="A18" s="119"/>
      <c r="B18" s="119"/>
      <c r="C18" s="119"/>
      <c r="D18" s="120"/>
      <c r="E18" s="119"/>
      <c r="F18" s="119"/>
      <c r="G18" s="119"/>
    </row>
    <row r="19" spans="1:7" ht="21" customHeight="1" x14ac:dyDescent="0.4">
      <c r="A19" s="119"/>
      <c r="B19" s="119"/>
      <c r="C19" s="119"/>
      <c r="D19" s="120"/>
      <c r="E19" s="119"/>
      <c r="F19" s="119"/>
      <c r="G19" s="119"/>
    </row>
    <row r="20" spans="1:7" ht="21" customHeight="1" x14ac:dyDescent="0.4">
      <c r="A20" s="119"/>
      <c r="B20" s="119"/>
      <c r="C20" s="119"/>
      <c r="D20" s="120"/>
      <c r="E20" s="119"/>
      <c r="F20" s="119"/>
      <c r="G20" s="119"/>
    </row>
    <row r="21" spans="1:7" ht="21" customHeight="1" x14ac:dyDescent="0.4">
      <c r="A21" s="119"/>
      <c r="B21" s="119"/>
      <c r="C21" s="119"/>
      <c r="D21" s="120"/>
      <c r="E21" s="119"/>
      <c r="F21" s="119"/>
      <c r="G21" s="119"/>
    </row>
    <row r="22" spans="1:7" ht="21" customHeight="1" x14ac:dyDescent="0.4">
      <c r="A22" s="119"/>
      <c r="B22" s="119"/>
      <c r="C22" s="119"/>
      <c r="D22" s="120"/>
      <c r="E22" s="119"/>
      <c r="F22" s="119"/>
      <c r="G22" s="119"/>
    </row>
    <row r="23" spans="1:7" ht="21" customHeight="1" x14ac:dyDescent="0.4">
      <c r="A23" s="119"/>
      <c r="B23" s="119"/>
      <c r="C23" s="119"/>
      <c r="D23" s="120"/>
      <c r="E23" s="119"/>
      <c r="F23" s="119"/>
      <c r="G23" s="119"/>
    </row>
    <row r="24" spans="1:7" ht="21" customHeight="1" x14ac:dyDescent="0.4">
      <c r="A24" s="119"/>
      <c r="B24" s="119"/>
      <c r="C24" s="119"/>
      <c r="D24" s="120"/>
      <c r="E24" s="119"/>
      <c r="F24" s="119"/>
      <c r="G24" s="119"/>
    </row>
    <row r="25" spans="1:7" ht="21" customHeight="1" x14ac:dyDescent="0.4">
      <c r="A25" s="119"/>
      <c r="B25" s="119"/>
      <c r="C25" s="119"/>
      <c r="D25" s="120"/>
      <c r="E25" s="119"/>
      <c r="F25" s="119"/>
      <c r="G25" s="119"/>
    </row>
    <row r="26" spans="1:7" ht="21" customHeight="1" x14ac:dyDescent="0.4">
      <c r="A26" s="119"/>
      <c r="B26" s="119"/>
      <c r="C26" s="119"/>
      <c r="D26" s="120"/>
      <c r="E26" s="119"/>
      <c r="F26" s="119"/>
      <c r="G26" s="119"/>
    </row>
    <row r="27" spans="1:7" ht="21" customHeight="1" x14ac:dyDescent="0.4">
      <c r="A27" s="119"/>
      <c r="B27" s="119"/>
      <c r="C27" s="119"/>
      <c r="D27" s="120"/>
      <c r="E27" s="119"/>
    </row>
    <row r="28" spans="1:7" ht="21" customHeight="1" x14ac:dyDescent="0.4">
      <c r="A28" s="119"/>
      <c r="B28" s="119"/>
      <c r="C28" s="119"/>
      <c r="D28" s="120"/>
      <c r="E28" s="119"/>
    </row>
    <row r="29" spans="1:7" ht="21" customHeight="1" x14ac:dyDescent="0.4">
      <c r="A29" s="119"/>
      <c r="B29" s="119"/>
      <c r="C29" s="119"/>
      <c r="D29" s="120"/>
      <c r="E29" s="119"/>
    </row>
    <row r="30" spans="1:7" ht="21" customHeight="1" x14ac:dyDescent="0.4">
      <c r="A30" s="119"/>
      <c r="B30" s="119"/>
      <c r="C30" s="119"/>
      <c r="D30" s="120"/>
      <c r="E30" s="119"/>
    </row>
    <row r="31" spans="1:7" ht="21" customHeight="1" x14ac:dyDescent="0.4">
      <c r="A31" s="119"/>
      <c r="B31" s="119"/>
      <c r="C31" s="119"/>
      <c r="D31" s="120"/>
      <c r="E31" s="119"/>
    </row>
    <row r="32" spans="1:7" ht="21" customHeight="1" x14ac:dyDescent="0.4">
      <c r="A32" s="119"/>
      <c r="B32" s="119"/>
      <c r="C32" s="119"/>
      <c r="D32" s="120"/>
      <c r="E32" s="119"/>
    </row>
    <row r="33" spans="1:5" ht="21" customHeight="1" x14ac:dyDescent="0.4">
      <c r="A33" s="119"/>
      <c r="B33" s="119"/>
      <c r="C33" s="119"/>
      <c r="D33" s="120"/>
      <c r="E33" s="119"/>
    </row>
    <row r="34" spans="1:5" ht="21" customHeight="1" x14ac:dyDescent="0.4">
      <c r="A34" s="119"/>
      <c r="B34" s="119"/>
      <c r="C34" s="119"/>
      <c r="D34" s="120"/>
      <c r="E34" s="119"/>
    </row>
    <row r="35" spans="1:5" ht="21" customHeight="1" x14ac:dyDescent="0.4">
      <c r="A35" s="119"/>
      <c r="B35" s="119"/>
      <c r="C35" s="119"/>
      <c r="D35" s="120"/>
      <c r="E35" s="119"/>
    </row>
    <row r="36" spans="1:5" ht="21" customHeight="1" x14ac:dyDescent="0.4">
      <c r="A36" s="119"/>
      <c r="B36" s="119"/>
      <c r="C36" s="119"/>
      <c r="D36" s="120"/>
      <c r="E36" s="119"/>
    </row>
    <row r="37" spans="1:5" ht="22.8" x14ac:dyDescent="0.4">
      <c r="A37" s="119"/>
      <c r="B37" s="119"/>
      <c r="C37" s="119"/>
      <c r="D37" s="120"/>
      <c r="E37" s="119"/>
    </row>
    <row r="38" spans="1:5" ht="22.8" x14ac:dyDescent="0.4">
      <c r="A38" s="119"/>
      <c r="B38" s="119"/>
      <c r="C38" s="119"/>
      <c r="D38" s="120"/>
      <c r="E38" s="119"/>
    </row>
    <row r="39" spans="1:5" ht="22.8" x14ac:dyDescent="0.4">
      <c r="A39" s="119"/>
      <c r="B39" s="119"/>
      <c r="C39" s="119"/>
      <c r="D39" s="120"/>
      <c r="E39" s="119"/>
    </row>
    <row r="40" spans="1:5" ht="22.8" x14ac:dyDescent="0.4">
      <c r="A40" s="119"/>
      <c r="B40" s="119"/>
      <c r="C40" s="119"/>
      <c r="D40" s="120"/>
      <c r="E40" s="119"/>
    </row>
    <row r="41" spans="1:5" ht="22.8" x14ac:dyDescent="0.4">
      <c r="A41" s="119"/>
      <c r="B41" s="119"/>
      <c r="C41" s="119"/>
      <c r="D41" s="120"/>
      <c r="E41" s="119"/>
    </row>
    <row r="42" spans="1:5" ht="22.8" x14ac:dyDescent="0.4">
      <c r="A42" s="119"/>
      <c r="B42" s="119"/>
      <c r="C42" s="119"/>
      <c r="D42" s="120"/>
      <c r="E42" s="119"/>
    </row>
    <row r="43" spans="1:5" ht="22.8" x14ac:dyDescent="0.4">
      <c r="A43" s="119"/>
      <c r="B43" s="119"/>
      <c r="C43" s="119"/>
      <c r="D43" s="120"/>
      <c r="E43" s="119"/>
    </row>
    <row r="44" spans="1:5" ht="22.8" x14ac:dyDescent="0.4">
      <c r="A44" s="119"/>
      <c r="B44" s="119"/>
      <c r="C44" s="119"/>
      <c r="D44" s="120"/>
      <c r="E44" s="119"/>
    </row>
    <row r="45" spans="1:5" ht="22.8" x14ac:dyDescent="0.4">
      <c r="A45" s="119"/>
      <c r="B45" s="119"/>
      <c r="C45" s="119"/>
      <c r="D45" s="120"/>
      <c r="E45" s="119"/>
    </row>
    <row r="46" spans="1:5" ht="22.8" x14ac:dyDescent="0.4">
      <c r="A46" s="119"/>
      <c r="B46" s="119"/>
      <c r="C46" s="119"/>
      <c r="D46" s="120"/>
      <c r="E46" s="119"/>
    </row>
    <row r="47" spans="1:5" ht="22.8" x14ac:dyDescent="0.4">
      <c r="A47" s="119"/>
      <c r="B47" s="119"/>
      <c r="C47" s="119"/>
      <c r="D47" s="120"/>
      <c r="E47" s="119"/>
    </row>
    <row r="48" spans="1:5" ht="22.8" x14ac:dyDescent="0.4">
      <c r="A48" s="119"/>
      <c r="B48" s="119"/>
      <c r="C48" s="119"/>
      <c r="D48" s="120"/>
      <c r="E48" s="119"/>
    </row>
    <row r="49" spans="1:5" ht="22.8" x14ac:dyDescent="0.4">
      <c r="A49" s="119"/>
      <c r="B49" s="119"/>
      <c r="C49" s="119"/>
      <c r="D49" s="120"/>
      <c r="E49" s="119"/>
    </row>
    <row r="50" spans="1:5" ht="22.8" x14ac:dyDescent="0.4">
      <c r="A50" s="119"/>
      <c r="B50" s="119"/>
      <c r="C50" s="119"/>
      <c r="D50" s="120"/>
      <c r="E50" s="119"/>
    </row>
    <row r="51" spans="1:5" ht="22.8" x14ac:dyDescent="0.4">
      <c r="A51" s="119"/>
      <c r="B51" s="119"/>
      <c r="C51" s="119"/>
      <c r="D51" s="120"/>
      <c r="E51" s="119"/>
    </row>
    <row r="52" spans="1:5" ht="22.8" x14ac:dyDescent="0.4">
      <c r="A52" s="119"/>
      <c r="B52" s="119"/>
      <c r="C52" s="119"/>
      <c r="D52" s="120"/>
      <c r="E52" s="119"/>
    </row>
    <row r="53" spans="1:5" ht="22.8" x14ac:dyDescent="0.4">
      <c r="A53" s="119"/>
      <c r="B53" s="119"/>
      <c r="C53" s="119"/>
      <c r="D53" s="120"/>
      <c r="E53" s="119"/>
    </row>
    <row r="54" spans="1:5" ht="22.8" x14ac:dyDescent="0.4">
      <c r="A54" s="119"/>
      <c r="B54" s="119"/>
      <c r="C54" s="119"/>
      <c r="D54" s="120"/>
      <c r="E54" s="119"/>
    </row>
    <row r="55" spans="1:5" ht="22.8" x14ac:dyDescent="0.4">
      <c r="A55" s="119"/>
      <c r="B55" s="119"/>
      <c r="C55" s="119"/>
      <c r="D55" s="120"/>
      <c r="E55" s="119"/>
    </row>
    <row r="56" spans="1:5" ht="22.8" x14ac:dyDescent="0.4">
      <c r="A56" s="119"/>
      <c r="B56" s="119"/>
      <c r="C56" s="119"/>
      <c r="D56" s="120"/>
      <c r="E56" s="119"/>
    </row>
    <row r="57" spans="1:5" ht="22.8" x14ac:dyDescent="0.4">
      <c r="A57" s="119"/>
      <c r="B57" s="119"/>
      <c r="C57" s="119"/>
      <c r="D57" s="120"/>
      <c r="E57" s="119"/>
    </row>
    <row r="58" spans="1:5" ht="22.8" x14ac:dyDescent="0.4">
      <c r="A58" s="119"/>
      <c r="B58" s="119"/>
      <c r="C58" s="119"/>
      <c r="D58" s="120"/>
      <c r="E58" s="119"/>
    </row>
    <row r="59" spans="1:5" ht="22.8" x14ac:dyDescent="0.4">
      <c r="A59" s="119"/>
      <c r="B59" s="119"/>
      <c r="C59" s="119"/>
      <c r="D59" s="120"/>
      <c r="E59" s="119"/>
    </row>
    <row r="60" spans="1:5" ht="22.8" x14ac:dyDescent="0.4">
      <c r="A60" s="119"/>
      <c r="B60" s="119"/>
      <c r="C60" s="119"/>
      <c r="D60" s="120"/>
      <c r="E60" s="119"/>
    </row>
    <row r="61" spans="1:5" ht="22.8" x14ac:dyDescent="0.4">
      <c r="A61" s="119"/>
      <c r="B61" s="119"/>
      <c r="C61" s="119"/>
      <c r="D61" s="120"/>
      <c r="E61" s="119"/>
    </row>
    <row r="62" spans="1:5" ht="22.8" x14ac:dyDescent="0.4">
      <c r="A62" s="119"/>
      <c r="B62" s="119"/>
      <c r="C62" s="119"/>
      <c r="D62" s="120"/>
      <c r="E62" s="119"/>
    </row>
    <row r="63" spans="1:5" ht="22.8" x14ac:dyDescent="0.4">
      <c r="A63" s="119"/>
      <c r="B63" s="119"/>
      <c r="C63" s="119"/>
      <c r="D63" s="120"/>
      <c r="E63" s="119"/>
    </row>
    <row r="64" spans="1:5" ht="22.8" x14ac:dyDescent="0.4">
      <c r="A64" s="119"/>
      <c r="B64" s="119"/>
      <c r="C64" s="119"/>
      <c r="D64" s="120"/>
      <c r="E64" s="119"/>
    </row>
    <row r="65" spans="1:5" ht="22.8" x14ac:dyDescent="0.4">
      <c r="A65" s="119"/>
      <c r="B65" s="119"/>
      <c r="C65" s="119"/>
      <c r="D65" s="120"/>
      <c r="E65" s="119"/>
    </row>
    <row r="66" spans="1:5" ht="22.8" x14ac:dyDescent="0.4">
      <c r="A66" s="119"/>
      <c r="B66" s="119"/>
      <c r="C66" s="119"/>
      <c r="D66" s="120"/>
      <c r="E66" s="119"/>
    </row>
    <row r="67" spans="1:5" ht="22.8" x14ac:dyDescent="0.4">
      <c r="A67" s="119"/>
      <c r="B67" s="119"/>
      <c r="C67" s="119"/>
      <c r="D67" s="120"/>
      <c r="E67" s="119"/>
    </row>
    <row r="68" spans="1:5" ht="22.8" x14ac:dyDescent="0.4">
      <c r="A68" s="119"/>
      <c r="B68" s="119"/>
      <c r="C68" s="119"/>
      <c r="D68" s="120"/>
      <c r="E68" s="119"/>
    </row>
    <row r="69" spans="1:5" ht="22.8" x14ac:dyDescent="0.4">
      <c r="A69" s="119"/>
      <c r="B69" s="119"/>
      <c r="C69" s="119"/>
      <c r="D69" s="120"/>
      <c r="E69" s="119"/>
    </row>
    <row r="70" spans="1:5" ht="22.8" x14ac:dyDescent="0.4">
      <c r="A70" s="119"/>
      <c r="B70" s="119"/>
      <c r="C70" s="119"/>
      <c r="D70" s="120"/>
      <c r="E70" s="119"/>
    </row>
    <row r="71" spans="1:5" ht="22.8" x14ac:dyDescent="0.4">
      <c r="A71" s="119"/>
      <c r="B71" s="119"/>
      <c r="C71" s="119"/>
      <c r="D71" s="120"/>
      <c r="E71" s="119"/>
    </row>
    <row r="72" spans="1:5" ht="22.8" x14ac:dyDescent="0.4">
      <c r="A72" s="119"/>
      <c r="B72" s="119"/>
      <c r="C72" s="119"/>
      <c r="D72" s="120"/>
      <c r="E72" s="119"/>
    </row>
    <row r="73" spans="1:5" ht="22.8" x14ac:dyDescent="0.4">
      <c r="A73" s="119"/>
      <c r="B73" s="119"/>
      <c r="C73" s="119"/>
      <c r="D73" s="120"/>
      <c r="E73" s="119"/>
    </row>
    <row r="74" spans="1:5" ht="22.8" x14ac:dyDescent="0.4">
      <c r="A74" s="119"/>
      <c r="B74" s="119"/>
      <c r="C74" s="119"/>
      <c r="D74" s="120"/>
      <c r="E74" s="119"/>
    </row>
    <row r="75" spans="1:5" ht="22.8" x14ac:dyDescent="0.4">
      <c r="A75" s="119"/>
      <c r="B75" s="119"/>
      <c r="C75" s="119"/>
      <c r="D75" s="120"/>
      <c r="E75" s="119"/>
    </row>
    <row r="76" spans="1:5" ht="22.8" x14ac:dyDescent="0.4">
      <c r="A76" s="119"/>
      <c r="B76" s="119"/>
      <c r="C76" s="119"/>
      <c r="D76" s="120"/>
      <c r="E76" s="119"/>
    </row>
    <row r="77" spans="1:5" ht="22.8" x14ac:dyDescent="0.4">
      <c r="A77" s="119"/>
      <c r="B77" s="119"/>
      <c r="C77" s="119"/>
      <c r="D77" s="120"/>
      <c r="E77" s="119"/>
    </row>
    <row r="78" spans="1:5" ht="22.8" x14ac:dyDescent="0.4">
      <c r="A78" s="119"/>
      <c r="B78" s="119"/>
      <c r="C78" s="119"/>
      <c r="D78" s="120"/>
      <c r="E78" s="119"/>
    </row>
    <row r="79" spans="1:5" ht="22.8" x14ac:dyDescent="0.4">
      <c r="A79" s="119"/>
      <c r="B79" s="119"/>
      <c r="C79" s="119"/>
      <c r="D79" s="120"/>
      <c r="E79" s="119"/>
    </row>
    <row r="80" spans="1:5" ht="22.8" x14ac:dyDescent="0.4">
      <c r="A80" s="119"/>
      <c r="B80" s="119"/>
      <c r="C80" s="119"/>
      <c r="D80" s="120"/>
      <c r="E80" s="119"/>
    </row>
    <row r="81" spans="1:5" ht="22.8" x14ac:dyDescent="0.4">
      <c r="A81" s="119"/>
      <c r="B81" s="119"/>
      <c r="C81" s="119"/>
      <c r="D81" s="120"/>
      <c r="E81" s="119"/>
    </row>
    <row r="82" spans="1:5" ht="22.8" x14ac:dyDescent="0.4">
      <c r="A82" s="119"/>
      <c r="B82" s="119"/>
      <c r="C82" s="119"/>
      <c r="D82" s="120"/>
      <c r="E82" s="119"/>
    </row>
    <row r="83" spans="1:5" ht="22.8" x14ac:dyDescent="0.4">
      <c r="A83" s="119"/>
      <c r="B83" s="119"/>
      <c r="C83" s="119"/>
      <c r="D83" s="120"/>
      <c r="E83" s="119"/>
    </row>
    <row r="84" spans="1:5" ht="22.8" x14ac:dyDescent="0.4">
      <c r="A84" s="119"/>
      <c r="B84" s="119"/>
      <c r="C84" s="119"/>
      <c r="D84" s="120"/>
      <c r="E84" s="119"/>
    </row>
    <row r="85" spans="1:5" ht="22.8" x14ac:dyDescent="0.4">
      <c r="A85" s="119"/>
      <c r="B85" s="119"/>
      <c r="C85" s="119"/>
      <c r="D85" s="120"/>
      <c r="E85" s="119"/>
    </row>
    <row r="86" spans="1:5" ht="22.8" x14ac:dyDescent="0.4">
      <c r="A86" s="119"/>
      <c r="B86" s="119"/>
      <c r="C86" s="119"/>
      <c r="D86" s="120"/>
      <c r="E86" s="119"/>
    </row>
    <row r="87" spans="1:5" ht="22.8" x14ac:dyDescent="0.4">
      <c r="A87" s="119"/>
      <c r="B87" s="119"/>
      <c r="C87" s="119"/>
      <c r="D87" s="120"/>
      <c r="E87" s="119"/>
    </row>
    <row r="88" spans="1:5" ht="22.8" x14ac:dyDescent="0.4">
      <c r="A88" s="119"/>
      <c r="B88" s="119"/>
      <c r="C88" s="119"/>
      <c r="D88" s="120"/>
      <c r="E88" s="119"/>
    </row>
    <row r="89" spans="1:5" ht="22.8" x14ac:dyDescent="0.4">
      <c r="A89" s="119"/>
      <c r="B89" s="119"/>
      <c r="C89" s="119"/>
      <c r="D89" s="120"/>
      <c r="E89" s="119"/>
    </row>
    <row r="90" spans="1:5" ht="22.8" x14ac:dyDescent="0.4">
      <c r="A90" s="119"/>
      <c r="B90" s="119"/>
      <c r="C90" s="119"/>
      <c r="D90" s="120"/>
      <c r="E90" s="119"/>
    </row>
    <row r="91" spans="1:5" ht="22.8" x14ac:dyDescent="0.4">
      <c r="A91" s="119"/>
      <c r="B91" s="119"/>
      <c r="C91" s="119"/>
      <c r="D91" s="120"/>
      <c r="E91" s="119"/>
    </row>
    <row r="92" spans="1:5" ht="22.8" x14ac:dyDescent="0.4">
      <c r="A92" s="119"/>
      <c r="B92" s="119"/>
      <c r="C92" s="119"/>
      <c r="D92" s="120"/>
      <c r="E92" s="119"/>
    </row>
    <row r="93" spans="1:5" ht="22.8" x14ac:dyDescent="0.4">
      <c r="A93" s="119"/>
      <c r="B93" s="119"/>
      <c r="C93" s="119"/>
      <c r="D93" s="120"/>
      <c r="E93" s="119"/>
    </row>
    <row r="94" spans="1:5" ht="22.8" x14ac:dyDescent="0.4">
      <c r="A94" s="119"/>
      <c r="B94" s="119"/>
      <c r="C94" s="119"/>
      <c r="D94" s="120"/>
      <c r="E94" s="119"/>
    </row>
    <row r="95" spans="1:5" ht="22.8" x14ac:dyDescent="0.4">
      <c r="A95" s="119"/>
      <c r="B95" s="119"/>
      <c r="C95" s="119"/>
      <c r="D95" s="120"/>
      <c r="E95" s="119"/>
    </row>
    <row r="96" spans="1:5" ht="22.8" x14ac:dyDescent="0.4">
      <c r="A96" s="119"/>
      <c r="B96" s="119"/>
      <c r="C96" s="119"/>
      <c r="D96" s="120"/>
      <c r="E96" s="119"/>
    </row>
    <row r="97" spans="1:5" ht="22.8" x14ac:dyDescent="0.4">
      <c r="A97" s="119"/>
      <c r="B97" s="119"/>
      <c r="C97" s="119"/>
      <c r="D97" s="120"/>
      <c r="E97" s="119"/>
    </row>
    <row r="98" spans="1:5" ht="22.8" x14ac:dyDescent="0.4">
      <c r="A98" s="119"/>
      <c r="B98" s="119"/>
      <c r="C98" s="119"/>
      <c r="D98" s="120"/>
      <c r="E98" s="119"/>
    </row>
    <row r="99" spans="1:5" ht="22.8" x14ac:dyDescent="0.4">
      <c r="A99" s="119"/>
      <c r="B99" s="119"/>
      <c r="C99" s="119"/>
      <c r="D99" s="120"/>
      <c r="E99" s="119"/>
    </row>
    <row r="100" spans="1:5" ht="22.8" x14ac:dyDescent="0.4">
      <c r="A100" s="119"/>
      <c r="B100" s="119"/>
      <c r="C100" s="119"/>
      <c r="D100" s="120"/>
      <c r="E100" s="119"/>
    </row>
    <row r="101" spans="1:5" ht="22.8" x14ac:dyDescent="0.4">
      <c r="A101" s="119"/>
      <c r="B101" s="119"/>
      <c r="C101" s="119"/>
      <c r="D101" s="120"/>
      <c r="E101" s="119"/>
    </row>
    <row r="102" spans="1:5" ht="22.8" x14ac:dyDescent="0.4">
      <c r="A102" s="119"/>
      <c r="B102" s="119"/>
      <c r="C102" s="119"/>
      <c r="D102" s="120"/>
      <c r="E102" s="119"/>
    </row>
    <row r="103" spans="1:5" ht="22.8" x14ac:dyDescent="0.4">
      <c r="A103" s="119"/>
      <c r="B103" s="119"/>
      <c r="C103" s="119"/>
      <c r="D103" s="120"/>
      <c r="E103" s="119"/>
    </row>
    <row r="104" spans="1:5" ht="22.8" x14ac:dyDescent="0.4">
      <c r="A104" s="119"/>
      <c r="B104" s="119"/>
      <c r="C104" s="119"/>
      <c r="D104" s="120"/>
      <c r="E104" s="119"/>
    </row>
    <row r="105" spans="1:5" ht="22.8" x14ac:dyDescent="0.4">
      <c r="A105" s="119"/>
      <c r="B105" s="119"/>
      <c r="C105" s="119"/>
      <c r="D105" s="120"/>
      <c r="E105" s="119"/>
    </row>
    <row r="106" spans="1:5" ht="22.8" x14ac:dyDescent="0.4">
      <c r="A106" s="119"/>
      <c r="B106" s="119"/>
      <c r="C106" s="119"/>
      <c r="D106" s="120"/>
      <c r="E106" s="119"/>
    </row>
    <row r="107" spans="1:5" ht="22.8" x14ac:dyDescent="0.4">
      <c r="A107" s="119"/>
      <c r="B107" s="119"/>
      <c r="C107" s="119"/>
      <c r="D107" s="120"/>
      <c r="E107" s="119"/>
    </row>
    <row r="108" spans="1:5" ht="22.8" x14ac:dyDescent="0.4">
      <c r="A108" s="119"/>
      <c r="B108" s="119"/>
      <c r="C108" s="119"/>
      <c r="D108" s="120"/>
      <c r="E108" s="119"/>
    </row>
    <row r="109" spans="1:5" ht="22.8" x14ac:dyDescent="0.4">
      <c r="A109" s="119"/>
      <c r="B109" s="119"/>
      <c r="C109" s="119"/>
      <c r="D109" s="120"/>
      <c r="E109" s="119"/>
    </row>
    <row r="110" spans="1:5" ht="22.8" x14ac:dyDescent="0.4">
      <c r="A110" s="119"/>
      <c r="B110" s="119"/>
      <c r="C110" s="119"/>
      <c r="D110" s="120"/>
      <c r="E110" s="119"/>
    </row>
    <row r="111" spans="1:5" ht="22.8" x14ac:dyDescent="0.4">
      <c r="A111" s="119"/>
      <c r="B111" s="119"/>
      <c r="C111" s="119"/>
      <c r="D111" s="120"/>
      <c r="E111" s="119"/>
    </row>
    <row r="112" spans="1:5" ht="22.8" x14ac:dyDescent="0.4">
      <c r="A112" s="119"/>
      <c r="B112" s="119"/>
      <c r="C112" s="119"/>
      <c r="D112" s="120"/>
      <c r="E112" s="119"/>
    </row>
    <row r="113" spans="1:5" ht="22.8" x14ac:dyDescent="0.4">
      <c r="A113" s="119"/>
      <c r="B113" s="119"/>
      <c r="C113" s="119"/>
      <c r="D113" s="120"/>
      <c r="E113" s="119"/>
    </row>
    <row r="114" spans="1:5" ht="22.8" x14ac:dyDescent="0.4">
      <c r="A114" s="119"/>
      <c r="B114" s="119"/>
      <c r="C114" s="119"/>
      <c r="D114" s="120"/>
      <c r="E114" s="119"/>
    </row>
    <row r="115" spans="1:5" ht="22.8" x14ac:dyDescent="0.4">
      <c r="A115" s="119"/>
      <c r="B115" s="119"/>
      <c r="C115" s="119"/>
      <c r="D115" s="120"/>
      <c r="E115" s="119"/>
    </row>
    <row r="116" spans="1:5" ht="22.8" x14ac:dyDescent="0.4">
      <c r="A116" s="119"/>
      <c r="B116" s="119"/>
      <c r="C116" s="119"/>
      <c r="D116" s="120"/>
      <c r="E116" s="119"/>
    </row>
    <row r="117" spans="1:5" ht="22.8" x14ac:dyDescent="0.4">
      <c r="A117" s="119"/>
      <c r="B117" s="119"/>
      <c r="C117" s="119"/>
      <c r="D117" s="120"/>
      <c r="E117" s="119"/>
    </row>
    <row r="118" spans="1:5" ht="22.8" x14ac:dyDescent="0.4">
      <c r="A118" s="119"/>
      <c r="B118" s="119"/>
      <c r="C118" s="119"/>
      <c r="D118" s="120"/>
      <c r="E118" s="119"/>
    </row>
    <row r="119" spans="1:5" ht="22.8" x14ac:dyDescent="0.4">
      <c r="A119" s="119"/>
      <c r="B119" s="119"/>
      <c r="C119" s="119"/>
      <c r="D119" s="120"/>
      <c r="E119" s="119"/>
    </row>
    <row r="120" spans="1:5" ht="22.8" x14ac:dyDescent="0.4">
      <c r="A120" s="119"/>
      <c r="B120" s="119"/>
      <c r="C120" s="119"/>
      <c r="D120" s="120"/>
      <c r="E120" s="119"/>
    </row>
    <row r="121" spans="1:5" ht="22.8" x14ac:dyDescent="0.4">
      <c r="A121" s="119"/>
      <c r="B121" s="119"/>
      <c r="C121" s="119"/>
      <c r="D121" s="120"/>
      <c r="E121" s="119"/>
    </row>
    <row r="122" spans="1:5" ht="22.8" x14ac:dyDescent="0.4">
      <c r="A122" s="119"/>
      <c r="B122" s="119"/>
      <c r="C122" s="119"/>
      <c r="D122" s="120"/>
      <c r="E122" s="119"/>
    </row>
    <row r="123" spans="1:5" ht="22.8" x14ac:dyDescent="0.4">
      <c r="A123" s="119"/>
      <c r="B123" s="119"/>
      <c r="C123" s="119"/>
      <c r="D123" s="120"/>
      <c r="E123" s="119"/>
    </row>
    <row r="124" spans="1:5" ht="22.8" x14ac:dyDescent="0.4">
      <c r="A124" s="119"/>
      <c r="B124" s="119"/>
      <c r="C124" s="119"/>
      <c r="D124" s="120"/>
      <c r="E124" s="119"/>
    </row>
    <row r="125" spans="1:5" ht="22.8" x14ac:dyDescent="0.4">
      <c r="A125" s="119"/>
      <c r="B125" s="119"/>
      <c r="C125" s="119"/>
      <c r="D125" s="120"/>
      <c r="E125" s="119"/>
    </row>
    <row r="126" spans="1:5" ht="22.8" x14ac:dyDescent="0.4">
      <c r="A126" s="119"/>
      <c r="B126" s="119"/>
      <c r="C126" s="119"/>
      <c r="D126" s="120"/>
      <c r="E126" s="119"/>
    </row>
    <row r="127" spans="1:5" ht="22.8" x14ac:dyDescent="0.4">
      <c r="A127" s="119"/>
      <c r="B127" s="119"/>
      <c r="C127" s="119"/>
      <c r="D127" s="120"/>
      <c r="E127" s="119"/>
    </row>
    <row r="128" spans="1:5" ht="22.8" x14ac:dyDescent="0.4">
      <c r="A128" s="119"/>
      <c r="B128" s="119"/>
      <c r="C128" s="119"/>
      <c r="D128" s="120"/>
      <c r="E128" s="119"/>
    </row>
    <row r="129" spans="1:5" ht="22.8" x14ac:dyDescent="0.4">
      <c r="A129" s="119"/>
      <c r="B129" s="119"/>
      <c r="C129" s="119"/>
      <c r="D129" s="120"/>
      <c r="E129" s="119"/>
    </row>
    <row r="130" spans="1:5" ht="22.8" x14ac:dyDescent="0.4">
      <c r="A130" s="119"/>
      <c r="B130" s="119"/>
      <c r="C130" s="119"/>
      <c r="D130" s="120"/>
      <c r="E130" s="119"/>
    </row>
    <row r="131" spans="1:5" ht="22.8" x14ac:dyDescent="0.4">
      <c r="A131" s="119"/>
      <c r="B131" s="119"/>
      <c r="C131" s="119"/>
      <c r="D131" s="120"/>
      <c r="E131" s="119"/>
    </row>
    <row r="132" spans="1:5" ht="22.8" x14ac:dyDescent="0.4">
      <c r="A132" s="119"/>
      <c r="B132" s="119"/>
      <c r="C132" s="119"/>
      <c r="D132" s="120"/>
      <c r="E132" s="119"/>
    </row>
    <row r="133" spans="1:5" ht="22.8" x14ac:dyDescent="0.4">
      <c r="A133" s="119"/>
      <c r="B133" s="119"/>
      <c r="C133" s="119"/>
      <c r="D133" s="120"/>
      <c r="E133" s="119"/>
    </row>
    <row r="134" spans="1:5" ht="22.8" x14ac:dyDescent="0.4">
      <c r="A134" s="119"/>
      <c r="B134" s="119"/>
      <c r="C134" s="119"/>
      <c r="D134" s="120"/>
      <c r="E134" s="119"/>
    </row>
    <row r="135" spans="1:5" ht="22.8" x14ac:dyDescent="0.4">
      <c r="A135" s="119"/>
      <c r="B135" s="119"/>
      <c r="C135" s="119"/>
      <c r="D135" s="120"/>
      <c r="E135" s="119"/>
    </row>
    <row r="136" spans="1:5" ht="22.8" x14ac:dyDescent="0.4">
      <c r="A136" s="119"/>
      <c r="B136" s="119"/>
      <c r="C136" s="119"/>
      <c r="D136" s="120"/>
      <c r="E136" s="119"/>
    </row>
    <row r="137" spans="1:5" ht="22.8" x14ac:dyDescent="0.4">
      <c r="A137" s="119"/>
      <c r="B137" s="119"/>
      <c r="C137" s="119"/>
      <c r="D137" s="120"/>
      <c r="E137" s="119"/>
    </row>
    <row r="138" spans="1:5" ht="22.8" x14ac:dyDescent="0.4">
      <c r="A138" s="119"/>
      <c r="B138" s="119"/>
      <c r="C138" s="119"/>
      <c r="D138" s="120"/>
      <c r="E138" s="119"/>
    </row>
    <row r="139" spans="1:5" ht="22.8" x14ac:dyDescent="0.4">
      <c r="A139" s="119"/>
      <c r="B139" s="119"/>
      <c r="C139" s="119"/>
      <c r="D139" s="120"/>
      <c r="E139" s="119"/>
    </row>
    <row r="140" spans="1:5" ht="22.8" x14ac:dyDescent="0.4">
      <c r="A140" s="119"/>
      <c r="B140" s="119"/>
      <c r="C140" s="119"/>
      <c r="D140" s="120"/>
      <c r="E140" s="119"/>
    </row>
    <row r="141" spans="1:5" ht="22.8" x14ac:dyDescent="0.4">
      <c r="A141" s="119"/>
      <c r="B141" s="119"/>
      <c r="C141" s="119"/>
      <c r="D141" s="120"/>
      <c r="E141" s="119"/>
    </row>
    <row r="142" spans="1:5" ht="22.8" x14ac:dyDescent="0.4">
      <c r="A142" s="119"/>
      <c r="B142" s="119"/>
      <c r="C142" s="119"/>
      <c r="D142" s="120"/>
      <c r="E142" s="119"/>
    </row>
    <row r="143" spans="1:5" ht="22.8" x14ac:dyDescent="0.4">
      <c r="A143" s="119"/>
      <c r="B143" s="119"/>
      <c r="C143" s="119"/>
      <c r="D143" s="120"/>
      <c r="E143" s="119"/>
    </row>
    <row r="144" spans="1:5" ht="22.8" x14ac:dyDescent="0.4">
      <c r="A144" s="119"/>
      <c r="B144" s="119"/>
      <c r="C144" s="119"/>
      <c r="D144" s="120"/>
      <c r="E144" s="119"/>
    </row>
    <row r="145" spans="1:5" ht="22.8" x14ac:dyDescent="0.4">
      <c r="A145" s="119"/>
      <c r="B145" s="119"/>
      <c r="C145" s="119"/>
      <c r="D145" s="120"/>
      <c r="E145" s="119"/>
    </row>
    <row r="146" spans="1:5" ht="22.8" x14ac:dyDescent="0.4">
      <c r="A146" s="119"/>
      <c r="B146" s="119"/>
      <c r="C146" s="119"/>
      <c r="D146" s="120"/>
      <c r="E146" s="119"/>
    </row>
    <row r="147" spans="1:5" ht="22.8" x14ac:dyDescent="0.4">
      <c r="A147" s="119"/>
      <c r="B147" s="119"/>
      <c r="C147" s="119"/>
      <c r="D147" s="120"/>
      <c r="E147" s="119"/>
    </row>
    <row r="148" spans="1:5" ht="22.8" x14ac:dyDescent="0.4">
      <c r="A148" s="119"/>
      <c r="B148" s="119"/>
      <c r="C148" s="119"/>
      <c r="D148" s="120"/>
      <c r="E148" s="119"/>
    </row>
    <row r="149" spans="1:5" ht="22.8" x14ac:dyDescent="0.4">
      <c r="A149" s="119"/>
      <c r="B149" s="119"/>
      <c r="C149" s="119"/>
      <c r="D149" s="120"/>
      <c r="E149" s="119"/>
    </row>
    <row r="150" spans="1:5" ht="22.8" x14ac:dyDescent="0.4">
      <c r="A150" s="119"/>
      <c r="B150" s="119"/>
      <c r="C150" s="119"/>
      <c r="D150" s="120"/>
      <c r="E150" s="119"/>
    </row>
    <row r="151" spans="1:5" ht="22.8" x14ac:dyDescent="0.4">
      <c r="A151" s="119"/>
      <c r="B151" s="119"/>
      <c r="C151" s="119"/>
      <c r="D151" s="120"/>
      <c r="E151" s="119"/>
    </row>
    <row r="152" spans="1:5" ht="22.8" x14ac:dyDescent="0.4">
      <c r="A152" s="119"/>
      <c r="B152" s="119"/>
      <c r="C152" s="119"/>
      <c r="D152" s="120"/>
      <c r="E152" s="119"/>
    </row>
    <row r="153" spans="1:5" ht="22.8" x14ac:dyDescent="0.4">
      <c r="A153" s="119"/>
      <c r="B153" s="119"/>
      <c r="C153" s="119"/>
      <c r="D153" s="120"/>
      <c r="E153" s="119"/>
    </row>
    <row r="154" spans="1:5" ht="22.8" x14ac:dyDescent="0.4">
      <c r="A154" s="119"/>
      <c r="B154" s="119"/>
      <c r="C154" s="119"/>
      <c r="D154" s="120"/>
      <c r="E154" s="119"/>
    </row>
    <row r="155" spans="1:5" ht="22.8" x14ac:dyDescent="0.4">
      <c r="A155" s="119"/>
      <c r="B155" s="119"/>
      <c r="C155" s="119"/>
      <c r="D155" s="120"/>
      <c r="E155" s="119"/>
    </row>
    <row r="156" spans="1:5" ht="22.8" x14ac:dyDescent="0.4">
      <c r="A156" s="119"/>
      <c r="B156" s="119"/>
      <c r="C156" s="119"/>
      <c r="D156" s="120"/>
      <c r="E156" s="119"/>
    </row>
    <row r="157" spans="1:5" ht="22.8" x14ac:dyDescent="0.4">
      <c r="A157" s="119"/>
      <c r="B157" s="119"/>
      <c r="C157" s="119"/>
      <c r="D157" s="120"/>
      <c r="E157" s="119"/>
    </row>
    <row r="158" spans="1:5" ht="22.8" x14ac:dyDescent="0.4">
      <c r="A158" s="119"/>
      <c r="B158" s="119"/>
      <c r="C158" s="119"/>
      <c r="D158" s="120"/>
      <c r="E158" s="119"/>
    </row>
    <row r="159" spans="1:5" ht="22.8" x14ac:dyDescent="0.4">
      <c r="A159" s="119"/>
      <c r="B159" s="119"/>
      <c r="C159" s="119"/>
      <c r="D159" s="120"/>
      <c r="E159" s="119"/>
    </row>
    <row r="160" spans="1:5" ht="22.8" x14ac:dyDescent="0.4">
      <c r="A160" s="119"/>
      <c r="B160" s="119"/>
      <c r="C160" s="119"/>
      <c r="D160" s="120"/>
      <c r="E160" s="119"/>
    </row>
    <row r="161" spans="1:5" ht="22.8" x14ac:dyDescent="0.4">
      <c r="A161" s="119"/>
      <c r="B161" s="119"/>
      <c r="C161" s="119"/>
      <c r="D161" s="120"/>
      <c r="E161" s="119"/>
    </row>
    <row r="162" spans="1:5" ht="22.8" x14ac:dyDescent="0.4">
      <c r="A162" s="119"/>
      <c r="B162" s="119"/>
      <c r="C162" s="119"/>
      <c r="D162" s="120"/>
      <c r="E162" s="119"/>
    </row>
    <row r="163" spans="1:5" ht="22.8" x14ac:dyDescent="0.4">
      <c r="A163" s="119"/>
      <c r="B163" s="119"/>
      <c r="C163" s="119"/>
      <c r="D163" s="120"/>
      <c r="E163" s="119"/>
    </row>
    <row r="164" spans="1:5" ht="22.8" x14ac:dyDescent="0.4">
      <c r="A164" s="119"/>
      <c r="B164" s="119"/>
      <c r="C164" s="119"/>
      <c r="D164" s="120"/>
      <c r="E164" s="119"/>
    </row>
    <row r="165" spans="1:5" ht="22.8" x14ac:dyDescent="0.4">
      <c r="A165" s="119"/>
      <c r="B165" s="119"/>
      <c r="C165" s="119"/>
      <c r="D165" s="120"/>
      <c r="E165" s="119"/>
    </row>
    <row r="166" spans="1:5" ht="22.8" x14ac:dyDescent="0.4">
      <c r="A166" s="119"/>
      <c r="B166" s="119"/>
      <c r="C166" s="119"/>
      <c r="D166" s="120"/>
      <c r="E166" s="119"/>
    </row>
    <row r="167" spans="1:5" ht="22.8" x14ac:dyDescent="0.4">
      <c r="A167" s="119"/>
      <c r="B167" s="119"/>
      <c r="C167" s="119"/>
      <c r="D167" s="120"/>
      <c r="E167" s="119"/>
    </row>
    <row r="168" spans="1:5" ht="22.8" x14ac:dyDescent="0.4">
      <c r="A168" s="119"/>
      <c r="B168" s="119"/>
      <c r="C168" s="119"/>
      <c r="D168" s="120"/>
      <c r="E168" s="119"/>
    </row>
    <row r="169" spans="1:5" ht="22.8" x14ac:dyDescent="0.4">
      <c r="A169" s="119"/>
      <c r="B169" s="119"/>
      <c r="C169" s="119"/>
      <c r="D169" s="120"/>
      <c r="E169" s="119"/>
    </row>
    <row r="170" spans="1:5" ht="22.8" x14ac:dyDescent="0.4">
      <c r="A170" s="119"/>
      <c r="B170" s="119"/>
      <c r="C170" s="119"/>
      <c r="D170" s="120"/>
      <c r="E170" s="119"/>
    </row>
    <row r="171" spans="1:5" ht="22.8" x14ac:dyDescent="0.4">
      <c r="A171" s="119"/>
      <c r="B171" s="119"/>
      <c r="C171" s="119"/>
      <c r="D171" s="120"/>
      <c r="E171" s="119"/>
    </row>
    <row r="172" spans="1:5" ht="22.8" x14ac:dyDescent="0.4">
      <c r="A172" s="119"/>
      <c r="B172" s="119"/>
      <c r="C172" s="119"/>
      <c r="D172" s="120"/>
      <c r="E172" s="119"/>
    </row>
    <row r="173" spans="1:5" ht="22.8" x14ac:dyDescent="0.4">
      <c r="A173" s="119"/>
      <c r="B173" s="119"/>
      <c r="C173" s="119"/>
      <c r="D173" s="120"/>
      <c r="E173" s="119"/>
    </row>
    <row r="174" spans="1:5" ht="22.8" x14ac:dyDescent="0.4">
      <c r="A174" s="119"/>
      <c r="B174" s="119"/>
      <c r="C174" s="119"/>
      <c r="D174" s="120"/>
      <c r="E174" s="119"/>
    </row>
    <row r="175" spans="1:5" ht="22.8" x14ac:dyDescent="0.4">
      <c r="A175" s="119"/>
      <c r="B175" s="119"/>
      <c r="C175" s="119"/>
      <c r="D175" s="120"/>
      <c r="E175" s="119"/>
    </row>
    <row r="176" spans="1:5" ht="22.8" x14ac:dyDescent="0.4">
      <c r="A176" s="119"/>
      <c r="B176" s="119"/>
      <c r="C176" s="119"/>
      <c r="D176" s="120"/>
      <c r="E176" s="119"/>
    </row>
    <row r="177" spans="1:5" ht="22.8" x14ac:dyDescent="0.4">
      <c r="A177" s="119"/>
      <c r="B177" s="119"/>
      <c r="C177" s="119"/>
      <c r="D177" s="120"/>
      <c r="E177" s="119"/>
    </row>
    <row r="178" spans="1:5" ht="22.8" x14ac:dyDescent="0.4">
      <c r="A178" s="119"/>
      <c r="B178" s="119"/>
      <c r="C178" s="119"/>
      <c r="D178" s="120"/>
      <c r="E178" s="119"/>
    </row>
    <row r="179" spans="1:5" ht="22.8" x14ac:dyDescent="0.4">
      <c r="A179" s="119"/>
      <c r="B179" s="119"/>
      <c r="C179" s="119"/>
      <c r="D179" s="120"/>
      <c r="E179" s="119"/>
    </row>
    <row r="180" spans="1:5" ht="22.8" x14ac:dyDescent="0.4">
      <c r="A180" s="119"/>
      <c r="B180" s="119"/>
      <c r="C180" s="119"/>
      <c r="D180" s="120"/>
      <c r="E180" s="119"/>
    </row>
    <row r="181" spans="1:5" ht="22.8" x14ac:dyDescent="0.4">
      <c r="A181" s="119"/>
      <c r="B181" s="119"/>
      <c r="C181" s="119"/>
      <c r="D181" s="120"/>
      <c r="E181" s="119"/>
    </row>
    <row r="182" spans="1:5" ht="22.8" x14ac:dyDescent="0.4">
      <c r="A182" s="119"/>
      <c r="B182" s="119"/>
      <c r="C182" s="119"/>
      <c r="D182" s="120"/>
      <c r="E182" s="119"/>
    </row>
    <row r="183" spans="1:5" ht="22.8" x14ac:dyDescent="0.4">
      <c r="A183" s="119"/>
      <c r="B183" s="119"/>
      <c r="C183" s="119"/>
      <c r="D183" s="120"/>
      <c r="E183" s="119"/>
    </row>
    <row r="184" spans="1:5" ht="22.8" x14ac:dyDescent="0.4">
      <c r="A184" s="119"/>
      <c r="B184" s="119"/>
      <c r="C184" s="119"/>
      <c r="D184" s="120"/>
      <c r="E184" s="119"/>
    </row>
    <row r="185" spans="1:5" ht="22.8" x14ac:dyDescent="0.4">
      <c r="A185" s="119"/>
      <c r="B185" s="119"/>
      <c r="C185" s="119"/>
      <c r="D185" s="120"/>
      <c r="E185" s="119"/>
    </row>
    <row r="186" spans="1:5" ht="22.8" x14ac:dyDescent="0.4">
      <c r="A186" s="119"/>
      <c r="B186" s="119"/>
      <c r="C186" s="119"/>
      <c r="D186" s="120"/>
      <c r="E186" s="119"/>
    </row>
    <row r="187" spans="1:5" ht="22.8" x14ac:dyDescent="0.4">
      <c r="A187" s="119"/>
      <c r="B187" s="119"/>
      <c r="C187" s="119"/>
      <c r="D187" s="120"/>
      <c r="E187" s="119"/>
    </row>
    <row r="188" spans="1:5" ht="22.8" x14ac:dyDescent="0.4">
      <c r="A188" s="119"/>
      <c r="B188" s="119"/>
      <c r="C188" s="119"/>
      <c r="D188" s="120"/>
      <c r="E188" s="119"/>
    </row>
    <row r="189" spans="1:5" ht="22.8" x14ac:dyDescent="0.4">
      <c r="A189" s="119"/>
      <c r="B189" s="119"/>
      <c r="C189" s="119"/>
      <c r="D189" s="120"/>
      <c r="E189" s="119"/>
    </row>
    <row r="190" spans="1:5" ht="22.8" x14ac:dyDescent="0.4">
      <c r="A190" s="119"/>
      <c r="B190" s="119"/>
      <c r="C190" s="119"/>
      <c r="D190" s="120"/>
      <c r="E190" s="119"/>
    </row>
    <row r="191" spans="1:5" ht="22.8" x14ac:dyDescent="0.4">
      <c r="A191" s="119"/>
      <c r="B191" s="119"/>
      <c r="C191" s="119"/>
      <c r="D191" s="120"/>
      <c r="E191" s="119"/>
    </row>
    <row r="192" spans="1:5" ht="22.8" x14ac:dyDescent="0.4">
      <c r="A192" s="119"/>
      <c r="B192" s="119"/>
      <c r="C192" s="119"/>
      <c r="D192" s="120"/>
      <c r="E192" s="119"/>
    </row>
    <row r="193" spans="1:5" ht="22.8" x14ac:dyDescent="0.4">
      <c r="A193" s="119"/>
      <c r="B193" s="119"/>
      <c r="C193" s="119"/>
      <c r="D193" s="120"/>
      <c r="E193" s="119"/>
    </row>
    <row r="194" spans="1:5" ht="22.8" x14ac:dyDescent="0.4">
      <c r="A194" s="119"/>
      <c r="B194" s="119"/>
      <c r="C194" s="119"/>
      <c r="D194" s="120"/>
      <c r="E194" s="119"/>
    </row>
    <row r="195" spans="1:5" ht="22.8" x14ac:dyDescent="0.4">
      <c r="A195" s="119"/>
      <c r="B195" s="119"/>
      <c r="C195" s="119"/>
      <c r="D195" s="120"/>
      <c r="E195" s="119"/>
    </row>
    <row r="196" spans="1:5" ht="22.8" x14ac:dyDescent="0.4">
      <c r="A196" s="119"/>
      <c r="B196" s="119"/>
      <c r="C196" s="119"/>
      <c r="D196" s="120"/>
      <c r="E196" s="119"/>
    </row>
    <row r="197" spans="1:5" ht="22.8" x14ac:dyDescent="0.4">
      <c r="A197" s="119"/>
      <c r="B197" s="119"/>
      <c r="C197" s="119"/>
      <c r="D197" s="120"/>
      <c r="E197" s="119"/>
    </row>
    <row r="198" spans="1:5" ht="22.8" x14ac:dyDescent="0.4">
      <c r="A198" s="119"/>
      <c r="B198" s="119"/>
      <c r="C198" s="119"/>
      <c r="D198" s="120"/>
      <c r="E198" s="119"/>
    </row>
    <row r="199" spans="1:5" ht="22.8" x14ac:dyDescent="0.4">
      <c r="A199" s="119"/>
      <c r="B199" s="119"/>
      <c r="C199" s="119"/>
      <c r="D199" s="120"/>
      <c r="E199" s="119"/>
    </row>
    <row r="200" spans="1:5" ht="22.8" x14ac:dyDescent="0.4">
      <c r="A200" s="119"/>
      <c r="B200" s="119"/>
      <c r="C200" s="119"/>
      <c r="D200" s="120"/>
      <c r="E200" s="119"/>
    </row>
    <row r="201" spans="1:5" ht="22.8" x14ac:dyDescent="0.4">
      <c r="A201" s="119"/>
      <c r="B201" s="119"/>
      <c r="C201" s="119"/>
      <c r="D201" s="120"/>
      <c r="E201" s="119"/>
    </row>
    <row r="202" spans="1:5" ht="22.8" x14ac:dyDescent="0.4">
      <c r="A202" s="119"/>
      <c r="B202" s="119"/>
      <c r="C202" s="119"/>
      <c r="D202" s="120"/>
      <c r="E202" s="119"/>
    </row>
    <row r="203" spans="1:5" ht="22.8" x14ac:dyDescent="0.4">
      <c r="A203" s="119"/>
      <c r="B203" s="119"/>
      <c r="C203" s="119"/>
      <c r="D203" s="120"/>
      <c r="E203" s="119"/>
    </row>
    <row r="204" spans="1:5" ht="22.8" x14ac:dyDescent="0.4">
      <c r="A204" s="119"/>
      <c r="B204" s="119"/>
      <c r="C204" s="119"/>
      <c r="D204" s="120"/>
      <c r="E204" s="119"/>
    </row>
    <row r="205" spans="1:5" ht="22.8" x14ac:dyDescent="0.4">
      <c r="A205" s="119"/>
      <c r="B205" s="119"/>
      <c r="C205" s="119"/>
      <c r="D205" s="120"/>
      <c r="E205" s="119"/>
    </row>
    <row r="206" spans="1:5" ht="22.8" x14ac:dyDescent="0.4">
      <c r="A206" s="119"/>
      <c r="B206" s="119"/>
      <c r="C206" s="119"/>
      <c r="D206" s="120"/>
      <c r="E206" s="119"/>
    </row>
    <row r="207" spans="1:5" ht="22.8" x14ac:dyDescent="0.4">
      <c r="A207" s="119"/>
      <c r="B207" s="119"/>
      <c r="C207" s="119"/>
      <c r="D207" s="120"/>
      <c r="E207" s="119"/>
    </row>
    <row r="208" spans="1:5" ht="22.8" x14ac:dyDescent="0.4">
      <c r="A208" s="119"/>
      <c r="B208" s="119"/>
      <c r="C208" s="119"/>
      <c r="D208" s="120"/>
      <c r="E208" s="119"/>
    </row>
    <row r="209" spans="1:5" ht="22.8" x14ac:dyDescent="0.4">
      <c r="A209" s="119"/>
      <c r="B209" s="119"/>
      <c r="C209" s="119"/>
      <c r="D209" s="120"/>
      <c r="E209" s="119"/>
    </row>
    <row r="210" spans="1:5" ht="22.8" x14ac:dyDescent="0.4">
      <c r="A210" s="119"/>
      <c r="B210" s="119"/>
      <c r="C210" s="119"/>
      <c r="D210" s="120"/>
      <c r="E210" s="119"/>
    </row>
    <row r="211" spans="1:5" ht="22.8" x14ac:dyDescent="0.4">
      <c r="A211" s="119"/>
      <c r="B211" s="119"/>
      <c r="C211" s="119"/>
      <c r="D211" s="120"/>
      <c r="E211" s="119"/>
    </row>
    <row r="212" spans="1:5" ht="22.8" x14ac:dyDescent="0.4">
      <c r="A212" s="119"/>
      <c r="B212" s="119"/>
      <c r="C212" s="119"/>
      <c r="D212" s="120"/>
      <c r="E212" s="119"/>
    </row>
    <row r="213" spans="1:5" ht="22.8" x14ac:dyDescent="0.4">
      <c r="A213" s="119"/>
      <c r="B213" s="119"/>
      <c r="C213" s="119"/>
      <c r="D213" s="120"/>
      <c r="E213" s="119"/>
    </row>
    <row r="214" spans="1:5" ht="22.8" x14ac:dyDescent="0.4">
      <c r="A214" s="119"/>
      <c r="B214" s="119"/>
      <c r="C214" s="119"/>
      <c r="D214" s="120"/>
      <c r="E214" s="119"/>
    </row>
    <row r="215" spans="1:5" ht="22.8" x14ac:dyDescent="0.4">
      <c r="A215" s="119"/>
      <c r="B215" s="119"/>
      <c r="C215" s="119"/>
      <c r="D215" s="120"/>
      <c r="E215" s="119"/>
    </row>
    <row r="216" spans="1:5" ht="22.8" x14ac:dyDescent="0.4">
      <c r="A216" s="119"/>
      <c r="B216" s="119"/>
      <c r="C216" s="119"/>
      <c r="D216" s="120"/>
      <c r="E216" s="119"/>
    </row>
    <row r="217" spans="1:5" ht="22.8" x14ac:dyDescent="0.4">
      <c r="A217" s="119"/>
      <c r="B217" s="119"/>
      <c r="C217" s="119"/>
      <c r="D217" s="120"/>
      <c r="E217" s="119"/>
    </row>
    <row r="218" spans="1:5" ht="22.8" x14ac:dyDescent="0.4">
      <c r="A218" s="119"/>
      <c r="B218" s="119"/>
      <c r="C218" s="119"/>
      <c r="D218" s="120"/>
      <c r="E218" s="119"/>
    </row>
    <row r="219" spans="1:5" ht="22.8" x14ac:dyDescent="0.4">
      <c r="A219" s="119"/>
      <c r="B219" s="119"/>
      <c r="C219" s="119"/>
      <c r="D219" s="120"/>
      <c r="E219" s="119"/>
    </row>
    <row r="220" spans="1:5" ht="22.8" x14ac:dyDescent="0.4">
      <c r="A220" s="119"/>
      <c r="B220" s="119"/>
      <c r="C220" s="119"/>
      <c r="D220" s="120"/>
      <c r="E220" s="119"/>
    </row>
    <row r="221" spans="1:5" ht="22.8" x14ac:dyDescent="0.4">
      <c r="A221" s="119"/>
      <c r="B221" s="119"/>
      <c r="C221" s="119"/>
      <c r="D221" s="120"/>
      <c r="E221" s="119"/>
    </row>
    <row r="222" spans="1:5" ht="22.8" x14ac:dyDescent="0.4">
      <c r="A222" s="119"/>
      <c r="B222" s="119"/>
      <c r="C222" s="119"/>
      <c r="D222" s="120"/>
      <c r="E222" s="119"/>
    </row>
    <row r="223" spans="1:5" ht="22.8" x14ac:dyDescent="0.4">
      <c r="A223" s="119"/>
      <c r="B223" s="119"/>
      <c r="C223" s="119"/>
      <c r="D223" s="120"/>
      <c r="E223" s="119"/>
    </row>
    <row r="224" spans="1:5" ht="22.8" x14ac:dyDescent="0.4">
      <c r="A224" s="119"/>
      <c r="B224" s="119"/>
      <c r="C224" s="119"/>
      <c r="D224" s="120"/>
      <c r="E224" s="119"/>
    </row>
  </sheetData>
  <mergeCells count="11">
    <mergeCell ref="G12:H12"/>
    <mergeCell ref="F13:H13"/>
    <mergeCell ref="A15:H15"/>
    <mergeCell ref="G1:H1"/>
    <mergeCell ref="G2:H2"/>
    <mergeCell ref="A3:H3"/>
    <mergeCell ref="A4:H4"/>
    <mergeCell ref="A5:A6"/>
    <mergeCell ref="B5:B6"/>
    <mergeCell ref="C5:E5"/>
    <mergeCell ref="F5:H5"/>
  </mergeCells>
  <phoneticPr fontId="10" type="noConversion"/>
  <hyperlinks>
    <hyperlink ref="I1" location="預告統計資料發布時間表!A1" display="回發布時間表" xr:uid="{68A3E165-1DFB-46C8-A4EE-EE351DC3B29B}"/>
  </hyperlinks>
  <printOptions horizontalCentered="1"/>
  <pageMargins left="0.35433070866141736" right="0.15748031496062992" top="0.62992125984251968" bottom="0.39370078740157483" header="0.51181102362204722" footer="0.51181102362204722"/>
  <pageSetup paperSize="9" scale="84" orientation="landscape"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7776-9E79-46BA-AED7-1BF67B169E50}">
  <sheetPr>
    <tabColor rgb="FF00B0F0"/>
    <pageSetUpPr fitToPage="1"/>
  </sheetPr>
  <dimension ref="A1:H28"/>
  <sheetViews>
    <sheetView view="pageBreakPreview" topLeftCell="A3" zoomScaleNormal="60" zoomScaleSheetLayoutView="100" workbookViewId="0"/>
  </sheetViews>
  <sheetFormatPr defaultColWidth="7.21875" defaultRowHeight="12" x14ac:dyDescent="0.25"/>
  <cols>
    <col min="1" max="1" width="30.6640625" style="950" customWidth="1"/>
    <col min="2" max="2" width="41" style="950" customWidth="1"/>
    <col min="3" max="3" width="32.21875" style="950" customWidth="1"/>
    <col min="4" max="4" width="14" style="950" customWidth="1"/>
    <col min="5" max="5" width="23.5546875" style="950" customWidth="1"/>
    <col min="6" max="8" width="19.6640625" style="950" customWidth="1"/>
    <col min="9" max="16384" width="7.21875" style="950"/>
  </cols>
  <sheetData>
    <row r="1" spans="1:8" s="985" customFormat="1" ht="61.5" hidden="1" customHeight="1" x14ac:dyDescent="0.6">
      <c r="A1" s="985" t="s">
        <v>1338</v>
      </c>
      <c r="C1" s="985" t="s">
        <v>1339</v>
      </c>
      <c r="D1" s="985" t="s">
        <v>1340</v>
      </c>
      <c r="E1" s="1267" t="s">
        <v>1384</v>
      </c>
      <c r="F1" s="1231"/>
      <c r="G1" s="1232"/>
    </row>
    <row r="2" spans="1:8" s="985" customFormat="1" ht="86.25" hidden="1" customHeight="1" x14ac:dyDescent="0.3">
      <c r="A2" s="1123" t="s">
        <v>1385</v>
      </c>
      <c r="B2" s="1255"/>
      <c r="C2" s="1256"/>
      <c r="D2" s="985" t="s">
        <v>1380</v>
      </c>
    </row>
    <row r="3" spans="1:8" ht="18" customHeight="1" thickTop="1" thickBot="1" x14ac:dyDescent="0.35">
      <c r="A3" s="1234" t="s">
        <v>572</v>
      </c>
      <c r="B3" s="976"/>
      <c r="C3" s="951"/>
      <c r="D3" s="1258" t="s">
        <v>95</v>
      </c>
      <c r="E3" s="1649" t="s">
        <v>1358</v>
      </c>
      <c r="F3" s="1650"/>
      <c r="G3" s="109" t="s">
        <v>97</v>
      </c>
    </row>
    <row r="4" spans="1:8" ht="18" customHeight="1" thickTop="1" thickBot="1" x14ac:dyDescent="0.35">
      <c r="A4" s="1237" t="s">
        <v>1345</v>
      </c>
      <c r="B4" s="1238" t="s">
        <v>1346</v>
      </c>
      <c r="C4" s="1239"/>
      <c r="D4" s="1258" t="s">
        <v>183</v>
      </c>
      <c r="E4" s="1649" t="s">
        <v>1386</v>
      </c>
      <c r="F4" s="1650"/>
    </row>
    <row r="5" spans="1:8" ht="54" customHeight="1" thickTop="1" x14ac:dyDescent="0.25">
      <c r="A5" s="1651" t="s">
        <v>1387</v>
      </c>
      <c r="B5" s="1651"/>
      <c r="C5" s="1651"/>
      <c r="D5" s="1651"/>
      <c r="E5" s="1652"/>
      <c r="F5" s="1652"/>
      <c r="G5" s="1243"/>
      <c r="H5" s="1243"/>
    </row>
    <row r="6" spans="1:8" ht="24" customHeight="1" thickBot="1" x14ac:dyDescent="0.35">
      <c r="A6" s="1597" t="s">
        <v>1407</v>
      </c>
      <c r="B6" s="1597"/>
      <c r="C6" s="1597"/>
      <c r="D6" s="1597"/>
      <c r="E6" s="1653"/>
      <c r="F6" s="1653"/>
      <c r="G6" s="979"/>
      <c r="H6" s="979"/>
    </row>
    <row r="7" spans="1:8" s="956" customFormat="1" ht="66" customHeight="1" thickBot="1" x14ac:dyDescent="0.35">
      <c r="A7" s="1261" t="s">
        <v>221</v>
      </c>
      <c r="B7" s="1278" t="s">
        <v>153</v>
      </c>
      <c r="C7" s="1708" t="s">
        <v>224</v>
      </c>
      <c r="D7" s="1709"/>
      <c r="E7" s="1676" t="s">
        <v>215</v>
      </c>
      <c r="F7" s="1677"/>
    </row>
    <row r="8" spans="1:8" s="956" customFormat="1" ht="45" customHeight="1" x14ac:dyDescent="0.3">
      <c r="A8" s="1279" t="s">
        <v>751</v>
      </c>
      <c r="B8" s="1294">
        <f>SUM(B9:B11)</f>
        <v>0</v>
      </c>
      <c r="C8" s="1704">
        <f>SUM(C9:D11)</f>
        <v>0</v>
      </c>
      <c r="D8" s="1705"/>
      <c r="E8" s="1704">
        <f>SUM(E9:F11)</f>
        <v>0</v>
      </c>
      <c r="F8" s="1705"/>
    </row>
    <row r="9" spans="1:8" s="956" customFormat="1" ht="45" customHeight="1" x14ac:dyDescent="0.3">
      <c r="A9" s="1244" t="s">
        <v>1351</v>
      </c>
      <c r="B9" s="1294">
        <f>SUM(C9:F9)</f>
        <v>0</v>
      </c>
      <c r="C9" s="1704">
        <v>0</v>
      </c>
      <c r="D9" s="1705"/>
      <c r="E9" s="1704">
        <v>0</v>
      </c>
      <c r="F9" s="1705"/>
    </row>
    <row r="10" spans="1:8" s="956" customFormat="1" ht="45" customHeight="1" x14ac:dyDescent="0.3">
      <c r="A10" s="1244" t="s">
        <v>1352</v>
      </c>
      <c r="B10" s="1294">
        <f>SUM(C10:F10)</f>
        <v>0</v>
      </c>
      <c r="C10" s="1704">
        <v>0</v>
      </c>
      <c r="D10" s="1705"/>
      <c r="E10" s="1704">
        <v>0</v>
      </c>
      <c r="F10" s="1705"/>
    </row>
    <row r="11" spans="1:8" s="965" customFormat="1" ht="45" customHeight="1" thickBot="1" x14ac:dyDescent="0.35">
      <c r="A11" s="1244" t="s">
        <v>1353</v>
      </c>
      <c r="B11" s="1287">
        <f>SUM(C11:F11)</f>
        <v>0</v>
      </c>
      <c r="C11" s="1704">
        <v>0</v>
      </c>
      <c r="D11" s="1705"/>
      <c r="E11" s="1706">
        <v>0</v>
      </c>
      <c r="F11" s="1707"/>
    </row>
    <row r="12" spans="1:8" s="973" customFormat="1" ht="54.75" customHeight="1" x14ac:dyDescent="0.3">
      <c r="A12" s="1612" t="s">
        <v>1414</v>
      </c>
      <c r="B12" s="1612"/>
      <c r="C12" s="1612"/>
      <c r="D12" s="1612"/>
      <c r="E12" s="1638"/>
      <c r="F12" s="1638"/>
      <c r="G12" s="1253"/>
      <c r="H12" s="1253"/>
    </row>
    <row r="13" spans="1:8" s="1265" customFormat="1" ht="18" customHeight="1" x14ac:dyDescent="0.3">
      <c r="A13" s="1591" t="s">
        <v>208</v>
      </c>
      <c r="B13" s="1591"/>
      <c r="C13" s="1591"/>
      <c r="D13" s="1591"/>
      <c r="E13" s="1253"/>
      <c r="F13" s="1253"/>
      <c r="G13" s="1253"/>
      <c r="H13" s="1253"/>
    </row>
    <row r="14" spans="1:8" ht="36" customHeight="1" x14ac:dyDescent="0.25">
      <c r="A14" s="1591" t="s">
        <v>1388</v>
      </c>
      <c r="B14" s="1591"/>
      <c r="C14" s="1591"/>
      <c r="D14" s="1591"/>
      <c r="E14" s="1253"/>
      <c r="F14" s="1253"/>
      <c r="G14" s="1253"/>
      <c r="H14" s="1253"/>
    </row>
    <row r="15" spans="1:8" ht="15.6" x14ac:dyDescent="0.3">
      <c r="B15" s="1266"/>
      <c r="C15" s="1266"/>
    </row>
    <row r="28" spans="3:3" hidden="1" x14ac:dyDescent="0.25">
      <c r="C28" s="950" t="s">
        <v>1362</v>
      </c>
    </row>
  </sheetData>
  <mergeCells count="17">
    <mergeCell ref="E3:F3"/>
    <mergeCell ref="E4:F4"/>
    <mergeCell ref="A5:F5"/>
    <mergeCell ref="A6:F6"/>
    <mergeCell ref="C7:D7"/>
    <mergeCell ref="E7:F7"/>
    <mergeCell ref="C8:D8"/>
    <mergeCell ref="E8:F8"/>
    <mergeCell ref="C9:D9"/>
    <mergeCell ref="E9:F9"/>
    <mergeCell ref="C10:D10"/>
    <mergeCell ref="E10:F10"/>
    <mergeCell ref="C11:D11"/>
    <mergeCell ref="E11:F11"/>
    <mergeCell ref="A12:F12"/>
    <mergeCell ref="A13:D13"/>
    <mergeCell ref="A14:D14"/>
  </mergeCells>
  <phoneticPr fontId="10" type="noConversion"/>
  <hyperlinks>
    <hyperlink ref="G3" location="預告統計資料發布時間表!A1" display="回發布時間表" xr:uid="{DB3C54DD-04AD-4750-BED1-71AFE2488791}"/>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CF5C-2607-4F6F-B350-CE4F4A9343E7}">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x14ac:dyDescent="0.25"/>
  <cols>
    <col min="1" max="1" width="35.5546875" style="950" customWidth="1"/>
    <col min="2" max="3" width="39.21875" style="950" customWidth="1"/>
    <col min="4" max="4" width="13.33203125" style="950" customWidth="1"/>
    <col min="5" max="5" width="23.5546875" style="950" customWidth="1"/>
    <col min="6" max="8" width="19.6640625" style="950" customWidth="1"/>
    <col min="9" max="16384" width="7.21875" style="950"/>
  </cols>
  <sheetData>
    <row r="1" spans="1:8" s="985" customFormat="1" ht="61.5" hidden="1" customHeight="1" x14ac:dyDescent="0.6">
      <c r="A1" s="985" t="s">
        <v>1338</v>
      </c>
      <c r="C1" s="985" t="s">
        <v>1339</v>
      </c>
      <c r="D1" s="985" t="s">
        <v>1340</v>
      </c>
      <c r="E1" s="1267" t="s">
        <v>1384</v>
      </c>
      <c r="F1" s="1231"/>
      <c r="G1" s="1232"/>
    </row>
    <row r="2" spans="1:8" s="985" customFormat="1" ht="86.25" hidden="1" customHeight="1" x14ac:dyDescent="0.3">
      <c r="A2" s="1123" t="s">
        <v>1385</v>
      </c>
      <c r="B2" s="1255"/>
      <c r="C2" s="1256"/>
      <c r="D2" s="985" t="s">
        <v>1380</v>
      </c>
    </row>
    <row r="3" spans="1:8" ht="18" customHeight="1" thickTop="1" thickBot="1" x14ac:dyDescent="0.35">
      <c r="A3" s="1234" t="s">
        <v>572</v>
      </c>
      <c r="B3" s="976"/>
      <c r="C3" s="951"/>
      <c r="D3" s="1258" t="s">
        <v>95</v>
      </c>
      <c r="E3" s="1649" t="s">
        <v>1358</v>
      </c>
      <c r="F3" s="1650"/>
      <c r="G3" s="109" t="s">
        <v>97</v>
      </c>
    </row>
    <row r="4" spans="1:8" ht="18" customHeight="1" thickTop="1" thickBot="1" x14ac:dyDescent="0.35">
      <c r="A4" s="1237" t="s">
        <v>1345</v>
      </c>
      <c r="B4" s="1238" t="s">
        <v>1346</v>
      </c>
      <c r="C4" s="1239"/>
      <c r="D4" s="1258" t="s">
        <v>183</v>
      </c>
      <c r="E4" s="1649" t="s">
        <v>1389</v>
      </c>
      <c r="F4" s="1650"/>
    </row>
    <row r="5" spans="1:8" ht="54" customHeight="1" thickTop="1" x14ac:dyDescent="0.25">
      <c r="A5" s="1651" t="s">
        <v>1390</v>
      </c>
      <c r="B5" s="1651"/>
      <c r="C5" s="1651"/>
      <c r="D5" s="1651"/>
      <c r="E5" s="1652"/>
      <c r="F5" s="1652"/>
      <c r="G5" s="1243"/>
      <c r="H5" s="1243"/>
    </row>
    <row r="6" spans="1:8" ht="24" customHeight="1" thickBot="1" x14ac:dyDescent="0.35">
      <c r="A6" s="1682" t="s">
        <v>1407</v>
      </c>
      <c r="B6" s="1682"/>
      <c r="C6" s="1682"/>
      <c r="D6" s="1682"/>
      <c r="E6" s="1683"/>
      <c r="F6" s="1683"/>
      <c r="G6" s="979"/>
      <c r="H6" s="979"/>
    </row>
    <row r="7" spans="1:8" s="956" customFormat="1" ht="66" customHeight="1" thickBot="1" x14ac:dyDescent="0.35">
      <c r="A7" s="1261" t="s">
        <v>1391</v>
      </c>
      <c r="B7" s="1280" t="s">
        <v>1392</v>
      </c>
      <c r="C7" s="1716" t="s">
        <v>1393</v>
      </c>
      <c r="D7" s="1717"/>
      <c r="E7" s="1718" t="s">
        <v>1394</v>
      </c>
      <c r="F7" s="1719"/>
    </row>
    <row r="8" spans="1:8" s="965" customFormat="1" ht="52.5" customHeight="1" x14ac:dyDescent="0.3">
      <c r="A8" s="1281" t="s">
        <v>1395</v>
      </c>
      <c r="B8" s="1291">
        <v>3</v>
      </c>
      <c r="C8" s="1714">
        <v>0</v>
      </c>
      <c r="D8" s="1715"/>
      <c r="E8" s="1710">
        <v>3</v>
      </c>
      <c r="F8" s="1711"/>
    </row>
    <row r="9" spans="1:8" s="965" customFormat="1" ht="52.5" customHeight="1" x14ac:dyDescent="0.3">
      <c r="A9" s="1281" t="s">
        <v>1396</v>
      </c>
      <c r="B9" s="1291">
        <v>0</v>
      </c>
      <c r="C9" s="1710">
        <v>0</v>
      </c>
      <c r="D9" s="1711"/>
      <c r="E9" s="1710">
        <v>0</v>
      </c>
      <c r="F9" s="1711"/>
    </row>
    <row r="10" spans="1:8" s="965" customFormat="1" ht="52.5" customHeight="1" x14ac:dyDescent="0.3">
      <c r="A10" s="1281" t="s">
        <v>1397</v>
      </c>
      <c r="B10" s="1291">
        <v>0</v>
      </c>
      <c r="C10" s="1710">
        <v>0</v>
      </c>
      <c r="D10" s="1711"/>
      <c r="E10" s="1710">
        <v>0</v>
      </c>
      <c r="F10" s="1711"/>
    </row>
    <row r="11" spans="1:8" s="965" customFormat="1" ht="52.5" customHeight="1" x14ac:dyDescent="0.3">
      <c r="A11" s="1281" t="s">
        <v>1398</v>
      </c>
      <c r="B11" s="1291">
        <v>0</v>
      </c>
      <c r="C11" s="1710">
        <v>0</v>
      </c>
      <c r="D11" s="1711"/>
      <c r="E11" s="1710">
        <v>0</v>
      </c>
      <c r="F11" s="1711"/>
    </row>
    <row r="12" spans="1:8" s="965" customFormat="1" ht="52.5" customHeight="1" x14ac:dyDescent="0.3">
      <c r="A12" s="1281" t="s">
        <v>1399</v>
      </c>
      <c r="B12" s="1291">
        <v>0</v>
      </c>
      <c r="C12" s="1710">
        <v>0</v>
      </c>
      <c r="D12" s="1711"/>
      <c r="E12" s="1710">
        <v>0</v>
      </c>
      <c r="F12" s="1711"/>
    </row>
    <row r="13" spans="1:8" s="965" customFormat="1" ht="52.5" customHeight="1" thickBot="1" x14ac:dyDescent="0.35">
      <c r="A13" s="1281" t="s">
        <v>1400</v>
      </c>
      <c r="B13" s="1291">
        <v>0</v>
      </c>
      <c r="C13" s="1710">
        <v>0</v>
      </c>
      <c r="D13" s="1711"/>
      <c r="E13" s="1712">
        <v>0</v>
      </c>
      <c r="F13" s="1713"/>
    </row>
    <row r="14" spans="1:8" s="973" customFormat="1" ht="59.25" customHeight="1" x14ac:dyDescent="0.3">
      <c r="A14" s="1612" t="s">
        <v>1417</v>
      </c>
      <c r="B14" s="1612"/>
      <c r="C14" s="1612"/>
      <c r="D14" s="1612"/>
      <c r="E14" s="1638"/>
      <c r="F14" s="1638"/>
      <c r="G14" s="1253"/>
      <c r="H14" s="1253"/>
    </row>
    <row r="15" spans="1:8" s="1265" customFormat="1" ht="18" customHeight="1" x14ac:dyDescent="0.3">
      <c r="A15" s="1591" t="s">
        <v>208</v>
      </c>
      <c r="B15" s="1591"/>
      <c r="C15" s="1591"/>
      <c r="D15" s="1591"/>
      <c r="E15" s="1253"/>
      <c r="F15" s="1253"/>
      <c r="G15" s="1253"/>
      <c r="H15" s="1253"/>
    </row>
    <row r="16" spans="1:8" ht="51.75" customHeight="1" x14ac:dyDescent="0.25">
      <c r="A16" s="1591" t="s">
        <v>1401</v>
      </c>
      <c r="B16" s="1591"/>
      <c r="C16" s="1591"/>
      <c r="D16" s="1591"/>
      <c r="E16" s="1253"/>
      <c r="F16" s="1253"/>
      <c r="G16" s="1253"/>
      <c r="H16" s="1253"/>
    </row>
    <row r="17" spans="2:3" ht="15.6" x14ac:dyDescent="0.3">
      <c r="B17" s="1266"/>
      <c r="C17" s="1266"/>
    </row>
    <row r="29" spans="2:3" hidden="1" x14ac:dyDescent="0.25">
      <c r="C29" s="950" t="s">
        <v>1362</v>
      </c>
    </row>
  </sheetData>
  <mergeCells count="21">
    <mergeCell ref="E3:F3"/>
    <mergeCell ref="E4:F4"/>
    <mergeCell ref="A5:F5"/>
    <mergeCell ref="A6:F6"/>
    <mergeCell ref="C7:D7"/>
    <mergeCell ref="E7:F7"/>
    <mergeCell ref="C8:D8"/>
    <mergeCell ref="E8:F8"/>
    <mergeCell ref="C9:D9"/>
    <mergeCell ref="E9:F9"/>
    <mergeCell ref="C10:D10"/>
    <mergeCell ref="E10:F10"/>
    <mergeCell ref="A14:F14"/>
    <mergeCell ref="A15:D15"/>
    <mergeCell ref="A16:D16"/>
    <mergeCell ref="C11:D11"/>
    <mergeCell ref="E11:F11"/>
    <mergeCell ref="C12:D12"/>
    <mergeCell ref="E12:F12"/>
    <mergeCell ref="C13:D13"/>
    <mergeCell ref="E13:F13"/>
  </mergeCells>
  <phoneticPr fontId="10" type="noConversion"/>
  <hyperlinks>
    <hyperlink ref="G3" location="預告統計資料發布時間表!A1" display="回發布時間表" xr:uid="{CB70F4A2-C3F7-46EB-A598-7D8D6ACD7668}"/>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0933C-DD6B-4DFD-A765-65C0A15DC82E}">
  <dimension ref="A1:CB34"/>
  <sheetViews>
    <sheetView zoomScale="70" zoomScaleNormal="70" zoomScaleSheetLayoutView="85" workbookViewId="0"/>
  </sheetViews>
  <sheetFormatPr defaultColWidth="9" defaultRowHeight="16.2" x14ac:dyDescent="0.3"/>
  <cols>
    <col min="1" max="1" width="12.6640625" style="272" customWidth="1"/>
    <col min="2" max="2" width="10.44140625" style="272" customWidth="1"/>
    <col min="3" max="5" width="7.6640625" style="272" bestFit="1" customWidth="1"/>
    <col min="6" max="7" width="6.5546875" style="272" bestFit="1" customWidth="1"/>
    <col min="8" max="8" width="5.44140625" style="272" customWidth="1"/>
    <col min="9" max="9" width="7.6640625" style="272" bestFit="1" customWidth="1"/>
    <col min="10" max="10" width="6.5546875" style="272" bestFit="1" customWidth="1"/>
    <col min="11" max="12" width="7.6640625" style="272" bestFit="1" customWidth="1"/>
    <col min="13" max="13" width="6.109375" style="272" customWidth="1"/>
    <col min="14" max="14" width="7.6640625" style="272" bestFit="1" customWidth="1"/>
    <col min="15" max="23" width="5.33203125" style="272" customWidth="1"/>
    <col min="24" max="29" width="7.6640625" style="272" bestFit="1" customWidth="1"/>
    <col min="30" max="32" width="6.5546875" style="272" bestFit="1" customWidth="1"/>
    <col min="33" max="41" width="5.33203125" style="272" customWidth="1"/>
    <col min="42" max="16384" width="9" style="272"/>
  </cols>
  <sheetData>
    <row r="1" spans="1:42" ht="17.25" customHeight="1" x14ac:dyDescent="0.3">
      <c r="A1" s="269" t="s">
        <v>272</v>
      </c>
      <c r="B1" s="270"/>
      <c r="C1" s="271"/>
      <c r="D1" s="271"/>
      <c r="E1" s="271"/>
      <c r="F1" s="271"/>
      <c r="G1" s="271"/>
      <c r="H1" s="271"/>
      <c r="AP1" s="109" t="s">
        <v>97</v>
      </c>
    </row>
    <row r="2" spans="1:42" ht="17.25" customHeight="1" x14ac:dyDescent="0.3">
      <c r="A2" s="273" t="s">
        <v>273</v>
      </c>
      <c r="B2" s="274" t="s">
        <v>274</v>
      </c>
      <c r="C2" s="275"/>
      <c r="D2" s="275"/>
      <c r="E2" s="271"/>
      <c r="F2" s="271"/>
      <c r="G2" s="271"/>
      <c r="H2" s="271"/>
      <c r="L2" s="276"/>
      <c r="M2" s="276"/>
      <c r="N2" s="276"/>
      <c r="O2" s="276"/>
      <c r="P2" s="276"/>
      <c r="Q2" s="276"/>
      <c r="R2" s="276"/>
      <c r="S2" s="276"/>
      <c r="T2" s="276"/>
      <c r="U2" s="276"/>
      <c r="V2" s="276"/>
      <c r="W2" s="276"/>
      <c r="AG2" s="276"/>
      <c r="AH2" s="276"/>
      <c r="AI2" s="276"/>
      <c r="AJ2" s="276"/>
      <c r="AK2" s="276"/>
      <c r="AL2" s="276"/>
      <c r="AM2" s="276"/>
      <c r="AN2" s="276"/>
      <c r="AO2" s="276"/>
    </row>
    <row r="3" spans="1:42" s="277" customFormat="1" ht="28.2" x14ac:dyDescent="0.55000000000000004">
      <c r="A3" s="1739" t="s">
        <v>275</v>
      </c>
      <c r="B3" s="1739"/>
      <c r="C3" s="1739"/>
      <c r="D3" s="1739"/>
      <c r="E3" s="1739"/>
      <c r="F3" s="1739"/>
      <c r="G3" s="1739"/>
      <c r="H3" s="1739"/>
      <c r="I3" s="1739"/>
      <c r="J3" s="1739"/>
      <c r="K3" s="1739"/>
      <c r="L3" s="1739"/>
      <c r="M3" s="1739"/>
      <c r="N3" s="1739"/>
      <c r="O3" s="1739"/>
      <c r="P3" s="1739"/>
      <c r="Q3" s="1739"/>
      <c r="R3" s="1739"/>
      <c r="S3" s="1739"/>
      <c r="T3" s="1739"/>
      <c r="U3" s="1739"/>
      <c r="V3" s="1739"/>
      <c r="W3" s="1739"/>
      <c r="X3" s="1739"/>
      <c r="Y3" s="1739"/>
      <c r="Z3" s="1739"/>
      <c r="AA3" s="1739"/>
      <c r="AB3" s="1739"/>
      <c r="AC3" s="1739"/>
      <c r="AD3" s="1739"/>
      <c r="AE3" s="1739"/>
      <c r="AF3" s="1739"/>
      <c r="AG3" s="1739"/>
      <c r="AH3" s="1739"/>
      <c r="AI3" s="1739"/>
      <c r="AJ3" s="1739"/>
      <c r="AK3" s="1739"/>
      <c r="AL3" s="1739"/>
      <c r="AM3" s="1739"/>
      <c r="AN3" s="1739"/>
      <c r="AO3" s="1739"/>
    </row>
    <row r="4" spans="1:42" ht="34.5" customHeight="1" thickBot="1" x14ac:dyDescent="0.35">
      <c r="B4" s="1740" t="s">
        <v>439</v>
      </c>
      <c r="C4" s="1740"/>
      <c r="D4" s="1740"/>
      <c r="E4" s="1740"/>
      <c r="F4" s="1740"/>
      <c r="G4" s="1740"/>
      <c r="H4" s="1740"/>
      <c r="I4" s="1740"/>
      <c r="J4" s="1740"/>
      <c r="K4" s="1740"/>
      <c r="L4" s="1740"/>
      <c r="M4" s="1740"/>
      <c r="N4" s="1740"/>
      <c r="O4" s="1740"/>
      <c r="P4" s="1740"/>
      <c r="Q4" s="1740"/>
      <c r="R4" s="1740"/>
      <c r="S4" s="1740"/>
      <c r="T4" s="1740"/>
      <c r="U4" s="1740"/>
      <c r="V4" s="1740"/>
      <c r="W4" s="1740"/>
      <c r="X4" s="1740"/>
      <c r="Y4" s="1740"/>
      <c r="Z4" s="1740"/>
      <c r="AA4" s="1740"/>
      <c r="AB4" s="1740"/>
      <c r="AC4" s="1740"/>
      <c r="AD4" s="1740"/>
      <c r="AE4" s="1740"/>
      <c r="AF4" s="1740"/>
      <c r="AG4" s="1740"/>
      <c r="AH4" s="1740"/>
      <c r="AI4" s="1740"/>
      <c r="AJ4" s="1740"/>
      <c r="AK4" s="1740"/>
      <c r="AL4" s="1740"/>
      <c r="AM4" s="278"/>
      <c r="AN4" s="278"/>
      <c r="AO4" s="279" t="s">
        <v>276</v>
      </c>
    </row>
    <row r="5" spans="1:42" ht="27" customHeight="1" x14ac:dyDescent="0.3">
      <c r="A5" s="1741" t="s">
        <v>221</v>
      </c>
      <c r="B5" s="1742"/>
      <c r="C5" s="1747" t="s">
        <v>277</v>
      </c>
      <c r="D5" s="1748"/>
      <c r="E5" s="1748"/>
      <c r="F5" s="1748"/>
      <c r="G5" s="1748"/>
      <c r="H5" s="1748"/>
      <c r="I5" s="1748"/>
      <c r="J5" s="1748"/>
      <c r="K5" s="1749"/>
      <c r="L5" s="1750" t="s">
        <v>278</v>
      </c>
      <c r="M5" s="1741"/>
      <c r="N5" s="1742"/>
      <c r="O5" s="1747" t="s">
        <v>279</v>
      </c>
      <c r="P5" s="1748"/>
      <c r="Q5" s="1748"/>
      <c r="R5" s="1748"/>
      <c r="S5" s="1748"/>
      <c r="T5" s="1748"/>
      <c r="U5" s="1748"/>
      <c r="V5" s="1748"/>
      <c r="W5" s="1749"/>
      <c r="X5" s="280" t="s">
        <v>280</v>
      </c>
      <c r="Y5" s="281"/>
      <c r="Z5" s="281"/>
      <c r="AA5" s="282"/>
      <c r="AB5" s="282"/>
      <c r="AC5" s="282"/>
      <c r="AD5" s="282"/>
      <c r="AE5" s="282"/>
      <c r="AF5" s="282"/>
      <c r="AG5" s="282"/>
      <c r="AH5" s="282"/>
      <c r="AI5" s="282"/>
      <c r="AJ5" s="282"/>
      <c r="AK5" s="282"/>
      <c r="AL5" s="283"/>
      <c r="AM5" s="1754" t="s">
        <v>281</v>
      </c>
      <c r="AN5" s="1755"/>
      <c r="AO5" s="1755"/>
    </row>
    <row r="6" spans="1:42" ht="29.25" customHeight="1" x14ac:dyDescent="0.3">
      <c r="A6" s="1743"/>
      <c r="B6" s="1744"/>
      <c r="C6" s="284" t="s">
        <v>282</v>
      </c>
      <c r="D6" s="284"/>
      <c r="E6" s="284"/>
      <c r="F6" s="284" t="s">
        <v>283</v>
      </c>
      <c r="G6" s="284"/>
      <c r="H6" s="284"/>
      <c r="I6" s="1757" t="s">
        <v>284</v>
      </c>
      <c r="J6" s="1758"/>
      <c r="K6" s="1759"/>
      <c r="L6" s="1751"/>
      <c r="M6" s="1752"/>
      <c r="N6" s="1753"/>
      <c r="O6" s="285" t="s">
        <v>285</v>
      </c>
      <c r="P6" s="286"/>
      <c r="Q6" s="286"/>
      <c r="R6" s="286" t="s">
        <v>286</v>
      </c>
      <c r="S6" s="286"/>
      <c r="T6" s="286"/>
      <c r="U6" s="1760" t="s">
        <v>287</v>
      </c>
      <c r="V6" s="1761"/>
      <c r="W6" s="1762"/>
      <c r="X6" s="1763" t="s">
        <v>288</v>
      </c>
      <c r="Y6" s="1764"/>
      <c r="Z6" s="1765"/>
      <c r="AA6" s="1726" t="s">
        <v>289</v>
      </c>
      <c r="AB6" s="1727"/>
      <c r="AC6" s="1728"/>
      <c r="AD6" s="1726" t="s">
        <v>290</v>
      </c>
      <c r="AE6" s="1727"/>
      <c r="AF6" s="1728"/>
      <c r="AG6" s="1729" t="s">
        <v>291</v>
      </c>
      <c r="AH6" s="1730"/>
      <c r="AI6" s="1731"/>
      <c r="AJ6" s="1729" t="s">
        <v>292</v>
      </c>
      <c r="AK6" s="1730"/>
      <c r="AL6" s="1732"/>
      <c r="AM6" s="1756"/>
      <c r="AN6" s="1756"/>
      <c r="AO6" s="1756"/>
    </row>
    <row r="7" spans="1:42" ht="59.25" customHeight="1" thickBot="1" x14ac:dyDescent="0.35">
      <c r="A7" s="1745"/>
      <c r="B7" s="1746"/>
      <c r="C7" s="287" t="s">
        <v>293</v>
      </c>
      <c r="D7" s="288" t="s">
        <v>294</v>
      </c>
      <c r="E7" s="288" t="s">
        <v>295</v>
      </c>
      <c r="F7" s="287" t="s">
        <v>293</v>
      </c>
      <c r="G7" s="288" t="s">
        <v>294</v>
      </c>
      <c r="H7" s="288" t="s">
        <v>295</v>
      </c>
      <c r="I7" s="287" t="s">
        <v>293</v>
      </c>
      <c r="J7" s="288" t="s">
        <v>294</v>
      </c>
      <c r="K7" s="288" t="s">
        <v>295</v>
      </c>
      <c r="L7" s="288" t="s">
        <v>296</v>
      </c>
      <c r="M7" s="289" t="s">
        <v>297</v>
      </c>
      <c r="N7" s="287" t="s">
        <v>298</v>
      </c>
      <c r="O7" s="290" t="s">
        <v>296</v>
      </c>
      <c r="P7" s="291" t="s">
        <v>297</v>
      </c>
      <c r="Q7" s="292" t="s">
        <v>298</v>
      </c>
      <c r="R7" s="290" t="s">
        <v>296</v>
      </c>
      <c r="S7" s="291" t="s">
        <v>297</v>
      </c>
      <c r="T7" s="292" t="s">
        <v>298</v>
      </c>
      <c r="U7" s="290" t="s">
        <v>296</v>
      </c>
      <c r="V7" s="291" t="s">
        <v>297</v>
      </c>
      <c r="W7" s="293" t="s">
        <v>298</v>
      </c>
      <c r="X7" s="294" t="s">
        <v>296</v>
      </c>
      <c r="Y7" s="291" t="s">
        <v>297</v>
      </c>
      <c r="Z7" s="292" t="s">
        <v>298</v>
      </c>
      <c r="AA7" s="290" t="s">
        <v>299</v>
      </c>
      <c r="AB7" s="291" t="s">
        <v>297</v>
      </c>
      <c r="AC7" s="292" t="s">
        <v>298</v>
      </c>
      <c r="AD7" s="290" t="s">
        <v>299</v>
      </c>
      <c r="AE7" s="291" t="s">
        <v>297</v>
      </c>
      <c r="AF7" s="292" t="s">
        <v>298</v>
      </c>
      <c r="AG7" s="290" t="s">
        <v>299</v>
      </c>
      <c r="AH7" s="291" t="s">
        <v>297</v>
      </c>
      <c r="AI7" s="292" t="s">
        <v>298</v>
      </c>
      <c r="AJ7" s="290" t="s">
        <v>299</v>
      </c>
      <c r="AK7" s="291" t="s">
        <v>297</v>
      </c>
      <c r="AL7" s="293" t="s">
        <v>298</v>
      </c>
      <c r="AM7" s="294" t="s">
        <v>299</v>
      </c>
      <c r="AN7" s="291" t="s">
        <v>297</v>
      </c>
      <c r="AO7" s="293" t="s">
        <v>298</v>
      </c>
    </row>
    <row r="8" spans="1:42" ht="30.75" customHeight="1" x14ac:dyDescent="0.3">
      <c r="A8" s="1733" t="s">
        <v>300</v>
      </c>
      <c r="B8" s="295" t="s">
        <v>299</v>
      </c>
      <c r="C8" s="296">
        <f t="shared" ref="C8:AO13" si="0">C14</f>
        <v>269</v>
      </c>
      <c r="D8" s="296">
        <f t="shared" si="0"/>
        <v>98</v>
      </c>
      <c r="E8" s="296">
        <f t="shared" si="0"/>
        <v>171</v>
      </c>
      <c r="F8" s="296">
        <f t="shared" si="0"/>
        <v>13</v>
      </c>
      <c r="G8" s="296">
        <f t="shared" si="0"/>
        <v>10</v>
      </c>
      <c r="H8" s="296">
        <f t="shared" si="0"/>
        <v>3</v>
      </c>
      <c r="I8" s="296">
        <f t="shared" si="0"/>
        <v>256</v>
      </c>
      <c r="J8" s="296">
        <f t="shared" si="0"/>
        <v>88</v>
      </c>
      <c r="K8" s="296">
        <f t="shared" si="0"/>
        <v>168</v>
      </c>
      <c r="L8" s="296">
        <f t="shared" si="0"/>
        <v>171</v>
      </c>
      <c r="M8" s="296">
        <f t="shared" si="0"/>
        <v>54</v>
      </c>
      <c r="N8" s="296">
        <f t="shared" si="0"/>
        <v>117</v>
      </c>
      <c r="O8" s="296">
        <f t="shared" si="0"/>
        <v>0</v>
      </c>
      <c r="P8" s="296">
        <f t="shared" si="0"/>
        <v>0</v>
      </c>
      <c r="Q8" s="296">
        <f t="shared" si="0"/>
        <v>0</v>
      </c>
      <c r="R8" s="296">
        <f t="shared" si="0"/>
        <v>0</v>
      </c>
      <c r="S8" s="296">
        <f t="shared" si="0"/>
        <v>0</v>
      </c>
      <c r="T8" s="296">
        <f t="shared" si="0"/>
        <v>0</v>
      </c>
      <c r="U8" s="296">
        <f t="shared" si="0"/>
        <v>0</v>
      </c>
      <c r="V8" s="296">
        <f t="shared" si="0"/>
        <v>0</v>
      </c>
      <c r="W8" s="297">
        <f t="shared" si="0"/>
        <v>0</v>
      </c>
      <c r="X8" s="298">
        <f t="shared" si="0"/>
        <v>17</v>
      </c>
      <c r="Y8" s="296">
        <f t="shared" si="0"/>
        <v>13</v>
      </c>
      <c r="Z8" s="296">
        <f t="shared" si="0"/>
        <v>4</v>
      </c>
      <c r="AA8" s="296">
        <f t="shared" si="0"/>
        <v>15</v>
      </c>
      <c r="AB8" s="296">
        <f t="shared" si="0"/>
        <v>11</v>
      </c>
      <c r="AC8" s="296">
        <f t="shared" si="0"/>
        <v>4</v>
      </c>
      <c r="AD8" s="296">
        <f t="shared" si="0"/>
        <v>2</v>
      </c>
      <c r="AE8" s="296">
        <f t="shared" si="0"/>
        <v>2</v>
      </c>
      <c r="AF8" s="296">
        <f t="shared" si="0"/>
        <v>0</v>
      </c>
      <c r="AG8" s="296">
        <f t="shared" si="0"/>
        <v>0</v>
      </c>
      <c r="AH8" s="296">
        <f t="shared" si="0"/>
        <v>0</v>
      </c>
      <c r="AI8" s="296">
        <f t="shared" si="0"/>
        <v>0</v>
      </c>
      <c r="AJ8" s="296">
        <f t="shared" si="0"/>
        <v>0</v>
      </c>
      <c r="AK8" s="296">
        <f t="shared" si="0"/>
        <v>0</v>
      </c>
      <c r="AL8" s="297">
        <f t="shared" si="0"/>
        <v>0</v>
      </c>
      <c r="AM8" s="298">
        <f t="shared" si="0"/>
        <v>0</v>
      </c>
      <c r="AN8" s="296">
        <f t="shared" si="0"/>
        <v>0</v>
      </c>
      <c r="AO8" s="299">
        <f t="shared" si="0"/>
        <v>0</v>
      </c>
    </row>
    <row r="9" spans="1:42" ht="30.75" customHeight="1" x14ac:dyDescent="0.3">
      <c r="A9" s="1734"/>
      <c r="B9" s="300" t="s">
        <v>301</v>
      </c>
      <c r="C9" s="301">
        <f t="shared" si="0"/>
        <v>21</v>
      </c>
      <c r="D9" s="301">
        <f t="shared" si="0"/>
        <v>9</v>
      </c>
      <c r="E9" s="301">
        <f t="shared" si="0"/>
        <v>12</v>
      </c>
      <c r="F9" s="301">
        <f t="shared" si="0"/>
        <v>1</v>
      </c>
      <c r="G9" s="302">
        <f t="shared" si="0"/>
        <v>1</v>
      </c>
      <c r="H9" s="302">
        <f t="shared" si="0"/>
        <v>0</v>
      </c>
      <c r="I9" s="301">
        <f t="shared" si="0"/>
        <v>20</v>
      </c>
      <c r="J9" s="302">
        <f t="shared" si="0"/>
        <v>8</v>
      </c>
      <c r="K9" s="302">
        <f t="shared" si="0"/>
        <v>12</v>
      </c>
      <c r="L9" s="301">
        <f t="shared" si="0"/>
        <v>17</v>
      </c>
      <c r="M9" s="302">
        <f t="shared" si="0"/>
        <v>6</v>
      </c>
      <c r="N9" s="302">
        <f t="shared" si="0"/>
        <v>11</v>
      </c>
      <c r="O9" s="301">
        <f t="shared" si="0"/>
        <v>0</v>
      </c>
      <c r="P9" s="301">
        <f t="shared" si="0"/>
        <v>0</v>
      </c>
      <c r="Q9" s="301">
        <f t="shared" si="0"/>
        <v>0</v>
      </c>
      <c r="R9" s="301">
        <f t="shared" si="0"/>
        <v>0</v>
      </c>
      <c r="S9" s="302">
        <f t="shared" si="0"/>
        <v>0</v>
      </c>
      <c r="T9" s="302">
        <f t="shared" si="0"/>
        <v>0</v>
      </c>
      <c r="U9" s="301">
        <f t="shared" si="0"/>
        <v>0</v>
      </c>
      <c r="V9" s="302">
        <f t="shared" si="0"/>
        <v>0</v>
      </c>
      <c r="W9" s="303">
        <f t="shared" si="0"/>
        <v>0</v>
      </c>
      <c r="X9" s="304">
        <f t="shared" si="0"/>
        <v>0</v>
      </c>
      <c r="Y9" s="301">
        <f t="shared" si="0"/>
        <v>0</v>
      </c>
      <c r="Z9" s="301">
        <f t="shared" si="0"/>
        <v>0</v>
      </c>
      <c r="AA9" s="301">
        <f t="shared" si="0"/>
        <v>0</v>
      </c>
      <c r="AB9" s="302">
        <f t="shared" si="0"/>
        <v>0</v>
      </c>
      <c r="AC9" s="302">
        <f t="shared" si="0"/>
        <v>0</v>
      </c>
      <c r="AD9" s="301">
        <f t="shared" si="0"/>
        <v>0</v>
      </c>
      <c r="AE9" s="302">
        <f t="shared" si="0"/>
        <v>0</v>
      </c>
      <c r="AF9" s="302">
        <f t="shared" si="0"/>
        <v>0</v>
      </c>
      <c r="AG9" s="301">
        <f t="shared" si="0"/>
        <v>0</v>
      </c>
      <c r="AH9" s="302">
        <f t="shared" si="0"/>
        <v>0</v>
      </c>
      <c r="AI9" s="302">
        <f t="shared" si="0"/>
        <v>0</v>
      </c>
      <c r="AJ9" s="301">
        <f t="shared" si="0"/>
        <v>0</v>
      </c>
      <c r="AK9" s="302">
        <f t="shared" si="0"/>
        <v>0</v>
      </c>
      <c r="AL9" s="303">
        <f t="shared" si="0"/>
        <v>0</v>
      </c>
      <c r="AM9" s="304">
        <f t="shared" si="0"/>
        <v>0</v>
      </c>
      <c r="AN9" s="302">
        <f t="shared" si="0"/>
        <v>0</v>
      </c>
      <c r="AO9" s="305">
        <f t="shared" si="0"/>
        <v>0</v>
      </c>
    </row>
    <row r="10" spans="1:42" ht="30.75" customHeight="1" x14ac:dyDescent="0.3">
      <c r="A10" s="1734"/>
      <c r="B10" s="295" t="s">
        <v>302</v>
      </c>
      <c r="C10" s="301">
        <f t="shared" si="0"/>
        <v>53</v>
      </c>
      <c r="D10" s="301">
        <f t="shared" si="0"/>
        <v>21</v>
      </c>
      <c r="E10" s="301">
        <f t="shared" si="0"/>
        <v>32</v>
      </c>
      <c r="F10" s="301">
        <f t="shared" si="0"/>
        <v>6</v>
      </c>
      <c r="G10" s="302">
        <f t="shared" si="0"/>
        <v>6</v>
      </c>
      <c r="H10" s="302">
        <f t="shared" si="0"/>
        <v>0</v>
      </c>
      <c r="I10" s="301">
        <f t="shared" si="0"/>
        <v>47</v>
      </c>
      <c r="J10" s="302">
        <f t="shared" si="0"/>
        <v>15</v>
      </c>
      <c r="K10" s="302">
        <f t="shared" si="0"/>
        <v>32</v>
      </c>
      <c r="L10" s="301">
        <f t="shared" si="0"/>
        <v>35</v>
      </c>
      <c r="M10" s="302">
        <f t="shared" si="0"/>
        <v>13</v>
      </c>
      <c r="N10" s="302">
        <f t="shared" si="0"/>
        <v>22</v>
      </c>
      <c r="O10" s="301">
        <f t="shared" si="0"/>
        <v>0</v>
      </c>
      <c r="P10" s="301">
        <f t="shared" si="0"/>
        <v>0</v>
      </c>
      <c r="Q10" s="301">
        <f t="shared" si="0"/>
        <v>0</v>
      </c>
      <c r="R10" s="301">
        <f t="shared" si="0"/>
        <v>0</v>
      </c>
      <c r="S10" s="302">
        <f t="shared" si="0"/>
        <v>0</v>
      </c>
      <c r="T10" s="302">
        <f t="shared" si="0"/>
        <v>0</v>
      </c>
      <c r="U10" s="301">
        <f t="shared" si="0"/>
        <v>0</v>
      </c>
      <c r="V10" s="302">
        <f t="shared" si="0"/>
        <v>0</v>
      </c>
      <c r="W10" s="303">
        <f t="shared" si="0"/>
        <v>0</v>
      </c>
      <c r="X10" s="304">
        <f t="shared" si="0"/>
        <v>0</v>
      </c>
      <c r="Y10" s="301">
        <f t="shared" si="0"/>
        <v>0</v>
      </c>
      <c r="Z10" s="301">
        <f t="shared" si="0"/>
        <v>0</v>
      </c>
      <c r="AA10" s="301">
        <f t="shared" si="0"/>
        <v>0</v>
      </c>
      <c r="AB10" s="302">
        <f t="shared" si="0"/>
        <v>0</v>
      </c>
      <c r="AC10" s="302">
        <f t="shared" si="0"/>
        <v>0</v>
      </c>
      <c r="AD10" s="301">
        <f t="shared" si="0"/>
        <v>0</v>
      </c>
      <c r="AE10" s="302">
        <f t="shared" si="0"/>
        <v>0</v>
      </c>
      <c r="AF10" s="302">
        <f t="shared" si="0"/>
        <v>0</v>
      </c>
      <c r="AG10" s="301">
        <f t="shared" si="0"/>
        <v>0</v>
      </c>
      <c r="AH10" s="302">
        <f t="shared" si="0"/>
        <v>0</v>
      </c>
      <c r="AI10" s="302">
        <f t="shared" si="0"/>
        <v>0</v>
      </c>
      <c r="AJ10" s="301">
        <f t="shared" si="0"/>
        <v>0</v>
      </c>
      <c r="AK10" s="302">
        <f t="shared" si="0"/>
        <v>0</v>
      </c>
      <c r="AL10" s="303">
        <f t="shared" si="0"/>
        <v>0</v>
      </c>
      <c r="AM10" s="304">
        <f t="shared" si="0"/>
        <v>0</v>
      </c>
      <c r="AN10" s="302">
        <f t="shared" si="0"/>
        <v>0</v>
      </c>
      <c r="AO10" s="305">
        <f t="shared" si="0"/>
        <v>0</v>
      </c>
    </row>
    <row r="11" spans="1:42" ht="30.75" customHeight="1" x14ac:dyDescent="0.3">
      <c r="A11" s="1734"/>
      <c r="B11" s="295" t="s">
        <v>303</v>
      </c>
      <c r="C11" s="301">
        <f t="shared" si="0"/>
        <v>53</v>
      </c>
      <c r="D11" s="301">
        <f t="shared" si="0"/>
        <v>14</v>
      </c>
      <c r="E11" s="301">
        <f t="shared" si="0"/>
        <v>39</v>
      </c>
      <c r="F11" s="301">
        <f t="shared" si="0"/>
        <v>4</v>
      </c>
      <c r="G11" s="302">
        <f t="shared" si="0"/>
        <v>2</v>
      </c>
      <c r="H11" s="302">
        <f t="shared" si="0"/>
        <v>2</v>
      </c>
      <c r="I11" s="301">
        <f t="shared" si="0"/>
        <v>49</v>
      </c>
      <c r="J11" s="302">
        <f t="shared" si="0"/>
        <v>12</v>
      </c>
      <c r="K11" s="302">
        <f t="shared" si="0"/>
        <v>37</v>
      </c>
      <c r="L11" s="301">
        <f t="shared" si="0"/>
        <v>34</v>
      </c>
      <c r="M11" s="302">
        <f t="shared" si="0"/>
        <v>8</v>
      </c>
      <c r="N11" s="302">
        <f t="shared" si="0"/>
        <v>26</v>
      </c>
      <c r="O11" s="301">
        <f t="shared" si="0"/>
        <v>0</v>
      </c>
      <c r="P11" s="301">
        <f t="shared" si="0"/>
        <v>0</v>
      </c>
      <c r="Q11" s="301">
        <f t="shared" si="0"/>
        <v>0</v>
      </c>
      <c r="R11" s="301">
        <f t="shared" si="0"/>
        <v>0</v>
      </c>
      <c r="S11" s="302">
        <f t="shared" si="0"/>
        <v>0</v>
      </c>
      <c r="T11" s="302">
        <f t="shared" si="0"/>
        <v>0</v>
      </c>
      <c r="U11" s="301">
        <f t="shared" si="0"/>
        <v>0</v>
      </c>
      <c r="V11" s="302">
        <f t="shared" si="0"/>
        <v>0</v>
      </c>
      <c r="W11" s="303">
        <f t="shared" si="0"/>
        <v>0</v>
      </c>
      <c r="X11" s="304">
        <f t="shared" si="0"/>
        <v>0</v>
      </c>
      <c r="Y11" s="301">
        <f t="shared" si="0"/>
        <v>0</v>
      </c>
      <c r="Z11" s="301">
        <f t="shared" si="0"/>
        <v>0</v>
      </c>
      <c r="AA11" s="301">
        <f t="shared" si="0"/>
        <v>0</v>
      </c>
      <c r="AB11" s="302">
        <f t="shared" si="0"/>
        <v>0</v>
      </c>
      <c r="AC11" s="302">
        <f t="shared" si="0"/>
        <v>0</v>
      </c>
      <c r="AD11" s="301">
        <f t="shared" si="0"/>
        <v>0</v>
      </c>
      <c r="AE11" s="302">
        <f t="shared" si="0"/>
        <v>0</v>
      </c>
      <c r="AF11" s="302">
        <f t="shared" si="0"/>
        <v>0</v>
      </c>
      <c r="AG11" s="301">
        <f t="shared" si="0"/>
        <v>0</v>
      </c>
      <c r="AH11" s="302">
        <f t="shared" si="0"/>
        <v>0</v>
      </c>
      <c r="AI11" s="302">
        <f t="shared" si="0"/>
        <v>0</v>
      </c>
      <c r="AJ11" s="301">
        <f t="shared" si="0"/>
        <v>0</v>
      </c>
      <c r="AK11" s="302">
        <f t="shared" si="0"/>
        <v>0</v>
      </c>
      <c r="AL11" s="303">
        <f t="shared" si="0"/>
        <v>0</v>
      </c>
      <c r="AM11" s="304">
        <f t="shared" si="0"/>
        <v>0</v>
      </c>
      <c r="AN11" s="302">
        <f t="shared" si="0"/>
        <v>0</v>
      </c>
      <c r="AO11" s="305">
        <f t="shared" si="0"/>
        <v>0</v>
      </c>
    </row>
    <row r="12" spans="1:42" ht="30.75" customHeight="1" x14ac:dyDescent="0.3">
      <c r="A12" s="1734"/>
      <c r="B12" s="295" t="s">
        <v>304</v>
      </c>
      <c r="C12" s="301">
        <f t="shared" si="0"/>
        <v>72</v>
      </c>
      <c r="D12" s="301">
        <f t="shared" si="0"/>
        <v>27</v>
      </c>
      <c r="E12" s="301">
        <f t="shared" si="0"/>
        <v>45</v>
      </c>
      <c r="F12" s="301">
        <f t="shared" si="0"/>
        <v>0</v>
      </c>
      <c r="G12" s="302">
        <f t="shared" si="0"/>
        <v>0</v>
      </c>
      <c r="H12" s="302">
        <f t="shared" si="0"/>
        <v>0</v>
      </c>
      <c r="I12" s="301">
        <f t="shared" si="0"/>
        <v>72</v>
      </c>
      <c r="J12" s="302">
        <f t="shared" si="0"/>
        <v>27</v>
      </c>
      <c r="K12" s="302">
        <f t="shared" si="0"/>
        <v>45</v>
      </c>
      <c r="L12" s="301">
        <f t="shared" si="0"/>
        <v>43</v>
      </c>
      <c r="M12" s="302">
        <f t="shared" si="0"/>
        <v>14</v>
      </c>
      <c r="N12" s="302">
        <f t="shared" si="0"/>
        <v>29</v>
      </c>
      <c r="O12" s="301">
        <f t="shared" si="0"/>
        <v>0</v>
      </c>
      <c r="P12" s="301">
        <f t="shared" si="0"/>
        <v>0</v>
      </c>
      <c r="Q12" s="301">
        <f t="shared" si="0"/>
        <v>0</v>
      </c>
      <c r="R12" s="301">
        <f t="shared" si="0"/>
        <v>0</v>
      </c>
      <c r="S12" s="302">
        <f t="shared" si="0"/>
        <v>0</v>
      </c>
      <c r="T12" s="302">
        <f t="shared" si="0"/>
        <v>0</v>
      </c>
      <c r="U12" s="301">
        <f t="shared" si="0"/>
        <v>0</v>
      </c>
      <c r="V12" s="302">
        <f t="shared" si="0"/>
        <v>0</v>
      </c>
      <c r="W12" s="303">
        <f t="shared" si="0"/>
        <v>0</v>
      </c>
      <c r="X12" s="304">
        <f t="shared" si="0"/>
        <v>0</v>
      </c>
      <c r="Y12" s="301">
        <f t="shared" si="0"/>
        <v>0</v>
      </c>
      <c r="Z12" s="301">
        <f t="shared" si="0"/>
        <v>0</v>
      </c>
      <c r="AA12" s="301">
        <f t="shared" si="0"/>
        <v>0</v>
      </c>
      <c r="AB12" s="302">
        <f t="shared" si="0"/>
        <v>0</v>
      </c>
      <c r="AC12" s="302">
        <f t="shared" si="0"/>
        <v>0</v>
      </c>
      <c r="AD12" s="301">
        <f t="shared" si="0"/>
        <v>0</v>
      </c>
      <c r="AE12" s="302">
        <f t="shared" si="0"/>
        <v>0</v>
      </c>
      <c r="AF12" s="302">
        <f t="shared" si="0"/>
        <v>0</v>
      </c>
      <c r="AG12" s="301">
        <f t="shared" si="0"/>
        <v>0</v>
      </c>
      <c r="AH12" s="302">
        <f t="shared" si="0"/>
        <v>0</v>
      </c>
      <c r="AI12" s="302">
        <f t="shared" si="0"/>
        <v>0</v>
      </c>
      <c r="AJ12" s="301">
        <f t="shared" si="0"/>
        <v>0</v>
      </c>
      <c r="AK12" s="302">
        <f t="shared" si="0"/>
        <v>0</v>
      </c>
      <c r="AL12" s="303">
        <f t="shared" si="0"/>
        <v>0</v>
      </c>
      <c r="AM12" s="304">
        <f t="shared" si="0"/>
        <v>0</v>
      </c>
      <c r="AN12" s="302">
        <f t="shared" si="0"/>
        <v>0</v>
      </c>
      <c r="AO12" s="305">
        <f t="shared" si="0"/>
        <v>0</v>
      </c>
    </row>
    <row r="13" spans="1:42" ht="30.75" customHeight="1" x14ac:dyDescent="0.3">
      <c r="A13" s="1735"/>
      <c r="B13" s="295" t="s">
        <v>305</v>
      </c>
      <c r="C13" s="301">
        <f t="shared" si="0"/>
        <v>70</v>
      </c>
      <c r="D13" s="301">
        <f t="shared" si="0"/>
        <v>27</v>
      </c>
      <c r="E13" s="301">
        <f t="shared" si="0"/>
        <v>43</v>
      </c>
      <c r="F13" s="301">
        <f t="shared" si="0"/>
        <v>2</v>
      </c>
      <c r="G13" s="302">
        <f t="shared" si="0"/>
        <v>1</v>
      </c>
      <c r="H13" s="302">
        <f t="shared" si="0"/>
        <v>1</v>
      </c>
      <c r="I13" s="301">
        <f t="shared" si="0"/>
        <v>68</v>
      </c>
      <c r="J13" s="302">
        <f t="shared" si="0"/>
        <v>26</v>
      </c>
      <c r="K13" s="302">
        <f t="shared" si="0"/>
        <v>42</v>
      </c>
      <c r="L13" s="301">
        <f t="shared" si="0"/>
        <v>42</v>
      </c>
      <c r="M13" s="302">
        <f t="shared" si="0"/>
        <v>13</v>
      </c>
      <c r="N13" s="302">
        <f t="shared" si="0"/>
        <v>29</v>
      </c>
      <c r="O13" s="301">
        <f t="shared" si="0"/>
        <v>0</v>
      </c>
      <c r="P13" s="301">
        <f t="shared" si="0"/>
        <v>0</v>
      </c>
      <c r="Q13" s="301">
        <f t="shared" si="0"/>
        <v>0</v>
      </c>
      <c r="R13" s="301">
        <f t="shared" si="0"/>
        <v>0</v>
      </c>
      <c r="S13" s="302">
        <f t="shared" si="0"/>
        <v>0</v>
      </c>
      <c r="T13" s="302">
        <f t="shared" si="0"/>
        <v>0</v>
      </c>
      <c r="U13" s="301">
        <f t="shared" si="0"/>
        <v>0</v>
      </c>
      <c r="V13" s="302">
        <f t="shared" si="0"/>
        <v>0</v>
      </c>
      <c r="W13" s="303">
        <f t="shared" si="0"/>
        <v>0</v>
      </c>
      <c r="X13" s="304">
        <f t="shared" si="0"/>
        <v>17</v>
      </c>
      <c r="Y13" s="301">
        <f t="shared" si="0"/>
        <v>13</v>
      </c>
      <c r="Z13" s="301">
        <f t="shared" si="0"/>
        <v>4</v>
      </c>
      <c r="AA13" s="301">
        <f t="shared" si="0"/>
        <v>15</v>
      </c>
      <c r="AB13" s="302">
        <f t="shared" si="0"/>
        <v>11</v>
      </c>
      <c r="AC13" s="302">
        <f t="shared" si="0"/>
        <v>4</v>
      </c>
      <c r="AD13" s="301">
        <f t="shared" si="0"/>
        <v>2</v>
      </c>
      <c r="AE13" s="302">
        <f t="shared" si="0"/>
        <v>2</v>
      </c>
      <c r="AF13" s="302">
        <f t="shared" si="0"/>
        <v>0</v>
      </c>
      <c r="AG13" s="301">
        <f t="shared" si="0"/>
        <v>0</v>
      </c>
      <c r="AH13" s="302">
        <f t="shared" si="0"/>
        <v>0</v>
      </c>
      <c r="AI13" s="302">
        <f t="shared" si="0"/>
        <v>0</v>
      </c>
      <c r="AJ13" s="301">
        <f t="shared" si="0"/>
        <v>0</v>
      </c>
      <c r="AK13" s="302">
        <f t="shared" si="0"/>
        <v>0</v>
      </c>
      <c r="AL13" s="303">
        <f t="shared" si="0"/>
        <v>0</v>
      </c>
      <c r="AM13" s="304">
        <f t="shared" si="0"/>
        <v>0</v>
      </c>
      <c r="AN13" s="302">
        <f t="shared" si="0"/>
        <v>0</v>
      </c>
      <c r="AO13" s="305">
        <f t="shared" si="0"/>
        <v>0</v>
      </c>
    </row>
    <row r="14" spans="1:42" ht="27" customHeight="1" x14ac:dyDescent="0.3">
      <c r="A14" s="1736" t="s">
        <v>306</v>
      </c>
      <c r="B14" s="306" t="s">
        <v>299</v>
      </c>
      <c r="C14" s="301">
        <f>SUM(C15:C19)</f>
        <v>269</v>
      </c>
      <c r="D14" s="301">
        <f t="shared" ref="D14:AO14" si="1">SUM(D15:D19)</f>
        <v>98</v>
      </c>
      <c r="E14" s="301">
        <f t="shared" si="1"/>
        <v>171</v>
      </c>
      <c r="F14" s="301">
        <f t="shared" si="1"/>
        <v>13</v>
      </c>
      <c r="G14" s="301">
        <f t="shared" si="1"/>
        <v>10</v>
      </c>
      <c r="H14" s="301">
        <f t="shared" si="1"/>
        <v>3</v>
      </c>
      <c r="I14" s="301">
        <f t="shared" si="1"/>
        <v>256</v>
      </c>
      <c r="J14" s="301">
        <f t="shared" si="1"/>
        <v>88</v>
      </c>
      <c r="K14" s="301">
        <f t="shared" si="1"/>
        <v>168</v>
      </c>
      <c r="L14" s="301">
        <f t="shared" si="1"/>
        <v>171</v>
      </c>
      <c r="M14" s="301">
        <f t="shared" si="1"/>
        <v>54</v>
      </c>
      <c r="N14" s="301">
        <f t="shared" si="1"/>
        <v>117</v>
      </c>
      <c r="O14" s="301">
        <f t="shared" si="1"/>
        <v>0</v>
      </c>
      <c r="P14" s="301">
        <f t="shared" si="1"/>
        <v>0</v>
      </c>
      <c r="Q14" s="301">
        <f t="shared" si="1"/>
        <v>0</v>
      </c>
      <c r="R14" s="301">
        <f t="shared" si="1"/>
        <v>0</v>
      </c>
      <c r="S14" s="301">
        <f t="shared" si="1"/>
        <v>0</v>
      </c>
      <c r="T14" s="301">
        <f t="shared" si="1"/>
        <v>0</v>
      </c>
      <c r="U14" s="301">
        <f t="shared" si="1"/>
        <v>0</v>
      </c>
      <c r="V14" s="301">
        <f t="shared" si="1"/>
        <v>0</v>
      </c>
      <c r="W14" s="307">
        <f t="shared" si="1"/>
        <v>0</v>
      </c>
      <c r="X14" s="304">
        <f t="shared" si="1"/>
        <v>17</v>
      </c>
      <c r="Y14" s="301">
        <f t="shared" si="1"/>
        <v>13</v>
      </c>
      <c r="Z14" s="301">
        <f t="shared" si="1"/>
        <v>4</v>
      </c>
      <c r="AA14" s="301">
        <f t="shared" si="1"/>
        <v>15</v>
      </c>
      <c r="AB14" s="301">
        <f t="shared" si="1"/>
        <v>11</v>
      </c>
      <c r="AC14" s="301">
        <f t="shared" si="1"/>
        <v>4</v>
      </c>
      <c r="AD14" s="301">
        <f t="shared" si="1"/>
        <v>2</v>
      </c>
      <c r="AE14" s="301">
        <f t="shared" si="1"/>
        <v>2</v>
      </c>
      <c r="AF14" s="301">
        <f t="shared" si="1"/>
        <v>0</v>
      </c>
      <c r="AG14" s="301">
        <f t="shared" si="1"/>
        <v>0</v>
      </c>
      <c r="AH14" s="301">
        <f t="shared" si="1"/>
        <v>0</v>
      </c>
      <c r="AI14" s="301">
        <f t="shared" si="1"/>
        <v>0</v>
      </c>
      <c r="AJ14" s="301">
        <f t="shared" si="1"/>
        <v>0</v>
      </c>
      <c r="AK14" s="301">
        <f t="shared" si="1"/>
        <v>0</v>
      </c>
      <c r="AL14" s="307">
        <f t="shared" si="1"/>
        <v>0</v>
      </c>
      <c r="AM14" s="304">
        <f t="shared" si="1"/>
        <v>0</v>
      </c>
      <c r="AN14" s="301">
        <f t="shared" si="1"/>
        <v>0</v>
      </c>
      <c r="AO14" s="308">
        <f t="shared" si="1"/>
        <v>0</v>
      </c>
    </row>
    <row r="15" spans="1:42" ht="27" customHeight="1" x14ac:dyDescent="0.3">
      <c r="A15" s="1737"/>
      <c r="B15" s="300" t="s">
        <v>307</v>
      </c>
      <c r="C15" s="301">
        <f>D15+E15</f>
        <v>21</v>
      </c>
      <c r="D15" s="301">
        <f>G15+J15</f>
        <v>9</v>
      </c>
      <c r="E15" s="301">
        <f>H15+K15</f>
        <v>12</v>
      </c>
      <c r="F15" s="301">
        <f>G15+H15</f>
        <v>1</v>
      </c>
      <c r="G15" s="302">
        <v>1</v>
      </c>
      <c r="H15" s="302">
        <v>0</v>
      </c>
      <c r="I15" s="301">
        <f>J15+K15</f>
        <v>20</v>
      </c>
      <c r="J15" s="302">
        <v>8</v>
      </c>
      <c r="K15" s="302">
        <v>12</v>
      </c>
      <c r="L15" s="301">
        <f>M15+N15</f>
        <v>17</v>
      </c>
      <c r="M15" s="302">
        <v>6</v>
      </c>
      <c r="N15" s="302">
        <v>11</v>
      </c>
      <c r="O15" s="301">
        <f>P15+Q15</f>
        <v>0</v>
      </c>
      <c r="P15" s="301">
        <f>S15+V15</f>
        <v>0</v>
      </c>
      <c r="Q15" s="301">
        <f>T15+W15</f>
        <v>0</v>
      </c>
      <c r="R15" s="301">
        <f>S15+T15</f>
        <v>0</v>
      </c>
      <c r="S15" s="302">
        <v>0</v>
      </c>
      <c r="T15" s="302">
        <v>0</v>
      </c>
      <c r="U15" s="301">
        <f>V15+W15</f>
        <v>0</v>
      </c>
      <c r="V15" s="302">
        <v>0</v>
      </c>
      <c r="W15" s="303">
        <v>0</v>
      </c>
      <c r="X15" s="304">
        <f>Y15+Z15</f>
        <v>0</v>
      </c>
      <c r="Y15" s="301">
        <f>AB15+AE15+AH15+AK15</f>
        <v>0</v>
      </c>
      <c r="Z15" s="301">
        <f>AC15+AF15+AI15+AL15</f>
        <v>0</v>
      </c>
      <c r="AA15" s="301">
        <f>AB15+AC15</f>
        <v>0</v>
      </c>
      <c r="AB15" s="302">
        <v>0</v>
      </c>
      <c r="AC15" s="302">
        <v>0</v>
      </c>
      <c r="AD15" s="301">
        <f>AE15+AF15</f>
        <v>0</v>
      </c>
      <c r="AE15" s="302">
        <v>0</v>
      </c>
      <c r="AF15" s="302">
        <v>0</v>
      </c>
      <c r="AG15" s="301">
        <f>AH15+AI15</f>
        <v>0</v>
      </c>
      <c r="AH15" s="302">
        <v>0</v>
      </c>
      <c r="AI15" s="302">
        <v>0</v>
      </c>
      <c r="AJ15" s="301">
        <f>AK15+AL15</f>
        <v>0</v>
      </c>
      <c r="AK15" s="302">
        <v>0</v>
      </c>
      <c r="AL15" s="303">
        <v>0</v>
      </c>
      <c r="AM15" s="304">
        <f>AN15+AO15</f>
        <v>0</v>
      </c>
      <c r="AN15" s="302">
        <v>0</v>
      </c>
      <c r="AO15" s="305">
        <v>0</v>
      </c>
    </row>
    <row r="16" spans="1:42" ht="27" customHeight="1" x14ac:dyDescent="0.3">
      <c r="A16" s="1737"/>
      <c r="B16" s="295" t="s">
        <v>308</v>
      </c>
      <c r="C16" s="301">
        <f t="shared" ref="C16:C19" si="2">D16+E16</f>
        <v>53</v>
      </c>
      <c r="D16" s="301">
        <f t="shared" ref="D16:E19" si="3">G16+J16</f>
        <v>21</v>
      </c>
      <c r="E16" s="301">
        <f t="shared" si="3"/>
        <v>32</v>
      </c>
      <c r="F16" s="301">
        <f t="shared" ref="F16:F19" si="4">G16+H16</f>
        <v>6</v>
      </c>
      <c r="G16" s="302">
        <v>6</v>
      </c>
      <c r="H16" s="302">
        <v>0</v>
      </c>
      <c r="I16" s="301">
        <f t="shared" ref="I16:I19" si="5">J16+K16</f>
        <v>47</v>
      </c>
      <c r="J16" s="302">
        <v>15</v>
      </c>
      <c r="K16" s="302">
        <v>32</v>
      </c>
      <c r="L16" s="301">
        <f t="shared" ref="L16:L19" si="6">M16+N16</f>
        <v>35</v>
      </c>
      <c r="M16" s="302">
        <v>13</v>
      </c>
      <c r="N16" s="302">
        <v>22</v>
      </c>
      <c r="O16" s="301">
        <f t="shared" ref="O16:O19" si="7">P16+Q16</f>
        <v>0</v>
      </c>
      <c r="P16" s="301">
        <f t="shared" ref="P16:Q19" si="8">S16+V16</f>
        <v>0</v>
      </c>
      <c r="Q16" s="301">
        <f t="shared" si="8"/>
        <v>0</v>
      </c>
      <c r="R16" s="301">
        <f t="shared" ref="R16:R19" si="9">S16+T16</f>
        <v>0</v>
      </c>
      <c r="S16" s="302">
        <v>0</v>
      </c>
      <c r="T16" s="302">
        <v>0</v>
      </c>
      <c r="U16" s="301">
        <f t="shared" ref="U16:U19" si="10">V16+W16</f>
        <v>0</v>
      </c>
      <c r="V16" s="302">
        <v>0</v>
      </c>
      <c r="W16" s="303">
        <v>0</v>
      </c>
      <c r="X16" s="304">
        <f t="shared" ref="X16:X19" si="11">Y16+Z16</f>
        <v>0</v>
      </c>
      <c r="Y16" s="301">
        <f t="shared" ref="Y16:Z19" si="12">AB16+AE16+AH16+AK16</f>
        <v>0</v>
      </c>
      <c r="Z16" s="301">
        <f t="shared" si="12"/>
        <v>0</v>
      </c>
      <c r="AA16" s="301">
        <f t="shared" ref="AA16:AA19" si="13">AB16+AC16</f>
        <v>0</v>
      </c>
      <c r="AB16" s="302">
        <v>0</v>
      </c>
      <c r="AC16" s="302">
        <v>0</v>
      </c>
      <c r="AD16" s="301">
        <f t="shared" ref="AD16:AD19" si="14">AE16+AF16</f>
        <v>0</v>
      </c>
      <c r="AE16" s="302">
        <v>0</v>
      </c>
      <c r="AF16" s="302">
        <v>0</v>
      </c>
      <c r="AG16" s="301">
        <f t="shared" ref="AG16:AG19" si="15">AH16+AI16</f>
        <v>0</v>
      </c>
      <c r="AH16" s="302">
        <v>0</v>
      </c>
      <c r="AI16" s="302">
        <v>0</v>
      </c>
      <c r="AJ16" s="301">
        <f t="shared" ref="AJ16:AJ19" si="16">AK16+AL16</f>
        <v>0</v>
      </c>
      <c r="AK16" s="302">
        <v>0</v>
      </c>
      <c r="AL16" s="303">
        <v>0</v>
      </c>
      <c r="AM16" s="304">
        <f t="shared" ref="AM16:AM19" si="17">AN16+AO16</f>
        <v>0</v>
      </c>
      <c r="AN16" s="302">
        <v>0</v>
      </c>
      <c r="AO16" s="305">
        <v>0</v>
      </c>
    </row>
    <row r="17" spans="1:80" ht="27" customHeight="1" x14ac:dyDescent="0.3">
      <c r="A17" s="1737"/>
      <c r="B17" s="295" t="s">
        <v>309</v>
      </c>
      <c r="C17" s="301">
        <f t="shared" si="2"/>
        <v>53</v>
      </c>
      <c r="D17" s="301">
        <f t="shared" si="3"/>
        <v>14</v>
      </c>
      <c r="E17" s="301">
        <f t="shared" si="3"/>
        <v>39</v>
      </c>
      <c r="F17" s="301">
        <f t="shared" si="4"/>
        <v>4</v>
      </c>
      <c r="G17" s="302">
        <v>2</v>
      </c>
      <c r="H17" s="302">
        <v>2</v>
      </c>
      <c r="I17" s="301">
        <f t="shared" si="5"/>
        <v>49</v>
      </c>
      <c r="J17" s="302">
        <v>12</v>
      </c>
      <c r="K17" s="302">
        <v>37</v>
      </c>
      <c r="L17" s="301">
        <f t="shared" si="6"/>
        <v>34</v>
      </c>
      <c r="M17" s="302">
        <v>8</v>
      </c>
      <c r="N17" s="302">
        <v>26</v>
      </c>
      <c r="O17" s="301">
        <f t="shared" si="7"/>
        <v>0</v>
      </c>
      <c r="P17" s="301">
        <f t="shared" si="8"/>
        <v>0</v>
      </c>
      <c r="Q17" s="301">
        <f t="shared" si="8"/>
        <v>0</v>
      </c>
      <c r="R17" s="301">
        <f t="shared" si="9"/>
        <v>0</v>
      </c>
      <c r="S17" s="302">
        <v>0</v>
      </c>
      <c r="T17" s="302">
        <v>0</v>
      </c>
      <c r="U17" s="301">
        <f t="shared" si="10"/>
        <v>0</v>
      </c>
      <c r="V17" s="302">
        <v>0</v>
      </c>
      <c r="W17" s="303">
        <v>0</v>
      </c>
      <c r="X17" s="304">
        <f t="shared" si="11"/>
        <v>0</v>
      </c>
      <c r="Y17" s="301">
        <f t="shared" si="12"/>
        <v>0</v>
      </c>
      <c r="Z17" s="301">
        <f t="shared" si="12"/>
        <v>0</v>
      </c>
      <c r="AA17" s="301">
        <f t="shared" si="13"/>
        <v>0</v>
      </c>
      <c r="AB17" s="302">
        <v>0</v>
      </c>
      <c r="AC17" s="302">
        <v>0</v>
      </c>
      <c r="AD17" s="301">
        <f t="shared" si="14"/>
        <v>0</v>
      </c>
      <c r="AE17" s="302">
        <v>0</v>
      </c>
      <c r="AF17" s="302">
        <v>0</v>
      </c>
      <c r="AG17" s="301">
        <f t="shared" si="15"/>
        <v>0</v>
      </c>
      <c r="AH17" s="302">
        <v>0</v>
      </c>
      <c r="AI17" s="302">
        <v>0</v>
      </c>
      <c r="AJ17" s="301">
        <f t="shared" si="16"/>
        <v>0</v>
      </c>
      <c r="AK17" s="302">
        <v>0</v>
      </c>
      <c r="AL17" s="303">
        <v>0</v>
      </c>
      <c r="AM17" s="304">
        <f t="shared" si="17"/>
        <v>0</v>
      </c>
      <c r="AN17" s="302">
        <v>0</v>
      </c>
      <c r="AO17" s="305">
        <v>0</v>
      </c>
    </row>
    <row r="18" spans="1:80" ht="27" customHeight="1" x14ac:dyDescent="0.3">
      <c r="A18" s="1737"/>
      <c r="B18" s="295" t="s">
        <v>310</v>
      </c>
      <c r="C18" s="301">
        <f t="shared" si="2"/>
        <v>72</v>
      </c>
      <c r="D18" s="301">
        <f t="shared" si="3"/>
        <v>27</v>
      </c>
      <c r="E18" s="301">
        <f t="shared" si="3"/>
        <v>45</v>
      </c>
      <c r="F18" s="301">
        <f t="shared" si="4"/>
        <v>0</v>
      </c>
      <c r="G18" s="302">
        <v>0</v>
      </c>
      <c r="H18" s="302">
        <v>0</v>
      </c>
      <c r="I18" s="301">
        <f t="shared" si="5"/>
        <v>72</v>
      </c>
      <c r="J18" s="302">
        <v>27</v>
      </c>
      <c r="K18" s="302">
        <v>45</v>
      </c>
      <c r="L18" s="301">
        <f t="shared" si="6"/>
        <v>43</v>
      </c>
      <c r="M18" s="302">
        <v>14</v>
      </c>
      <c r="N18" s="302">
        <v>29</v>
      </c>
      <c r="O18" s="301">
        <f t="shared" si="7"/>
        <v>0</v>
      </c>
      <c r="P18" s="301">
        <f t="shared" si="8"/>
        <v>0</v>
      </c>
      <c r="Q18" s="301">
        <f t="shared" si="8"/>
        <v>0</v>
      </c>
      <c r="R18" s="301">
        <f t="shared" si="9"/>
        <v>0</v>
      </c>
      <c r="S18" s="302">
        <v>0</v>
      </c>
      <c r="T18" s="302">
        <v>0</v>
      </c>
      <c r="U18" s="301">
        <f t="shared" si="10"/>
        <v>0</v>
      </c>
      <c r="V18" s="302">
        <v>0</v>
      </c>
      <c r="W18" s="303">
        <v>0</v>
      </c>
      <c r="X18" s="304">
        <f t="shared" si="11"/>
        <v>0</v>
      </c>
      <c r="Y18" s="301">
        <f t="shared" si="12"/>
        <v>0</v>
      </c>
      <c r="Z18" s="301">
        <f t="shared" si="12"/>
        <v>0</v>
      </c>
      <c r="AA18" s="301">
        <f t="shared" si="13"/>
        <v>0</v>
      </c>
      <c r="AB18" s="302">
        <v>0</v>
      </c>
      <c r="AC18" s="302">
        <v>0</v>
      </c>
      <c r="AD18" s="301">
        <f t="shared" si="14"/>
        <v>0</v>
      </c>
      <c r="AE18" s="302">
        <v>0</v>
      </c>
      <c r="AF18" s="302">
        <v>0</v>
      </c>
      <c r="AG18" s="301">
        <f t="shared" si="15"/>
        <v>0</v>
      </c>
      <c r="AH18" s="302">
        <v>0</v>
      </c>
      <c r="AI18" s="302">
        <v>0</v>
      </c>
      <c r="AJ18" s="301">
        <f t="shared" si="16"/>
        <v>0</v>
      </c>
      <c r="AK18" s="302">
        <v>0</v>
      </c>
      <c r="AL18" s="303">
        <v>0</v>
      </c>
      <c r="AM18" s="304">
        <f t="shared" si="17"/>
        <v>0</v>
      </c>
      <c r="AN18" s="302">
        <v>0</v>
      </c>
      <c r="AO18" s="305">
        <v>0</v>
      </c>
    </row>
    <row r="19" spans="1:80" ht="27" customHeight="1" thickBot="1" x14ac:dyDescent="0.35">
      <c r="A19" s="1738"/>
      <c r="B19" s="309" t="s">
        <v>311</v>
      </c>
      <c r="C19" s="310">
        <f t="shared" si="2"/>
        <v>70</v>
      </c>
      <c r="D19" s="310">
        <f t="shared" si="3"/>
        <v>27</v>
      </c>
      <c r="E19" s="310">
        <f t="shared" si="3"/>
        <v>43</v>
      </c>
      <c r="F19" s="310">
        <f t="shared" si="4"/>
        <v>2</v>
      </c>
      <c r="G19" s="311">
        <v>1</v>
      </c>
      <c r="H19" s="311">
        <v>1</v>
      </c>
      <c r="I19" s="310">
        <f t="shared" si="5"/>
        <v>68</v>
      </c>
      <c r="J19" s="311">
        <v>26</v>
      </c>
      <c r="K19" s="311">
        <v>42</v>
      </c>
      <c r="L19" s="310">
        <f t="shared" si="6"/>
        <v>42</v>
      </c>
      <c r="M19" s="311">
        <v>13</v>
      </c>
      <c r="N19" s="311">
        <v>29</v>
      </c>
      <c r="O19" s="310">
        <f t="shared" si="7"/>
        <v>0</v>
      </c>
      <c r="P19" s="310">
        <f t="shared" si="8"/>
        <v>0</v>
      </c>
      <c r="Q19" s="310">
        <f t="shared" si="8"/>
        <v>0</v>
      </c>
      <c r="R19" s="310">
        <f t="shared" si="9"/>
        <v>0</v>
      </c>
      <c r="S19" s="311">
        <v>0</v>
      </c>
      <c r="T19" s="311">
        <v>0</v>
      </c>
      <c r="U19" s="310">
        <f t="shared" si="10"/>
        <v>0</v>
      </c>
      <c r="V19" s="311">
        <v>0</v>
      </c>
      <c r="W19" s="312">
        <v>0</v>
      </c>
      <c r="X19" s="313">
        <f t="shared" si="11"/>
        <v>17</v>
      </c>
      <c r="Y19" s="310">
        <f t="shared" si="12"/>
        <v>13</v>
      </c>
      <c r="Z19" s="310">
        <f t="shared" si="12"/>
        <v>4</v>
      </c>
      <c r="AA19" s="310">
        <f t="shared" si="13"/>
        <v>15</v>
      </c>
      <c r="AB19" s="311">
        <v>11</v>
      </c>
      <c r="AC19" s="311">
        <v>4</v>
      </c>
      <c r="AD19" s="310">
        <f t="shared" si="14"/>
        <v>2</v>
      </c>
      <c r="AE19" s="311">
        <v>2</v>
      </c>
      <c r="AF19" s="311">
        <v>0</v>
      </c>
      <c r="AG19" s="310">
        <f t="shared" si="15"/>
        <v>0</v>
      </c>
      <c r="AH19" s="311">
        <v>0</v>
      </c>
      <c r="AI19" s="311">
        <v>0</v>
      </c>
      <c r="AJ19" s="310">
        <f t="shared" si="16"/>
        <v>0</v>
      </c>
      <c r="AK19" s="311">
        <v>0</v>
      </c>
      <c r="AL19" s="312">
        <v>0</v>
      </c>
      <c r="AM19" s="313">
        <f t="shared" si="17"/>
        <v>0</v>
      </c>
      <c r="AN19" s="311">
        <v>0</v>
      </c>
      <c r="AO19" s="314">
        <v>0</v>
      </c>
    </row>
    <row r="20" spans="1:80" x14ac:dyDescent="0.3">
      <c r="A20" s="1720" t="s">
        <v>312</v>
      </c>
      <c r="B20" s="315"/>
      <c r="C20" s="271"/>
      <c r="D20" s="271"/>
      <c r="H20" s="1721" t="s">
        <v>313</v>
      </c>
      <c r="K20" s="271"/>
      <c r="L20" s="271"/>
      <c r="Q20" s="316" t="s">
        <v>314</v>
      </c>
      <c r="X20" s="271"/>
      <c r="Y20" s="271"/>
      <c r="Z20" s="271"/>
      <c r="AA20" s="1723" t="s">
        <v>315</v>
      </c>
      <c r="AB20" s="1724"/>
      <c r="AJ20" s="1725" t="s">
        <v>440</v>
      </c>
      <c r="AK20" s="1725"/>
      <c r="AL20" s="1725"/>
      <c r="AM20" s="1725"/>
      <c r="AN20" s="1725"/>
      <c r="AO20" s="1725"/>
    </row>
    <row r="21" spans="1:80" x14ac:dyDescent="0.3">
      <c r="A21" s="1720"/>
      <c r="B21" s="315"/>
      <c r="C21" s="271"/>
      <c r="D21" s="271"/>
      <c r="H21" s="1722"/>
      <c r="K21" s="271"/>
      <c r="L21" s="271"/>
      <c r="Q21" s="316" t="s">
        <v>316</v>
      </c>
      <c r="X21" s="271"/>
      <c r="Y21" s="271"/>
      <c r="Z21" s="271"/>
      <c r="AA21" s="1724"/>
      <c r="AB21" s="1724"/>
    </row>
    <row r="22" spans="1:80" x14ac:dyDescent="0.3">
      <c r="A22" s="317"/>
      <c r="B22" s="317"/>
      <c r="C22" s="317"/>
      <c r="D22" s="317"/>
      <c r="E22" s="317"/>
      <c r="F22" s="317"/>
      <c r="G22" s="317"/>
      <c r="H22" s="317"/>
      <c r="I22" s="317"/>
      <c r="J22" s="317"/>
    </row>
    <row r="23" spans="1:80" s="271" customFormat="1" x14ac:dyDescent="0.3">
      <c r="B23" s="318"/>
      <c r="C23" s="319"/>
      <c r="D23" s="319"/>
    </row>
    <row r="24" spans="1:80" ht="16.5" customHeight="1" x14ac:dyDescent="0.3">
      <c r="A24" s="318" t="s">
        <v>317</v>
      </c>
      <c r="B24" s="320"/>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row>
    <row r="25" spans="1:80" ht="16.5" customHeight="1" x14ac:dyDescent="0.3">
      <c r="A25" s="271" t="s">
        <v>318</v>
      </c>
      <c r="B25" s="321"/>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row>
    <row r="26" spans="1:80" x14ac:dyDescent="0.3">
      <c r="A26" s="271"/>
      <c r="B26" s="271"/>
      <c r="C26" s="319"/>
      <c r="D26" s="319"/>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row>
    <row r="27" spans="1:80" x14ac:dyDescent="0.3">
      <c r="A27" s="318"/>
      <c r="B27" s="318"/>
      <c r="C27" s="271"/>
      <c r="E27" s="271"/>
      <c r="F27" s="271"/>
      <c r="H27" s="271"/>
      <c r="I27" s="271"/>
      <c r="J27" s="271"/>
      <c r="M27" s="271"/>
      <c r="N27" s="271"/>
      <c r="O27" s="271"/>
      <c r="P27" s="271"/>
      <c r="Q27" s="271"/>
      <c r="R27" s="271"/>
      <c r="S27" s="271"/>
      <c r="T27" s="271"/>
      <c r="U27" s="271"/>
      <c r="V27" s="271"/>
      <c r="W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row>
    <row r="28" spans="1:80" x14ac:dyDescent="0.3">
      <c r="A28" s="271"/>
      <c r="B28" s="271"/>
      <c r="C28" s="271"/>
      <c r="E28" s="271"/>
      <c r="F28" s="271"/>
      <c r="G28" s="271"/>
      <c r="H28" s="271"/>
      <c r="I28" s="271"/>
      <c r="J28" s="271"/>
      <c r="M28" s="271"/>
      <c r="N28" s="271"/>
      <c r="O28" s="271"/>
      <c r="P28" s="271"/>
      <c r="Q28" s="271"/>
      <c r="R28" s="271"/>
      <c r="S28" s="271"/>
      <c r="T28" s="271"/>
      <c r="U28" s="271"/>
      <c r="V28" s="271"/>
      <c r="W28" s="271"/>
      <c r="AD28" s="271"/>
      <c r="AE28" s="271"/>
      <c r="AF28" s="271"/>
      <c r="AG28" s="271"/>
      <c r="AH28" s="271"/>
      <c r="AI28" s="271"/>
      <c r="AJ28" s="271"/>
      <c r="AK28" s="271"/>
      <c r="AL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row>
    <row r="29" spans="1:80" x14ac:dyDescent="0.3">
      <c r="A29" s="271"/>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row>
    <row r="30" spans="1:80" x14ac:dyDescent="0.3">
      <c r="A30" s="271"/>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row>
    <row r="31" spans="1:80" x14ac:dyDescent="0.3">
      <c r="A31" s="271"/>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row>
    <row r="32" spans="1:80" x14ac:dyDescent="0.3">
      <c r="A32" s="271"/>
      <c r="B32" s="271"/>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row>
    <row r="33" spans="1:80" x14ac:dyDescent="0.3">
      <c r="A33" s="271"/>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row>
    <row r="34" spans="1:80" x14ac:dyDescent="0.3">
      <c r="A34" s="271"/>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row>
  </sheetData>
  <mergeCells count="20">
    <mergeCell ref="A3:AO3"/>
    <mergeCell ref="B4:AL4"/>
    <mergeCell ref="A5:B7"/>
    <mergeCell ref="C5:K5"/>
    <mergeCell ref="L5:N6"/>
    <mergeCell ref="O5:W5"/>
    <mergeCell ref="AM5:AO6"/>
    <mergeCell ref="I6:K6"/>
    <mergeCell ref="U6:W6"/>
    <mergeCell ref="X6:Z6"/>
    <mergeCell ref="A20:A21"/>
    <mergeCell ref="H20:H21"/>
    <mergeCell ref="AA20:AB21"/>
    <mergeCell ref="AJ20:AO20"/>
    <mergeCell ref="AA6:AC6"/>
    <mergeCell ref="AD6:AF6"/>
    <mergeCell ref="AG6:AI6"/>
    <mergeCell ref="AJ6:AL6"/>
    <mergeCell ref="A8:A13"/>
    <mergeCell ref="A14:A19"/>
  </mergeCells>
  <phoneticPr fontId="10" type="noConversion"/>
  <hyperlinks>
    <hyperlink ref="AP1" location="預告統計資料發布時間表!A1" display="回發布時間表" xr:uid="{891F7C76-0D68-4E9A-9D26-F0401D931B55}"/>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7709-A89D-411A-AFFC-8B62DE19BBB9}">
  <dimension ref="A1:CB28"/>
  <sheetViews>
    <sheetView topLeftCell="R1" zoomScale="110" zoomScaleNormal="110" zoomScaleSheetLayoutView="85" workbookViewId="0">
      <selection activeCell="AP1" sqref="AP1"/>
    </sheetView>
  </sheetViews>
  <sheetFormatPr defaultColWidth="9" defaultRowHeight="16.2" x14ac:dyDescent="0.3"/>
  <cols>
    <col min="1" max="1" width="12.6640625" style="272" customWidth="1"/>
    <col min="2" max="2" width="10.44140625" style="272" customWidth="1"/>
    <col min="3" max="5" width="7.77734375" style="272" bestFit="1" customWidth="1"/>
    <col min="6" max="7" width="6.6640625" style="272" bestFit="1" customWidth="1"/>
    <col min="8" max="8" width="5.44140625" style="272" customWidth="1"/>
    <col min="9" max="9" width="7.77734375" style="272" bestFit="1" customWidth="1"/>
    <col min="10" max="10" width="7.109375" style="272" bestFit="1" customWidth="1"/>
    <col min="11" max="12" width="7.77734375" style="272" bestFit="1" customWidth="1"/>
    <col min="13" max="13" width="6.109375" style="272" customWidth="1"/>
    <col min="14" max="14" width="7.77734375" style="272" bestFit="1" customWidth="1"/>
    <col min="15" max="23" width="5.33203125" style="272" customWidth="1"/>
    <col min="24" max="41" width="5.5546875" style="272" customWidth="1"/>
    <col min="42" max="16384" width="9" style="272"/>
  </cols>
  <sheetData>
    <row r="1" spans="1:42" ht="17.25" customHeight="1" x14ac:dyDescent="0.3">
      <c r="A1" s="269" t="s">
        <v>272</v>
      </c>
      <c r="B1" s="270"/>
      <c r="C1" s="271"/>
      <c r="D1" s="271"/>
      <c r="E1" s="271"/>
      <c r="F1" s="271"/>
      <c r="G1" s="271"/>
      <c r="H1" s="271"/>
      <c r="AP1" s="33" t="s">
        <v>97</v>
      </c>
    </row>
    <row r="2" spans="1:42" ht="17.25" customHeight="1" x14ac:dyDescent="0.3">
      <c r="A2" s="273" t="s">
        <v>273</v>
      </c>
      <c r="B2" s="274" t="s">
        <v>274</v>
      </c>
      <c r="C2" s="275"/>
      <c r="D2" s="275"/>
      <c r="E2" s="271"/>
      <c r="F2" s="271"/>
      <c r="G2" s="271"/>
      <c r="H2" s="271"/>
      <c r="L2" s="276"/>
      <c r="M2" s="276"/>
      <c r="N2" s="276"/>
      <c r="O2" s="276"/>
      <c r="P2" s="276"/>
      <c r="Q2" s="276"/>
      <c r="R2" s="276"/>
      <c r="S2" s="276"/>
      <c r="T2" s="276"/>
      <c r="U2" s="276"/>
      <c r="V2" s="276"/>
      <c r="W2" s="276"/>
      <c r="AG2" s="276"/>
      <c r="AH2" s="276"/>
      <c r="AI2" s="276"/>
      <c r="AJ2" s="276"/>
      <c r="AK2" s="276"/>
      <c r="AL2" s="276"/>
      <c r="AM2" s="276"/>
      <c r="AN2" s="276"/>
      <c r="AO2" s="276"/>
    </row>
    <row r="3" spans="1:42" s="277" customFormat="1" ht="28.2" x14ac:dyDescent="0.55000000000000004">
      <c r="A3" s="1766" t="s">
        <v>275</v>
      </c>
      <c r="B3" s="1766"/>
      <c r="C3" s="1766"/>
      <c r="D3" s="1766"/>
      <c r="E3" s="1766"/>
      <c r="F3" s="1766"/>
      <c r="G3" s="1766"/>
      <c r="H3" s="1766"/>
      <c r="I3" s="1766"/>
      <c r="J3" s="1766"/>
      <c r="K3" s="1766"/>
      <c r="L3" s="1766"/>
      <c r="M3" s="1766"/>
      <c r="N3" s="1766"/>
      <c r="O3" s="1766"/>
      <c r="P3" s="1766"/>
      <c r="Q3" s="1766"/>
      <c r="R3" s="1766"/>
      <c r="S3" s="1766"/>
      <c r="T3" s="1766"/>
      <c r="U3" s="1766"/>
      <c r="V3" s="1766"/>
      <c r="W3" s="1766"/>
      <c r="X3" s="1766"/>
      <c r="Y3" s="1766"/>
      <c r="Z3" s="1766"/>
      <c r="AA3" s="1766"/>
      <c r="AB3" s="1766"/>
      <c r="AC3" s="1766"/>
      <c r="AD3" s="1766"/>
      <c r="AE3" s="1766"/>
      <c r="AF3" s="1766"/>
      <c r="AG3" s="1766"/>
      <c r="AH3" s="1766"/>
      <c r="AI3" s="1766"/>
      <c r="AJ3" s="1766"/>
      <c r="AK3" s="1766"/>
      <c r="AL3" s="1766"/>
      <c r="AM3" s="1766"/>
      <c r="AN3" s="1766"/>
      <c r="AO3" s="1766"/>
    </row>
    <row r="4" spans="1:42" ht="34.5" customHeight="1" thickBot="1" x14ac:dyDescent="0.35">
      <c r="B4" s="1740" t="s">
        <v>1424</v>
      </c>
      <c r="C4" s="1740"/>
      <c r="D4" s="1740"/>
      <c r="E4" s="1740"/>
      <c r="F4" s="1740"/>
      <c r="G4" s="1740"/>
      <c r="H4" s="1740"/>
      <c r="I4" s="1740"/>
      <c r="J4" s="1740"/>
      <c r="K4" s="1740"/>
      <c r="L4" s="1740"/>
      <c r="M4" s="1740"/>
      <c r="N4" s="1740"/>
      <c r="O4" s="1740"/>
      <c r="P4" s="1740"/>
      <c r="Q4" s="1740"/>
      <c r="R4" s="1740"/>
      <c r="S4" s="1740"/>
      <c r="T4" s="1740"/>
      <c r="U4" s="1740"/>
      <c r="V4" s="1740"/>
      <c r="W4" s="1740"/>
      <c r="X4" s="1740"/>
      <c r="Y4" s="1740"/>
      <c r="Z4" s="1740"/>
      <c r="AA4" s="1740"/>
      <c r="AB4" s="1740"/>
      <c r="AC4" s="1740"/>
      <c r="AD4" s="1740"/>
      <c r="AE4" s="1740"/>
      <c r="AF4" s="1740"/>
      <c r="AG4" s="1740"/>
      <c r="AH4" s="1740"/>
      <c r="AI4" s="1740"/>
      <c r="AJ4" s="1740"/>
      <c r="AK4" s="1740"/>
      <c r="AL4" s="1740"/>
      <c r="AM4" s="278"/>
      <c r="AN4" s="278"/>
      <c r="AO4" s="279" t="s">
        <v>276</v>
      </c>
    </row>
    <row r="5" spans="1:42" ht="27" customHeight="1" x14ac:dyDescent="0.3">
      <c r="A5" s="1741" t="s">
        <v>221</v>
      </c>
      <c r="B5" s="1742"/>
      <c r="C5" s="1767" t="s">
        <v>1428</v>
      </c>
      <c r="D5" s="1768"/>
      <c r="E5" s="1768"/>
      <c r="F5" s="1768"/>
      <c r="G5" s="1768"/>
      <c r="H5" s="1768"/>
      <c r="I5" s="1768"/>
      <c r="J5" s="1768"/>
      <c r="K5" s="1769"/>
      <c r="L5" s="1750" t="s">
        <v>1429</v>
      </c>
      <c r="M5" s="1741"/>
      <c r="N5" s="1742"/>
      <c r="O5" s="1767" t="s">
        <v>1430</v>
      </c>
      <c r="P5" s="1768"/>
      <c r="Q5" s="1768"/>
      <c r="R5" s="1768"/>
      <c r="S5" s="1768"/>
      <c r="T5" s="1768"/>
      <c r="U5" s="1768"/>
      <c r="V5" s="1768"/>
      <c r="W5" s="1769"/>
      <c r="X5" s="280" t="s">
        <v>280</v>
      </c>
      <c r="Y5" s="281"/>
      <c r="Z5" s="281"/>
      <c r="AA5" s="282"/>
      <c r="AB5" s="282"/>
      <c r="AC5" s="282"/>
      <c r="AD5" s="282"/>
      <c r="AE5" s="282"/>
      <c r="AF5" s="282"/>
      <c r="AG5" s="282"/>
      <c r="AH5" s="282"/>
      <c r="AI5" s="282"/>
      <c r="AJ5" s="282"/>
      <c r="AK5" s="282"/>
      <c r="AL5" s="283"/>
      <c r="AM5" s="1741" t="s">
        <v>281</v>
      </c>
      <c r="AN5" s="1770"/>
      <c r="AO5" s="1770"/>
    </row>
    <row r="6" spans="1:42" ht="29.25" customHeight="1" x14ac:dyDescent="0.3">
      <c r="A6" s="1743"/>
      <c r="B6" s="1744"/>
      <c r="C6" s="284" t="s">
        <v>282</v>
      </c>
      <c r="D6" s="284"/>
      <c r="E6" s="284"/>
      <c r="F6" s="284" t="s">
        <v>283</v>
      </c>
      <c r="G6" s="284"/>
      <c r="H6" s="284"/>
      <c r="I6" s="1757" t="s">
        <v>284</v>
      </c>
      <c r="J6" s="1758"/>
      <c r="K6" s="1759"/>
      <c r="L6" s="1751"/>
      <c r="M6" s="1752"/>
      <c r="N6" s="1753"/>
      <c r="O6" s="284" t="s">
        <v>285</v>
      </c>
      <c r="P6" s="1300"/>
      <c r="Q6" s="1300"/>
      <c r="R6" s="1757" t="s">
        <v>283</v>
      </c>
      <c r="S6" s="1758"/>
      <c r="T6" s="1759"/>
      <c r="U6" s="1757" t="s">
        <v>284</v>
      </c>
      <c r="V6" s="1758"/>
      <c r="W6" s="1759"/>
      <c r="X6" s="1763" t="s">
        <v>288</v>
      </c>
      <c r="Y6" s="1764"/>
      <c r="Z6" s="1765"/>
      <c r="AA6" s="1726" t="s">
        <v>289</v>
      </c>
      <c r="AB6" s="1727"/>
      <c r="AC6" s="1728"/>
      <c r="AD6" s="1726" t="s">
        <v>290</v>
      </c>
      <c r="AE6" s="1727"/>
      <c r="AF6" s="1728"/>
      <c r="AG6" s="1726" t="s">
        <v>291</v>
      </c>
      <c r="AH6" s="1727"/>
      <c r="AI6" s="1728"/>
      <c r="AJ6" s="1726" t="s">
        <v>292</v>
      </c>
      <c r="AK6" s="1727"/>
      <c r="AL6" s="1772"/>
      <c r="AM6" s="1771"/>
      <c r="AN6" s="1771"/>
      <c r="AO6" s="1771"/>
    </row>
    <row r="7" spans="1:42" ht="59.25" customHeight="1" thickBot="1" x14ac:dyDescent="0.35">
      <c r="A7" s="1745"/>
      <c r="B7" s="1746"/>
      <c r="C7" s="287" t="s">
        <v>293</v>
      </c>
      <c r="D7" s="288" t="s">
        <v>294</v>
      </c>
      <c r="E7" s="288" t="s">
        <v>295</v>
      </c>
      <c r="F7" s="287" t="s">
        <v>293</v>
      </c>
      <c r="G7" s="288" t="s">
        <v>294</v>
      </c>
      <c r="H7" s="288" t="s">
        <v>295</v>
      </c>
      <c r="I7" s="287" t="s">
        <v>293</v>
      </c>
      <c r="J7" s="288" t="s">
        <v>294</v>
      </c>
      <c r="K7" s="288" t="s">
        <v>295</v>
      </c>
      <c r="L7" s="288" t="s">
        <v>296</v>
      </c>
      <c r="M7" s="289" t="s">
        <v>297</v>
      </c>
      <c r="N7" s="287" t="s">
        <v>298</v>
      </c>
      <c r="O7" s="1301" t="s">
        <v>296</v>
      </c>
      <c r="P7" s="1302" t="s">
        <v>297</v>
      </c>
      <c r="Q7" s="1303" t="s">
        <v>298</v>
      </c>
      <c r="R7" s="1301" t="s">
        <v>296</v>
      </c>
      <c r="S7" s="1302" t="s">
        <v>297</v>
      </c>
      <c r="T7" s="1303" t="s">
        <v>298</v>
      </c>
      <c r="U7" s="1301" t="s">
        <v>296</v>
      </c>
      <c r="V7" s="1302" t="s">
        <v>297</v>
      </c>
      <c r="W7" s="1304" t="s">
        <v>298</v>
      </c>
      <c r="X7" s="1305" t="s">
        <v>296</v>
      </c>
      <c r="Y7" s="1302" t="s">
        <v>297</v>
      </c>
      <c r="Z7" s="1303" t="s">
        <v>298</v>
      </c>
      <c r="AA7" s="1301" t="s">
        <v>299</v>
      </c>
      <c r="AB7" s="1302" t="s">
        <v>297</v>
      </c>
      <c r="AC7" s="1303" t="s">
        <v>298</v>
      </c>
      <c r="AD7" s="1301" t="s">
        <v>299</v>
      </c>
      <c r="AE7" s="1302" t="s">
        <v>297</v>
      </c>
      <c r="AF7" s="1303" t="s">
        <v>298</v>
      </c>
      <c r="AG7" s="1301" t="s">
        <v>299</v>
      </c>
      <c r="AH7" s="1302" t="s">
        <v>297</v>
      </c>
      <c r="AI7" s="1303" t="s">
        <v>298</v>
      </c>
      <c r="AJ7" s="1301" t="s">
        <v>299</v>
      </c>
      <c r="AK7" s="1302" t="s">
        <v>297</v>
      </c>
      <c r="AL7" s="1304" t="s">
        <v>298</v>
      </c>
      <c r="AM7" s="1305" t="s">
        <v>299</v>
      </c>
      <c r="AN7" s="1302" t="s">
        <v>297</v>
      </c>
      <c r="AO7" s="1304" t="s">
        <v>298</v>
      </c>
    </row>
    <row r="8" spans="1:42" ht="27" customHeight="1" x14ac:dyDescent="0.3">
      <c r="A8" s="1736" t="s">
        <v>306</v>
      </c>
      <c r="B8" s="306" t="s">
        <v>299</v>
      </c>
      <c r="C8" s="301">
        <f>SUM(C9:C13)</f>
        <v>289</v>
      </c>
      <c r="D8" s="301">
        <f t="shared" ref="D8:N8" si="0">SUM(D9:D13)</f>
        <v>118</v>
      </c>
      <c r="E8" s="301">
        <f t="shared" si="0"/>
        <v>171</v>
      </c>
      <c r="F8" s="301">
        <f t="shared" si="0"/>
        <v>13</v>
      </c>
      <c r="G8" s="301">
        <f t="shared" si="0"/>
        <v>9</v>
      </c>
      <c r="H8" s="301">
        <f t="shared" si="0"/>
        <v>4</v>
      </c>
      <c r="I8" s="301">
        <f t="shared" si="0"/>
        <v>276</v>
      </c>
      <c r="J8" s="301">
        <f t="shared" si="0"/>
        <v>109</v>
      </c>
      <c r="K8" s="301">
        <f t="shared" si="0"/>
        <v>167</v>
      </c>
      <c r="L8" s="301">
        <f t="shared" si="0"/>
        <v>178</v>
      </c>
      <c r="M8" s="301">
        <f t="shared" si="0"/>
        <v>51</v>
      </c>
      <c r="N8" s="301">
        <f t="shared" si="0"/>
        <v>127</v>
      </c>
      <c r="O8" s="1773">
        <f>P8+Q8</f>
        <v>0</v>
      </c>
      <c r="P8" s="1773">
        <f>S8+V8</f>
        <v>0</v>
      </c>
      <c r="Q8" s="1773">
        <f>T8+W8</f>
        <v>0</v>
      </c>
      <c r="R8" s="1773">
        <f>S8+T8</f>
        <v>0</v>
      </c>
      <c r="S8" s="1773">
        <v>0</v>
      </c>
      <c r="T8" s="1773">
        <v>0</v>
      </c>
      <c r="U8" s="1773">
        <f>V8+W8</f>
        <v>0</v>
      </c>
      <c r="V8" s="1773">
        <v>0</v>
      </c>
      <c r="W8" s="1776">
        <v>0</v>
      </c>
      <c r="X8" s="1779">
        <f>Y8+Z8</f>
        <v>5</v>
      </c>
      <c r="Y8" s="1773">
        <f>AB8+AE8+AH8+AK8</f>
        <v>5</v>
      </c>
      <c r="Z8" s="1773">
        <f>AC8+AF8+AI8+AL8</f>
        <v>0</v>
      </c>
      <c r="AA8" s="1773">
        <f>AB8+AC8</f>
        <v>2</v>
      </c>
      <c r="AB8" s="1773">
        <v>2</v>
      </c>
      <c r="AC8" s="1773">
        <v>0</v>
      </c>
      <c r="AD8" s="1773">
        <f>AE8+AF8</f>
        <v>2</v>
      </c>
      <c r="AE8" s="1773">
        <v>2</v>
      </c>
      <c r="AF8" s="1773">
        <v>0</v>
      </c>
      <c r="AG8" s="1773">
        <f>AH8+AI8</f>
        <v>0</v>
      </c>
      <c r="AH8" s="1773">
        <v>0</v>
      </c>
      <c r="AI8" s="1773">
        <v>0</v>
      </c>
      <c r="AJ8" s="1773">
        <f>AK8+AL8</f>
        <v>1</v>
      </c>
      <c r="AK8" s="1773">
        <v>1</v>
      </c>
      <c r="AL8" s="1776">
        <v>0</v>
      </c>
      <c r="AM8" s="1779">
        <f>AN8+AO8</f>
        <v>0</v>
      </c>
      <c r="AN8" s="1773">
        <v>0</v>
      </c>
      <c r="AO8" s="1782">
        <v>0</v>
      </c>
    </row>
    <row r="9" spans="1:42" ht="27" customHeight="1" x14ac:dyDescent="0.3">
      <c r="A9" s="1737"/>
      <c r="B9" s="300" t="s">
        <v>307</v>
      </c>
      <c r="C9" s="301">
        <f>D9+E9</f>
        <v>12</v>
      </c>
      <c r="D9" s="301">
        <f>G9+J9</f>
        <v>7</v>
      </c>
      <c r="E9" s="301">
        <f>H9+K9</f>
        <v>5</v>
      </c>
      <c r="F9" s="301">
        <f>G9+H9</f>
        <v>2</v>
      </c>
      <c r="G9" s="302">
        <v>1</v>
      </c>
      <c r="H9" s="302">
        <v>1</v>
      </c>
      <c r="I9" s="301">
        <f>J9+K9</f>
        <v>10</v>
      </c>
      <c r="J9" s="302">
        <v>6</v>
      </c>
      <c r="K9" s="302">
        <v>4</v>
      </c>
      <c r="L9" s="301">
        <f>M9+N9</f>
        <v>9</v>
      </c>
      <c r="M9" s="302">
        <v>2</v>
      </c>
      <c r="N9" s="302">
        <v>7</v>
      </c>
      <c r="O9" s="1774"/>
      <c r="P9" s="1774"/>
      <c r="Q9" s="1774"/>
      <c r="R9" s="1774"/>
      <c r="S9" s="1774"/>
      <c r="T9" s="1774"/>
      <c r="U9" s="1774"/>
      <c r="V9" s="1774"/>
      <c r="W9" s="1777"/>
      <c r="X9" s="1780"/>
      <c r="Y9" s="1774"/>
      <c r="Z9" s="1774"/>
      <c r="AA9" s="1774"/>
      <c r="AB9" s="1774"/>
      <c r="AC9" s="1774"/>
      <c r="AD9" s="1774"/>
      <c r="AE9" s="1774"/>
      <c r="AF9" s="1774"/>
      <c r="AG9" s="1774"/>
      <c r="AH9" s="1774"/>
      <c r="AI9" s="1774"/>
      <c r="AJ9" s="1774"/>
      <c r="AK9" s="1774"/>
      <c r="AL9" s="1777"/>
      <c r="AM9" s="1780"/>
      <c r="AN9" s="1774"/>
      <c r="AO9" s="1783"/>
    </row>
    <row r="10" spans="1:42" ht="27" customHeight="1" x14ac:dyDescent="0.3">
      <c r="A10" s="1737"/>
      <c r="B10" s="295" t="s">
        <v>308</v>
      </c>
      <c r="C10" s="301">
        <f t="shared" ref="C10:C13" si="1">D10+E10</f>
        <v>50</v>
      </c>
      <c r="D10" s="301">
        <f t="shared" ref="D10:E13" si="2">G10+J10</f>
        <v>19</v>
      </c>
      <c r="E10" s="301">
        <f t="shared" si="2"/>
        <v>31</v>
      </c>
      <c r="F10" s="301">
        <f t="shared" ref="F10:F13" si="3">G10+H10</f>
        <v>3</v>
      </c>
      <c r="G10" s="302">
        <v>3</v>
      </c>
      <c r="H10" s="302">
        <v>0</v>
      </c>
      <c r="I10" s="301">
        <f t="shared" ref="I10:I13" si="4">J10+K10</f>
        <v>47</v>
      </c>
      <c r="J10" s="302">
        <v>16</v>
      </c>
      <c r="K10" s="302">
        <v>31</v>
      </c>
      <c r="L10" s="301">
        <f t="shared" ref="L10:L13" si="5">M10+N10</f>
        <v>44</v>
      </c>
      <c r="M10" s="302">
        <v>13</v>
      </c>
      <c r="N10" s="302">
        <v>31</v>
      </c>
      <c r="O10" s="1774"/>
      <c r="P10" s="1774"/>
      <c r="Q10" s="1774"/>
      <c r="R10" s="1774"/>
      <c r="S10" s="1774"/>
      <c r="T10" s="1774"/>
      <c r="U10" s="1774"/>
      <c r="V10" s="1774"/>
      <c r="W10" s="1777"/>
      <c r="X10" s="1780"/>
      <c r="Y10" s="1774"/>
      <c r="Z10" s="1774"/>
      <c r="AA10" s="1774"/>
      <c r="AB10" s="1774"/>
      <c r="AC10" s="1774"/>
      <c r="AD10" s="1774"/>
      <c r="AE10" s="1774"/>
      <c r="AF10" s="1774"/>
      <c r="AG10" s="1774"/>
      <c r="AH10" s="1774"/>
      <c r="AI10" s="1774"/>
      <c r="AJ10" s="1774"/>
      <c r="AK10" s="1774"/>
      <c r="AL10" s="1777"/>
      <c r="AM10" s="1780"/>
      <c r="AN10" s="1774"/>
      <c r="AO10" s="1783"/>
    </row>
    <row r="11" spans="1:42" ht="27" customHeight="1" x14ac:dyDescent="0.3">
      <c r="A11" s="1737"/>
      <c r="B11" s="295" t="s">
        <v>309</v>
      </c>
      <c r="C11" s="301">
        <f t="shared" si="1"/>
        <v>53</v>
      </c>
      <c r="D11" s="301">
        <f t="shared" si="2"/>
        <v>15</v>
      </c>
      <c r="E11" s="301">
        <f t="shared" si="2"/>
        <v>38</v>
      </c>
      <c r="F11" s="301">
        <f t="shared" si="3"/>
        <v>2</v>
      </c>
      <c r="G11" s="302">
        <v>2</v>
      </c>
      <c r="H11" s="302">
        <v>0</v>
      </c>
      <c r="I11" s="301">
        <f t="shared" si="4"/>
        <v>51</v>
      </c>
      <c r="J11" s="302">
        <v>13</v>
      </c>
      <c r="K11" s="302">
        <v>38</v>
      </c>
      <c r="L11" s="301">
        <f t="shared" si="5"/>
        <v>32</v>
      </c>
      <c r="M11" s="302">
        <v>7</v>
      </c>
      <c r="N11" s="302">
        <v>25</v>
      </c>
      <c r="O11" s="1774"/>
      <c r="P11" s="1774"/>
      <c r="Q11" s="1774"/>
      <c r="R11" s="1774"/>
      <c r="S11" s="1774"/>
      <c r="T11" s="1774"/>
      <c r="U11" s="1774"/>
      <c r="V11" s="1774"/>
      <c r="W11" s="1777"/>
      <c r="X11" s="1780"/>
      <c r="Y11" s="1774"/>
      <c r="Z11" s="1774"/>
      <c r="AA11" s="1774"/>
      <c r="AB11" s="1774"/>
      <c r="AC11" s="1774"/>
      <c r="AD11" s="1774"/>
      <c r="AE11" s="1774"/>
      <c r="AF11" s="1774"/>
      <c r="AG11" s="1774"/>
      <c r="AH11" s="1774"/>
      <c r="AI11" s="1774"/>
      <c r="AJ11" s="1774"/>
      <c r="AK11" s="1774"/>
      <c r="AL11" s="1777"/>
      <c r="AM11" s="1780"/>
      <c r="AN11" s="1774"/>
      <c r="AO11" s="1783"/>
    </row>
    <row r="12" spans="1:42" ht="27" customHeight="1" x14ac:dyDescent="0.3">
      <c r="A12" s="1737"/>
      <c r="B12" s="295" t="s">
        <v>310</v>
      </c>
      <c r="C12" s="301">
        <f t="shared" si="1"/>
        <v>72</v>
      </c>
      <c r="D12" s="301">
        <f t="shared" si="2"/>
        <v>27</v>
      </c>
      <c r="E12" s="301">
        <f t="shared" si="2"/>
        <v>45</v>
      </c>
      <c r="F12" s="301">
        <f t="shared" si="3"/>
        <v>2</v>
      </c>
      <c r="G12" s="302">
        <v>1</v>
      </c>
      <c r="H12" s="302">
        <v>1</v>
      </c>
      <c r="I12" s="301">
        <f t="shared" si="4"/>
        <v>70</v>
      </c>
      <c r="J12" s="302">
        <v>26</v>
      </c>
      <c r="K12" s="302">
        <v>44</v>
      </c>
      <c r="L12" s="301">
        <f t="shared" si="5"/>
        <v>43</v>
      </c>
      <c r="M12" s="302">
        <v>15</v>
      </c>
      <c r="N12" s="302">
        <v>28</v>
      </c>
      <c r="O12" s="1774"/>
      <c r="P12" s="1774"/>
      <c r="Q12" s="1774"/>
      <c r="R12" s="1774"/>
      <c r="S12" s="1774"/>
      <c r="T12" s="1774"/>
      <c r="U12" s="1774"/>
      <c r="V12" s="1774"/>
      <c r="W12" s="1777"/>
      <c r="X12" s="1780"/>
      <c r="Y12" s="1774"/>
      <c r="Z12" s="1774"/>
      <c r="AA12" s="1774"/>
      <c r="AB12" s="1774"/>
      <c r="AC12" s="1774"/>
      <c r="AD12" s="1774"/>
      <c r="AE12" s="1774"/>
      <c r="AF12" s="1774"/>
      <c r="AG12" s="1774"/>
      <c r="AH12" s="1774"/>
      <c r="AI12" s="1774"/>
      <c r="AJ12" s="1774"/>
      <c r="AK12" s="1774"/>
      <c r="AL12" s="1777"/>
      <c r="AM12" s="1780"/>
      <c r="AN12" s="1774"/>
      <c r="AO12" s="1783"/>
    </row>
    <row r="13" spans="1:42" ht="27" customHeight="1" thickBot="1" x14ac:dyDescent="0.35">
      <c r="A13" s="1738"/>
      <c r="B13" s="309" t="s">
        <v>311</v>
      </c>
      <c r="C13" s="310">
        <f t="shared" si="1"/>
        <v>102</v>
      </c>
      <c r="D13" s="310">
        <f t="shared" si="2"/>
        <v>50</v>
      </c>
      <c r="E13" s="310">
        <f t="shared" si="2"/>
        <v>52</v>
      </c>
      <c r="F13" s="310">
        <f t="shared" si="3"/>
        <v>4</v>
      </c>
      <c r="G13" s="311">
        <v>2</v>
      </c>
      <c r="H13" s="311">
        <v>2</v>
      </c>
      <c r="I13" s="310">
        <f t="shared" si="4"/>
        <v>98</v>
      </c>
      <c r="J13" s="311">
        <v>48</v>
      </c>
      <c r="K13" s="311">
        <v>50</v>
      </c>
      <c r="L13" s="310">
        <f t="shared" si="5"/>
        <v>50</v>
      </c>
      <c r="M13" s="311">
        <v>14</v>
      </c>
      <c r="N13" s="311">
        <v>36</v>
      </c>
      <c r="O13" s="1775"/>
      <c r="P13" s="1775"/>
      <c r="Q13" s="1775"/>
      <c r="R13" s="1775"/>
      <c r="S13" s="1775"/>
      <c r="T13" s="1775"/>
      <c r="U13" s="1775"/>
      <c r="V13" s="1775"/>
      <c r="W13" s="1778"/>
      <c r="X13" s="1781"/>
      <c r="Y13" s="1775"/>
      <c r="Z13" s="1775"/>
      <c r="AA13" s="1775"/>
      <c r="AB13" s="1775"/>
      <c r="AC13" s="1775"/>
      <c r="AD13" s="1775"/>
      <c r="AE13" s="1775"/>
      <c r="AF13" s="1775"/>
      <c r="AG13" s="1775"/>
      <c r="AH13" s="1775"/>
      <c r="AI13" s="1775"/>
      <c r="AJ13" s="1775"/>
      <c r="AK13" s="1775"/>
      <c r="AL13" s="1778"/>
      <c r="AM13" s="1781"/>
      <c r="AN13" s="1775"/>
      <c r="AO13" s="1784"/>
    </row>
    <row r="14" spans="1:42" x14ac:dyDescent="0.3">
      <c r="A14" s="1720" t="s">
        <v>312</v>
      </c>
      <c r="B14" s="315"/>
      <c r="C14" s="271"/>
      <c r="D14" s="271"/>
      <c r="H14" s="1721" t="s">
        <v>313</v>
      </c>
      <c r="K14" s="271"/>
      <c r="L14" s="271"/>
      <c r="Q14" s="316" t="s">
        <v>314</v>
      </c>
      <c r="X14" s="271"/>
      <c r="Y14" s="271"/>
      <c r="Z14" s="271"/>
      <c r="AA14" s="1723" t="s">
        <v>315</v>
      </c>
      <c r="AB14" s="1724"/>
      <c r="AJ14" s="1725" t="s">
        <v>1425</v>
      </c>
      <c r="AK14" s="1725"/>
      <c r="AL14" s="1725"/>
      <c r="AM14" s="1725"/>
      <c r="AN14" s="1725"/>
      <c r="AO14" s="1725"/>
    </row>
    <row r="15" spans="1:42" x14ac:dyDescent="0.3">
      <c r="A15" s="1720"/>
      <c r="B15" s="315"/>
      <c r="C15" s="271"/>
      <c r="D15" s="271"/>
      <c r="H15" s="1722"/>
      <c r="K15" s="271"/>
      <c r="L15" s="271"/>
      <c r="Q15" s="316" t="s">
        <v>316</v>
      </c>
      <c r="X15" s="271"/>
      <c r="Y15" s="271"/>
      <c r="Z15" s="271"/>
      <c r="AA15" s="1724"/>
      <c r="AB15" s="1724"/>
    </row>
    <row r="16" spans="1:42" x14ac:dyDescent="0.3">
      <c r="A16" s="317"/>
      <c r="B16" s="317"/>
      <c r="C16" s="317"/>
      <c r="D16" s="317"/>
      <c r="E16" s="317"/>
      <c r="F16" s="317"/>
      <c r="G16" s="317"/>
      <c r="H16" s="317"/>
      <c r="I16" s="317"/>
      <c r="J16" s="317"/>
    </row>
    <row r="17" spans="1:80" s="271" customFormat="1" x14ac:dyDescent="0.3">
      <c r="B17" s="318"/>
      <c r="C17" s="319"/>
      <c r="D17" s="319"/>
    </row>
    <row r="18" spans="1:80" ht="16.5" customHeight="1" x14ac:dyDescent="0.3">
      <c r="A18" s="1298" t="s">
        <v>1426</v>
      </c>
      <c r="B18" s="320"/>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row>
    <row r="19" spans="1:80" ht="16.5" customHeight="1" x14ac:dyDescent="0.3">
      <c r="A19" s="1299" t="s">
        <v>1427</v>
      </c>
      <c r="B19" s="321"/>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row>
    <row r="20" spans="1:80" x14ac:dyDescent="0.3">
      <c r="A20" s="271"/>
      <c r="B20" s="271"/>
      <c r="C20" s="319"/>
      <c r="D20" s="319"/>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row>
    <row r="21" spans="1:80" x14ac:dyDescent="0.3">
      <c r="A21" s="318"/>
      <c r="B21" s="318"/>
      <c r="C21" s="271"/>
      <c r="E21" s="271"/>
      <c r="F21" s="271"/>
      <c r="H21" s="271"/>
      <c r="I21" s="271"/>
      <c r="J21" s="271"/>
      <c r="M21" s="271"/>
      <c r="N21" s="271"/>
      <c r="O21" s="271"/>
      <c r="P21" s="271"/>
      <c r="Q21" s="271"/>
      <c r="R21" s="271"/>
      <c r="S21" s="271"/>
      <c r="T21" s="271"/>
      <c r="U21" s="271"/>
      <c r="V21" s="271"/>
      <c r="W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row>
    <row r="22" spans="1:80" x14ac:dyDescent="0.3">
      <c r="A22" s="271"/>
      <c r="B22" s="271"/>
      <c r="C22" s="271"/>
      <c r="E22" s="271"/>
      <c r="F22" s="271"/>
      <c r="G22" s="271"/>
      <c r="H22" s="271"/>
      <c r="I22" s="271"/>
      <c r="J22" s="271"/>
      <c r="M22" s="271"/>
      <c r="N22" s="271"/>
      <c r="O22" s="271"/>
      <c r="P22" s="271"/>
      <c r="Q22" s="271"/>
      <c r="R22" s="271"/>
      <c r="S22" s="271"/>
      <c r="T22" s="271"/>
      <c r="U22" s="271"/>
      <c r="V22" s="271"/>
      <c r="W22" s="271"/>
      <c r="AD22" s="271"/>
      <c r="AE22" s="271"/>
      <c r="AF22" s="271"/>
      <c r="AG22" s="271"/>
      <c r="AH22" s="271"/>
      <c r="AI22" s="271"/>
      <c r="AJ22" s="271"/>
      <c r="AK22" s="271"/>
      <c r="AL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row>
    <row r="23" spans="1:80" x14ac:dyDescent="0.3">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row>
    <row r="24" spans="1:80" x14ac:dyDescent="0.3">
      <c r="A24" s="271"/>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row>
    <row r="25" spans="1:80" x14ac:dyDescent="0.3">
      <c r="A25" s="271"/>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row>
    <row r="26" spans="1:80" x14ac:dyDescent="0.3">
      <c r="A26" s="271"/>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row>
    <row r="27" spans="1:80" x14ac:dyDescent="0.3">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row>
    <row r="28" spans="1:80" x14ac:dyDescent="0.3">
      <c r="A28" s="271"/>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row>
  </sheetData>
  <mergeCells count="47">
    <mergeCell ref="AN8:AN13"/>
    <mergeCell ref="AI8:AI13"/>
    <mergeCell ref="AJ8:AJ13"/>
    <mergeCell ref="AK8:AK13"/>
    <mergeCell ref="AL8:AL13"/>
    <mergeCell ref="AM8:AM13"/>
    <mergeCell ref="AC8:AC13"/>
    <mergeCell ref="A14:A15"/>
    <mergeCell ref="H14:H15"/>
    <mergeCell ref="AA14:AB15"/>
    <mergeCell ref="AJ14:AO14"/>
    <mergeCell ref="X8:X13"/>
    <mergeCell ref="Y8:Y13"/>
    <mergeCell ref="Z8:Z13"/>
    <mergeCell ref="AA8:AA13"/>
    <mergeCell ref="AB8:AB13"/>
    <mergeCell ref="AO8:AO13"/>
    <mergeCell ref="AD8:AD13"/>
    <mergeCell ref="AE8:AE13"/>
    <mergeCell ref="AF8:AF13"/>
    <mergeCell ref="AG8:AG13"/>
    <mergeCell ref="AH8:AH13"/>
    <mergeCell ref="A8:A13"/>
    <mergeCell ref="T8:T13"/>
    <mergeCell ref="W8:W13"/>
    <mergeCell ref="V8:V13"/>
    <mergeCell ref="U8:U13"/>
    <mergeCell ref="O8:O13"/>
    <mergeCell ref="P8:P13"/>
    <mergeCell ref="Q8:Q13"/>
    <mergeCell ref="R8:R13"/>
    <mergeCell ref="S8:S13"/>
    <mergeCell ref="A3:AO3"/>
    <mergeCell ref="B4:AL4"/>
    <mergeCell ref="A5:B7"/>
    <mergeCell ref="C5:K5"/>
    <mergeCell ref="L5:N6"/>
    <mergeCell ref="O5:W5"/>
    <mergeCell ref="AM5:AO6"/>
    <mergeCell ref="I6:K6"/>
    <mergeCell ref="U6:W6"/>
    <mergeCell ref="X6:Z6"/>
    <mergeCell ref="AA6:AC6"/>
    <mergeCell ref="AD6:AF6"/>
    <mergeCell ref="AG6:AI6"/>
    <mergeCell ref="AJ6:AL6"/>
    <mergeCell ref="R6:T6"/>
  </mergeCells>
  <phoneticPr fontId="10" type="noConversion"/>
  <hyperlinks>
    <hyperlink ref="AP1" location="預告統計資料發布時間表!A1" display="回發布時間表" xr:uid="{0F97EFC4-2EA8-45D7-8728-B351CB05ACD8}"/>
  </hyperlinks>
  <printOptions horizontalCentered="1"/>
  <pageMargins left="0.23622047244094491" right="0.23622047244094491" top="0.74803149606299213" bottom="0.74803149606299213" header="0.31496062992125984" footer="0.31496062992125984"/>
  <pageSetup paperSize="9" scale="60" orientation="landscape" cellComments="asDisplayed"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3B40-36DE-4680-B918-36F2749DC6B4}">
  <dimension ref="A1:CB28"/>
  <sheetViews>
    <sheetView view="pageBreakPreview" topLeftCell="C1" zoomScale="85" zoomScaleNormal="100" zoomScaleSheetLayoutView="85" workbookViewId="0">
      <selection activeCell="AP1" sqref="AP1"/>
    </sheetView>
  </sheetViews>
  <sheetFormatPr defaultColWidth="9" defaultRowHeight="16.2" x14ac:dyDescent="0.3"/>
  <cols>
    <col min="1" max="1" width="12.6640625" style="272" customWidth="1"/>
    <col min="2" max="2" width="10.44140625" style="272" customWidth="1"/>
    <col min="3" max="3" width="6.77734375" style="272" bestFit="1" customWidth="1"/>
    <col min="4" max="4" width="5.44140625" style="272" customWidth="1"/>
    <col min="5" max="5" width="6.77734375" style="272" bestFit="1" customWidth="1"/>
    <col min="6" max="8" width="5.44140625" style="272" customWidth="1"/>
    <col min="9" max="9" width="6.77734375" style="272" bestFit="1" customWidth="1"/>
    <col min="10" max="10" width="5.44140625" style="272" customWidth="1"/>
    <col min="11" max="11" width="6.77734375" style="272" bestFit="1" customWidth="1"/>
    <col min="12" max="14" width="6.109375" style="272" customWidth="1"/>
    <col min="15" max="41" width="5.33203125" style="272" customWidth="1"/>
    <col min="42" max="16384" width="9" style="272"/>
  </cols>
  <sheetData>
    <row r="1" spans="1:42" ht="17.25" customHeight="1" x14ac:dyDescent="0.3">
      <c r="A1" s="269" t="s">
        <v>272</v>
      </c>
      <c r="B1" s="270"/>
      <c r="C1" s="271"/>
      <c r="D1" s="271"/>
      <c r="E1" s="271"/>
      <c r="F1" s="271"/>
      <c r="G1" s="271"/>
      <c r="H1" s="271"/>
      <c r="AI1" s="1798" t="s">
        <v>95</v>
      </c>
      <c r="AJ1" s="1798"/>
      <c r="AK1" s="1798"/>
      <c r="AL1" s="1798" t="s">
        <v>1491</v>
      </c>
      <c r="AM1" s="1798"/>
      <c r="AN1" s="1798"/>
      <c r="AO1" s="1798"/>
      <c r="AP1" s="327" t="s">
        <v>97</v>
      </c>
    </row>
    <row r="2" spans="1:42" ht="17.25" customHeight="1" x14ac:dyDescent="0.3">
      <c r="A2" s="273" t="s">
        <v>273</v>
      </c>
      <c r="B2" s="274" t="s">
        <v>274</v>
      </c>
      <c r="C2" s="275"/>
      <c r="D2" s="275"/>
      <c r="E2" s="271"/>
      <c r="F2" s="271"/>
      <c r="G2" s="271"/>
      <c r="H2" s="271"/>
      <c r="L2" s="276"/>
      <c r="M2" s="276"/>
      <c r="N2" s="276"/>
      <c r="O2" s="276"/>
      <c r="P2" s="276"/>
      <c r="Q2" s="276"/>
      <c r="R2" s="276"/>
      <c r="S2" s="276"/>
      <c r="T2" s="276"/>
      <c r="U2" s="276"/>
      <c r="V2" s="276"/>
      <c r="W2" s="276"/>
      <c r="AG2" s="276"/>
      <c r="AH2" s="276"/>
      <c r="AI2" s="1798" t="s">
        <v>145</v>
      </c>
      <c r="AJ2" s="1798"/>
      <c r="AK2" s="1798"/>
      <c r="AL2" s="1798" t="s">
        <v>1487</v>
      </c>
      <c r="AM2" s="1798"/>
      <c r="AN2" s="1798"/>
      <c r="AO2" s="1798"/>
    </row>
    <row r="3" spans="1:42" s="277" customFormat="1" ht="28.2" x14ac:dyDescent="0.55000000000000004">
      <c r="A3" s="1766" t="s">
        <v>275</v>
      </c>
      <c r="B3" s="1766"/>
      <c r="C3" s="1766"/>
      <c r="D3" s="1766"/>
      <c r="E3" s="1766"/>
      <c r="F3" s="1766"/>
      <c r="G3" s="1766"/>
      <c r="H3" s="1766"/>
      <c r="I3" s="1766"/>
      <c r="J3" s="1766"/>
      <c r="K3" s="1766"/>
      <c r="L3" s="1766"/>
      <c r="M3" s="1766"/>
      <c r="N3" s="1766"/>
      <c r="O3" s="1766"/>
      <c r="P3" s="1766"/>
      <c r="Q3" s="1766"/>
      <c r="R3" s="1766"/>
      <c r="S3" s="1766"/>
      <c r="T3" s="1766"/>
      <c r="U3" s="1766"/>
      <c r="V3" s="1766"/>
      <c r="W3" s="1766"/>
      <c r="X3" s="1766"/>
      <c r="Y3" s="1766"/>
      <c r="Z3" s="1766"/>
      <c r="AA3" s="1766"/>
      <c r="AB3" s="1766"/>
      <c r="AC3" s="1766"/>
      <c r="AD3" s="1766"/>
      <c r="AE3" s="1766"/>
      <c r="AF3" s="1766"/>
      <c r="AG3" s="1766"/>
      <c r="AH3" s="1766"/>
      <c r="AI3" s="1766"/>
      <c r="AJ3" s="1766"/>
      <c r="AK3" s="1766"/>
      <c r="AL3" s="1766"/>
      <c r="AM3" s="1766"/>
      <c r="AN3" s="1766"/>
      <c r="AO3" s="1766"/>
    </row>
    <row r="4" spans="1:42" ht="34.5" customHeight="1" thickBot="1" x14ac:dyDescent="0.35">
      <c r="C4" s="1413"/>
      <c r="D4" s="1413"/>
      <c r="E4" s="1413"/>
      <c r="H4" s="1414"/>
      <c r="K4" s="1414"/>
      <c r="L4" s="1415"/>
      <c r="M4" s="1790" t="s">
        <v>1492</v>
      </c>
      <c r="N4" s="1790"/>
      <c r="O4" s="1790"/>
      <c r="P4" s="1790"/>
      <c r="Q4" s="1790"/>
      <c r="R4" s="1790"/>
      <c r="S4" s="1790"/>
      <c r="T4" s="1790"/>
      <c r="U4" s="1790"/>
      <c r="V4" s="1790"/>
      <c r="W4" s="1790"/>
      <c r="X4" s="1790"/>
      <c r="Y4" s="1790"/>
      <c r="Z4" s="1790"/>
      <c r="AA4" s="1414"/>
      <c r="AB4" s="1414"/>
      <c r="AC4" s="1414"/>
      <c r="AD4" s="1414"/>
      <c r="AE4" s="1414"/>
      <c r="AF4" s="1414"/>
      <c r="AG4" s="1414"/>
      <c r="AH4" s="1414"/>
      <c r="AI4" s="1414"/>
      <c r="AJ4" s="1414"/>
      <c r="AK4" s="1414"/>
      <c r="AL4" s="1414"/>
      <c r="AM4" s="278"/>
      <c r="AN4" s="278"/>
      <c r="AO4" s="1416" t="s">
        <v>276</v>
      </c>
    </row>
    <row r="5" spans="1:42" ht="27" customHeight="1" x14ac:dyDescent="0.3">
      <c r="A5" s="1799" t="s">
        <v>221</v>
      </c>
      <c r="B5" s="1800"/>
      <c r="C5" s="1767" t="s">
        <v>1488</v>
      </c>
      <c r="D5" s="1768"/>
      <c r="E5" s="1768"/>
      <c r="F5" s="1768"/>
      <c r="G5" s="1768"/>
      <c r="H5" s="1768"/>
      <c r="I5" s="1768"/>
      <c r="J5" s="1768"/>
      <c r="K5" s="1769"/>
      <c r="L5" s="1803" t="s">
        <v>1489</v>
      </c>
      <c r="M5" s="1799"/>
      <c r="N5" s="1800"/>
      <c r="O5" s="1767" t="s">
        <v>1430</v>
      </c>
      <c r="P5" s="1768"/>
      <c r="Q5" s="1768"/>
      <c r="R5" s="1768"/>
      <c r="S5" s="1768"/>
      <c r="T5" s="1768"/>
      <c r="U5" s="1768"/>
      <c r="V5" s="1768"/>
      <c r="W5" s="1769"/>
      <c r="X5" s="1804" t="s">
        <v>280</v>
      </c>
      <c r="Y5" s="1805"/>
      <c r="Z5" s="1805"/>
      <c r="AA5" s="1805"/>
      <c r="AB5" s="1805"/>
      <c r="AC5" s="1805"/>
      <c r="AD5" s="1805"/>
      <c r="AE5" s="1805"/>
      <c r="AF5" s="1805"/>
      <c r="AG5" s="1805"/>
      <c r="AH5" s="1805"/>
      <c r="AI5" s="1805"/>
      <c r="AJ5" s="1805"/>
      <c r="AK5" s="1805"/>
      <c r="AL5" s="1805"/>
      <c r="AM5" s="1805"/>
      <c r="AN5" s="1805"/>
      <c r="AO5" s="1805"/>
    </row>
    <row r="6" spans="1:42" ht="29.25" customHeight="1" x14ac:dyDescent="0.3">
      <c r="A6" s="1743"/>
      <c r="B6" s="1744"/>
      <c r="C6" s="284" t="s">
        <v>282</v>
      </c>
      <c r="D6" s="284"/>
      <c r="E6" s="284"/>
      <c r="F6" s="284" t="s">
        <v>283</v>
      </c>
      <c r="G6" s="284"/>
      <c r="H6" s="284"/>
      <c r="I6" s="1757" t="s">
        <v>284</v>
      </c>
      <c r="J6" s="1758"/>
      <c r="K6" s="1759"/>
      <c r="L6" s="1751"/>
      <c r="M6" s="1752"/>
      <c r="N6" s="1753"/>
      <c r="O6" s="284" t="s">
        <v>285</v>
      </c>
      <c r="P6" s="284"/>
      <c r="Q6" s="284"/>
      <c r="R6" s="284" t="s">
        <v>283</v>
      </c>
      <c r="S6" s="284"/>
      <c r="T6" s="284"/>
      <c r="U6" s="1757" t="s">
        <v>284</v>
      </c>
      <c r="V6" s="1758"/>
      <c r="W6" s="1759"/>
      <c r="X6" s="1763" t="s">
        <v>288</v>
      </c>
      <c r="Y6" s="1764"/>
      <c r="Z6" s="1765"/>
      <c r="AA6" s="1726" t="s">
        <v>289</v>
      </c>
      <c r="AB6" s="1727"/>
      <c r="AC6" s="1728"/>
      <c r="AD6" s="1726" t="s">
        <v>290</v>
      </c>
      <c r="AE6" s="1727"/>
      <c r="AF6" s="1728"/>
      <c r="AG6" s="1726" t="s">
        <v>291</v>
      </c>
      <c r="AH6" s="1727"/>
      <c r="AI6" s="1728"/>
      <c r="AJ6" s="1726" t="s">
        <v>292</v>
      </c>
      <c r="AK6" s="1727"/>
      <c r="AL6" s="1728"/>
      <c r="AM6" s="1729" t="s">
        <v>1490</v>
      </c>
      <c r="AN6" s="1806"/>
      <c r="AO6" s="1806"/>
    </row>
    <row r="7" spans="1:42" ht="59.25" customHeight="1" thickBot="1" x14ac:dyDescent="0.35">
      <c r="A7" s="1801"/>
      <c r="B7" s="1802"/>
      <c r="C7" s="287" t="s">
        <v>293</v>
      </c>
      <c r="D7" s="288" t="s">
        <v>294</v>
      </c>
      <c r="E7" s="288" t="s">
        <v>295</v>
      </c>
      <c r="F7" s="287" t="s">
        <v>293</v>
      </c>
      <c r="G7" s="288" t="s">
        <v>294</v>
      </c>
      <c r="H7" s="288" t="s">
        <v>295</v>
      </c>
      <c r="I7" s="287" t="s">
        <v>293</v>
      </c>
      <c r="J7" s="288" t="s">
        <v>294</v>
      </c>
      <c r="K7" s="288" t="s">
        <v>295</v>
      </c>
      <c r="L7" s="288" t="s">
        <v>296</v>
      </c>
      <c r="M7" s="289" t="s">
        <v>297</v>
      </c>
      <c r="N7" s="287" t="s">
        <v>298</v>
      </c>
      <c r="O7" s="288" t="s">
        <v>296</v>
      </c>
      <c r="P7" s="289" t="s">
        <v>297</v>
      </c>
      <c r="Q7" s="287" t="s">
        <v>298</v>
      </c>
      <c r="R7" s="288" t="s">
        <v>296</v>
      </c>
      <c r="S7" s="289" t="s">
        <v>297</v>
      </c>
      <c r="T7" s="287" t="s">
        <v>298</v>
      </c>
      <c r="U7" s="288" t="s">
        <v>296</v>
      </c>
      <c r="V7" s="289" t="s">
        <v>297</v>
      </c>
      <c r="W7" s="1417" t="s">
        <v>298</v>
      </c>
      <c r="X7" s="1418" t="s">
        <v>296</v>
      </c>
      <c r="Y7" s="289" t="s">
        <v>297</v>
      </c>
      <c r="Z7" s="287" t="s">
        <v>298</v>
      </c>
      <c r="AA7" s="288" t="s">
        <v>299</v>
      </c>
      <c r="AB7" s="289" t="s">
        <v>297</v>
      </c>
      <c r="AC7" s="287" t="s">
        <v>298</v>
      </c>
      <c r="AD7" s="288" t="s">
        <v>299</v>
      </c>
      <c r="AE7" s="289" t="s">
        <v>297</v>
      </c>
      <c r="AF7" s="287" t="s">
        <v>298</v>
      </c>
      <c r="AG7" s="288" t="s">
        <v>299</v>
      </c>
      <c r="AH7" s="289" t="s">
        <v>297</v>
      </c>
      <c r="AI7" s="287" t="s">
        <v>298</v>
      </c>
      <c r="AJ7" s="288" t="s">
        <v>299</v>
      </c>
      <c r="AK7" s="289" t="s">
        <v>297</v>
      </c>
      <c r="AL7" s="287" t="s">
        <v>298</v>
      </c>
      <c r="AM7" s="1419" t="s">
        <v>299</v>
      </c>
      <c r="AN7" s="291" t="s">
        <v>297</v>
      </c>
      <c r="AO7" s="293" t="s">
        <v>298</v>
      </c>
    </row>
    <row r="8" spans="1:42" ht="27" customHeight="1" x14ac:dyDescent="0.3">
      <c r="A8" s="1736" t="s">
        <v>306</v>
      </c>
      <c r="B8" s="306" t="s">
        <v>299</v>
      </c>
      <c r="C8" s="1422">
        <f>SUM(C9:C13)</f>
        <v>265</v>
      </c>
      <c r="D8" s="1422">
        <f t="shared" ref="D8:N8" si="0">SUM(D9:D13)</f>
        <v>96</v>
      </c>
      <c r="E8" s="1422">
        <f t="shared" si="0"/>
        <v>169</v>
      </c>
      <c r="F8" s="1422">
        <f t="shared" si="0"/>
        <v>13</v>
      </c>
      <c r="G8" s="1422">
        <f t="shared" si="0"/>
        <v>9</v>
      </c>
      <c r="H8" s="1422">
        <f t="shared" si="0"/>
        <v>4</v>
      </c>
      <c r="I8" s="1422">
        <f t="shared" si="0"/>
        <v>252</v>
      </c>
      <c r="J8" s="1422">
        <f t="shared" si="0"/>
        <v>87</v>
      </c>
      <c r="K8" s="1422">
        <f t="shared" si="0"/>
        <v>165</v>
      </c>
      <c r="L8" s="1422">
        <f t="shared" si="0"/>
        <v>178</v>
      </c>
      <c r="M8" s="1422">
        <f t="shared" si="0"/>
        <v>51</v>
      </c>
      <c r="N8" s="1422">
        <f t="shared" si="0"/>
        <v>127</v>
      </c>
      <c r="O8" s="1797">
        <f>P8+Q8</f>
        <v>0</v>
      </c>
      <c r="P8" s="1797">
        <f>S8+V8</f>
        <v>0</v>
      </c>
      <c r="Q8" s="1797">
        <f>T8+W8</f>
        <v>0</v>
      </c>
      <c r="R8" s="1797">
        <f>S8+T8</f>
        <v>0</v>
      </c>
      <c r="S8" s="1788">
        <v>0</v>
      </c>
      <c r="T8" s="1788">
        <v>0</v>
      </c>
      <c r="U8" s="1788">
        <f>V8+W8</f>
        <v>0</v>
      </c>
      <c r="V8" s="1788">
        <v>0</v>
      </c>
      <c r="W8" s="1792">
        <v>0</v>
      </c>
      <c r="X8" s="1794">
        <f>Y8+Z8</f>
        <v>5</v>
      </c>
      <c r="Y8" s="1788">
        <f>AB8+AE8+AH8+AK8+AN8</f>
        <v>5</v>
      </c>
      <c r="Z8" s="1788">
        <f>AC8+AF8+AI8+AL8+AO8</f>
        <v>0</v>
      </c>
      <c r="AA8" s="1788">
        <f>AB8+AC8</f>
        <v>2</v>
      </c>
      <c r="AB8" s="1788">
        <v>2</v>
      </c>
      <c r="AC8" s="1788">
        <v>0</v>
      </c>
      <c r="AD8" s="1788">
        <f>AE8+AF8</f>
        <v>2</v>
      </c>
      <c r="AE8" s="1788">
        <v>2</v>
      </c>
      <c r="AF8" s="1788">
        <v>0</v>
      </c>
      <c r="AG8" s="1788">
        <f>AH8+AI8</f>
        <v>0</v>
      </c>
      <c r="AH8" s="1788">
        <v>0</v>
      </c>
      <c r="AI8" s="1788">
        <v>0</v>
      </c>
      <c r="AJ8" s="1788">
        <f>AK8+AL8</f>
        <v>1</v>
      </c>
      <c r="AK8" s="1788">
        <v>1</v>
      </c>
      <c r="AL8" s="1788">
        <v>0</v>
      </c>
      <c r="AM8" s="1788">
        <f>AN8+AO8</f>
        <v>0</v>
      </c>
      <c r="AN8" s="1788">
        <v>0</v>
      </c>
      <c r="AO8" s="1785">
        <v>0</v>
      </c>
    </row>
    <row r="9" spans="1:42" ht="27" customHeight="1" x14ac:dyDescent="0.3">
      <c r="A9" s="1737"/>
      <c r="B9" s="300" t="s">
        <v>307</v>
      </c>
      <c r="C9" s="1420">
        <f>SUM(D9:E9)</f>
        <v>12</v>
      </c>
      <c r="D9" s="1420">
        <f>G9+J9</f>
        <v>7</v>
      </c>
      <c r="E9" s="1420">
        <f>H9+K9</f>
        <v>5</v>
      </c>
      <c r="F9" s="1420">
        <f>SUM(G9:H9)</f>
        <v>2</v>
      </c>
      <c r="G9" s="1420">
        <v>1</v>
      </c>
      <c r="H9" s="1420">
        <v>1</v>
      </c>
      <c r="I9" s="1420">
        <f>SUM(J9:K9)</f>
        <v>10</v>
      </c>
      <c r="J9" s="1420">
        <v>6</v>
      </c>
      <c r="K9" s="1420">
        <v>4</v>
      </c>
      <c r="L9" s="1420">
        <f>SUM(M9:N9)</f>
        <v>9</v>
      </c>
      <c r="M9" s="1420">
        <v>2</v>
      </c>
      <c r="N9" s="1420">
        <v>7</v>
      </c>
      <c r="O9" s="1788"/>
      <c r="P9" s="1788"/>
      <c r="Q9" s="1788"/>
      <c r="R9" s="1788"/>
      <c r="S9" s="1788"/>
      <c r="T9" s="1788"/>
      <c r="U9" s="1788"/>
      <c r="V9" s="1788"/>
      <c r="W9" s="1792"/>
      <c r="X9" s="1794"/>
      <c r="Y9" s="1788"/>
      <c r="Z9" s="1788"/>
      <c r="AA9" s="1788"/>
      <c r="AB9" s="1788"/>
      <c r="AC9" s="1788"/>
      <c r="AD9" s="1788"/>
      <c r="AE9" s="1788"/>
      <c r="AF9" s="1788"/>
      <c r="AG9" s="1788"/>
      <c r="AH9" s="1788"/>
      <c r="AI9" s="1788"/>
      <c r="AJ9" s="1788"/>
      <c r="AK9" s="1788"/>
      <c r="AL9" s="1788"/>
      <c r="AM9" s="1788"/>
      <c r="AN9" s="1788"/>
      <c r="AO9" s="1785"/>
    </row>
    <row r="10" spans="1:42" ht="27" customHeight="1" x14ac:dyDescent="0.3">
      <c r="A10" s="1737"/>
      <c r="B10" s="295" t="s">
        <v>308</v>
      </c>
      <c r="C10" s="1420">
        <f t="shared" ref="C10:C13" si="1">SUM(D10:E10)</f>
        <v>50</v>
      </c>
      <c r="D10" s="1420">
        <f t="shared" ref="D10:D13" si="2">G10+J10</f>
        <v>19</v>
      </c>
      <c r="E10" s="1420">
        <f t="shared" ref="E10:E13" si="3">H10+K10</f>
        <v>31</v>
      </c>
      <c r="F10" s="1420">
        <f t="shared" ref="F10:F13" si="4">SUM(G10:H10)</f>
        <v>3</v>
      </c>
      <c r="G10" s="1420">
        <v>3</v>
      </c>
      <c r="H10" s="1420">
        <v>0</v>
      </c>
      <c r="I10" s="1420">
        <f t="shared" ref="I10:I13" si="5">SUM(J10:K10)</f>
        <v>47</v>
      </c>
      <c r="J10" s="1420">
        <v>16</v>
      </c>
      <c r="K10" s="1420">
        <v>31</v>
      </c>
      <c r="L10" s="1420">
        <f t="shared" ref="L10:L13" si="6">SUM(M10:N10)</f>
        <v>44</v>
      </c>
      <c r="M10" s="1420">
        <v>13</v>
      </c>
      <c r="N10" s="1420">
        <v>31</v>
      </c>
      <c r="O10" s="1788"/>
      <c r="P10" s="1788"/>
      <c r="Q10" s="1788"/>
      <c r="R10" s="1788"/>
      <c r="S10" s="1788"/>
      <c r="T10" s="1788"/>
      <c r="U10" s="1788"/>
      <c r="V10" s="1788"/>
      <c r="W10" s="1792"/>
      <c r="X10" s="1794"/>
      <c r="Y10" s="1788"/>
      <c r="Z10" s="1788"/>
      <c r="AA10" s="1788"/>
      <c r="AB10" s="1788"/>
      <c r="AC10" s="1788"/>
      <c r="AD10" s="1788"/>
      <c r="AE10" s="1788"/>
      <c r="AF10" s="1788"/>
      <c r="AG10" s="1788"/>
      <c r="AH10" s="1788"/>
      <c r="AI10" s="1788"/>
      <c r="AJ10" s="1788"/>
      <c r="AK10" s="1788"/>
      <c r="AL10" s="1788"/>
      <c r="AM10" s="1788"/>
      <c r="AN10" s="1788"/>
      <c r="AO10" s="1785"/>
    </row>
    <row r="11" spans="1:42" ht="27" customHeight="1" x14ac:dyDescent="0.3">
      <c r="A11" s="1737"/>
      <c r="B11" s="295" t="s">
        <v>309</v>
      </c>
      <c r="C11" s="1420">
        <f t="shared" si="1"/>
        <v>53</v>
      </c>
      <c r="D11" s="1420">
        <f t="shared" si="2"/>
        <v>15</v>
      </c>
      <c r="E11" s="1420">
        <f t="shared" si="3"/>
        <v>38</v>
      </c>
      <c r="F11" s="1420">
        <f t="shared" si="4"/>
        <v>2</v>
      </c>
      <c r="G11" s="1420">
        <v>2</v>
      </c>
      <c r="H11" s="1420">
        <v>0</v>
      </c>
      <c r="I11" s="1420">
        <f t="shared" si="5"/>
        <v>51</v>
      </c>
      <c r="J11" s="1420">
        <v>13</v>
      </c>
      <c r="K11" s="1420">
        <v>38</v>
      </c>
      <c r="L11" s="1420">
        <f t="shared" si="6"/>
        <v>32</v>
      </c>
      <c r="M11" s="1420">
        <v>7</v>
      </c>
      <c r="N11" s="1420">
        <v>25</v>
      </c>
      <c r="O11" s="1788"/>
      <c r="P11" s="1788"/>
      <c r="Q11" s="1788"/>
      <c r="R11" s="1788"/>
      <c r="S11" s="1788"/>
      <c r="T11" s="1788"/>
      <c r="U11" s="1788"/>
      <c r="V11" s="1788"/>
      <c r="W11" s="1792"/>
      <c r="X11" s="1794"/>
      <c r="Y11" s="1788"/>
      <c r="Z11" s="1788"/>
      <c r="AA11" s="1788"/>
      <c r="AB11" s="1788"/>
      <c r="AC11" s="1788"/>
      <c r="AD11" s="1788"/>
      <c r="AE11" s="1788"/>
      <c r="AF11" s="1788"/>
      <c r="AG11" s="1788"/>
      <c r="AH11" s="1788"/>
      <c r="AI11" s="1788"/>
      <c r="AJ11" s="1788"/>
      <c r="AK11" s="1788"/>
      <c r="AL11" s="1788"/>
      <c r="AM11" s="1788"/>
      <c r="AN11" s="1788"/>
      <c r="AO11" s="1785"/>
    </row>
    <row r="12" spans="1:42" ht="27" customHeight="1" x14ac:dyDescent="0.3">
      <c r="A12" s="1737"/>
      <c r="B12" s="295" t="s">
        <v>310</v>
      </c>
      <c r="C12" s="1420">
        <f t="shared" si="1"/>
        <v>72</v>
      </c>
      <c r="D12" s="1420">
        <f t="shared" si="2"/>
        <v>27</v>
      </c>
      <c r="E12" s="1420">
        <f t="shared" si="3"/>
        <v>45</v>
      </c>
      <c r="F12" s="1420">
        <f t="shared" si="4"/>
        <v>2</v>
      </c>
      <c r="G12" s="1420">
        <v>1</v>
      </c>
      <c r="H12" s="1420">
        <v>1</v>
      </c>
      <c r="I12" s="1420">
        <f t="shared" si="5"/>
        <v>70</v>
      </c>
      <c r="J12" s="1420">
        <v>26</v>
      </c>
      <c r="K12" s="1420">
        <v>44</v>
      </c>
      <c r="L12" s="1420">
        <f t="shared" si="6"/>
        <v>43</v>
      </c>
      <c r="M12" s="1420">
        <v>15</v>
      </c>
      <c r="N12" s="1420">
        <v>28</v>
      </c>
      <c r="O12" s="1788"/>
      <c r="P12" s="1788"/>
      <c r="Q12" s="1788"/>
      <c r="R12" s="1788"/>
      <c r="S12" s="1788"/>
      <c r="T12" s="1788"/>
      <c r="U12" s="1788"/>
      <c r="V12" s="1788"/>
      <c r="W12" s="1792"/>
      <c r="X12" s="1794"/>
      <c r="Y12" s="1788"/>
      <c r="Z12" s="1788"/>
      <c r="AA12" s="1788"/>
      <c r="AB12" s="1788"/>
      <c r="AC12" s="1788"/>
      <c r="AD12" s="1788"/>
      <c r="AE12" s="1788"/>
      <c r="AF12" s="1788"/>
      <c r="AG12" s="1788"/>
      <c r="AH12" s="1788"/>
      <c r="AI12" s="1788"/>
      <c r="AJ12" s="1788"/>
      <c r="AK12" s="1788"/>
      <c r="AL12" s="1788"/>
      <c r="AM12" s="1788"/>
      <c r="AN12" s="1788"/>
      <c r="AO12" s="1785"/>
    </row>
    <row r="13" spans="1:42" ht="27" customHeight="1" thickBot="1" x14ac:dyDescent="0.35">
      <c r="A13" s="1796"/>
      <c r="B13" s="309" t="s">
        <v>311</v>
      </c>
      <c r="C13" s="1421">
        <f t="shared" si="1"/>
        <v>78</v>
      </c>
      <c r="D13" s="1421">
        <f t="shared" si="2"/>
        <v>28</v>
      </c>
      <c r="E13" s="1421">
        <f t="shared" si="3"/>
        <v>50</v>
      </c>
      <c r="F13" s="1421">
        <f t="shared" si="4"/>
        <v>4</v>
      </c>
      <c r="G13" s="1421">
        <v>2</v>
      </c>
      <c r="H13" s="1421">
        <v>2</v>
      </c>
      <c r="I13" s="1421">
        <f t="shared" si="5"/>
        <v>74</v>
      </c>
      <c r="J13" s="1421">
        <v>26</v>
      </c>
      <c r="K13" s="1421">
        <v>48</v>
      </c>
      <c r="L13" s="1421">
        <f t="shared" si="6"/>
        <v>50</v>
      </c>
      <c r="M13" s="1421">
        <v>14</v>
      </c>
      <c r="N13" s="1421">
        <v>36</v>
      </c>
      <c r="O13" s="1789"/>
      <c r="P13" s="1789"/>
      <c r="Q13" s="1789"/>
      <c r="R13" s="1789"/>
      <c r="S13" s="1789"/>
      <c r="T13" s="1789"/>
      <c r="U13" s="1789"/>
      <c r="V13" s="1789"/>
      <c r="W13" s="1793"/>
      <c r="X13" s="1795"/>
      <c r="Y13" s="1789"/>
      <c r="Z13" s="1789"/>
      <c r="AA13" s="1789"/>
      <c r="AB13" s="1789"/>
      <c r="AC13" s="1789"/>
      <c r="AD13" s="1789"/>
      <c r="AE13" s="1789"/>
      <c r="AF13" s="1789"/>
      <c r="AG13" s="1789"/>
      <c r="AH13" s="1789"/>
      <c r="AI13" s="1789"/>
      <c r="AJ13" s="1789"/>
      <c r="AK13" s="1791"/>
      <c r="AL13" s="1791"/>
      <c r="AM13" s="1791"/>
      <c r="AN13" s="1791"/>
      <c r="AO13" s="1786"/>
    </row>
    <row r="14" spans="1:42" x14ac:dyDescent="0.3">
      <c r="A14" s="1720" t="s">
        <v>312</v>
      </c>
      <c r="B14" s="315"/>
      <c r="C14" s="271"/>
      <c r="D14" s="271"/>
      <c r="H14" s="1721" t="s">
        <v>313</v>
      </c>
      <c r="K14" s="271"/>
      <c r="L14" s="271"/>
      <c r="Q14" s="316" t="s">
        <v>314</v>
      </c>
      <c r="X14" s="271"/>
      <c r="Y14" s="271"/>
      <c r="Z14" s="271"/>
      <c r="AA14" s="1723" t="s">
        <v>315</v>
      </c>
      <c r="AB14" s="1724"/>
      <c r="AK14" s="1787" t="s">
        <v>1425</v>
      </c>
      <c r="AL14" s="1787"/>
      <c r="AM14" s="1787"/>
      <c r="AN14" s="1787"/>
      <c r="AO14" s="1787"/>
    </row>
    <row r="15" spans="1:42" x14ac:dyDescent="0.3">
      <c r="A15" s="1720"/>
      <c r="B15" s="315"/>
      <c r="C15" s="271"/>
      <c r="D15" s="271"/>
      <c r="H15" s="1722"/>
      <c r="K15" s="271"/>
      <c r="L15" s="271"/>
      <c r="Q15" s="316" t="s">
        <v>316</v>
      </c>
      <c r="X15" s="271"/>
      <c r="Y15" s="271"/>
      <c r="Z15" s="271"/>
      <c r="AA15" s="1724"/>
      <c r="AB15" s="1724"/>
    </row>
    <row r="16" spans="1:42" x14ac:dyDescent="0.3">
      <c r="A16" s="317"/>
      <c r="B16" s="317"/>
      <c r="C16" s="317"/>
      <c r="D16" s="317"/>
      <c r="E16" s="317"/>
      <c r="F16" s="317"/>
      <c r="G16" s="317"/>
      <c r="H16" s="317"/>
      <c r="I16" s="317"/>
      <c r="J16" s="317"/>
    </row>
    <row r="17" spans="1:80" s="271" customFormat="1" x14ac:dyDescent="0.3">
      <c r="B17" s="318"/>
      <c r="C17" s="319"/>
      <c r="D17" s="319"/>
    </row>
    <row r="18" spans="1:80" ht="16.5" customHeight="1" x14ac:dyDescent="0.3">
      <c r="A18" s="318" t="s">
        <v>1426</v>
      </c>
      <c r="B18" s="320"/>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row>
    <row r="19" spans="1:80" ht="16.5" customHeight="1" x14ac:dyDescent="0.3">
      <c r="A19" s="271" t="s">
        <v>1427</v>
      </c>
      <c r="B19" s="321"/>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row>
    <row r="20" spans="1:80" x14ac:dyDescent="0.3">
      <c r="A20" s="271"/>
      <c r="B20" s="271"/>
      <c r="C20" s="319"/>
      <c r="D20" s="319"/>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row>
    <row r="21" spans="1:80" x14ac:dyDescent="0.3">
      <c r="A21" s="318"/>
      <c r="B21" s="318"/>
      <c r="C21" s="271"/>
      <c r="E21" s="271"/>
      <c r="F21" s="271"/>
      <c r="H21" s="271"/>
      <c r="I21" s="271"/>
      <c r="J21" s="271"/>
      <c r="M21" s="271"/>
      <c r="N21" s="271"/>
      <c r="O21" s="271"/>
      <c r="P21" s="271"/>
      <c r="Q21" s="271"/>
      <c r="R21" s="271"/>
      <c r="S21" s="271"/>
      <c r="T21" s="271"/>
      <c r="U21" s="271"/>
      <c r="V21" s="271"/>
      <c r="W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row>
    <row r="22" spans="1:80" x14ac:dyDescent="0.3">
      <c r="A22" s="271"/>
      <c r="B22" s="271"/>
      <c r="C22" s="271"/>
      <c r="E22" s="271"/>
      <c r="F22" s="271"/>
      <c r="G22" s="271"/>
      <c r="H22" s="271"/>
      <c r="I22" s="271"/>
      <c r="J22" s="271"/>
      <c r="M22" s="271"/>
      <c r="N22" s="271"/>
      <c r="O22" s="271"/>
      <c r="P22" s="271"/>
      <c r="Q22" s="271"/>
      <c r="R22" s="271"/>
      <c r="S22" s="271"/>
      <c r="T22" s="271"/>
      <c r="U22" s="271"/>
      <c r="V22" s="271"/>
      <c r="W22" s="271"/>
      <c r="AD22" s="271"/>
      <c r="AE22" s="271"/>
      <c r="AF22" s="271"/>
      <c r="AG22" s="271"/>
      <c r="AH22" s="271"/>
      <c r="AI22" s="271"/>
      <c r="AJ22" s="271"/>
      <c r="AK22" s="271"/>
      <c r="AL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row>
    <row r="23" spans="1:80" x14ac:dyDescent="0.3">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row>
    <row r="24" spans="1:80" x14ac:dyDescent="0.3">
      <c r="A24" s="271"/>
      <c r="B24" s="271"/>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row>
    <row r="25" spans="1:80" x14ac:dyDescent="0.3">
      <c r="A25" s="271"/>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row>
    <row r="26" spans="1:80" x14ac:dyDescent="0.3">
      <c r="A26" s="271"/>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row>
    <row r="27" spans="1:80" x14ac:dyDescent="0.3">
      <c r="A27" s="271"/>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row>
    <row r="28" spans="1:80" x14ac:dyDescent="0.3">
      <c r="A28" s="271"/>
      <c r="B28" s="271"/>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row>
  </sheetData>
  <mergeCells count="51">
    <mergeCell ref="AI1:AK1"/>
    <mergeCell ref="AL1:AO1"/>
    <mergeCell ref="AI2:AK2"/>
    <mergeCell ref="AL2:AO2"/>
    <mergeCell ref="A5:B7"/>
    <mergeCell ref="C5:K5"/>
    <mergeCell ref="L5:N6"/>
    <mergeCell ref="O5:W5"/>
    <mergeCell ref="X5:AO5"/>
    <mergeCell ref="I6:K6"/>
    <mergeCell ref="AM6:AO6"/>
    <mergeCell ref="X6:Z6"/>
    <mergeCell ref="AA6:AC6"/>
    <mergeCell ref="AD6:AF6"/>
    <mergeCell ref="AG6:AI6"/>
    <mergeCell ref="AJ6:AL6"/>
    <mergeCell ref="U6:W6"/>
    <mergeCell ref="A8:A13"/>
    <mergeCell ref="O8:O13"/>
    <mergeCell ref="P8:P13"/>
    <mergeCell ref="Q8:Q13"/>
    <mergeCell ref="R8:R13"/>
    <mergeCell ref="A3:AO3"/>
    <mergeCell ref="M4:Z4"/>
    <mergeCell ref="AI8:AI13"/>
    <mergeCell ref="AJ8:AJ13"/>
    <mergeCell ref="AK8:AK13"/>
    <mergeCell ref="AL8:AL13"/>
    <mergeCell ref="AM8:AM13"/>
    <mergeCell ref="AN8:AN13"/>
    <mergeCell ref="AC8:AC13"/>
    <mergeCell ref="AD8:AD13"/>
    <mergeCell ref="AE8:AE13"/>
    <mergeCell ref="AF8:AF13"/>
    <mergeCell ref="AG8:AG13"/>
    <mergeCell ref="AH8:AH13"/>
    <mergeCell ref="W8:W13"/>
    <mergeCell ref="X8:X13"/>
    <mergeCell ref="AO8:AO13"/>
    <mergeCell ref="A14:A15"/>
    <mergeCell ref="H14:H15"/>
    <mergeCell ref="AA14:AB15"/>
    <mergeCell ref="AK14:AO14"/>
    <mergeCell ref="Y8:Y13"/>
    <mergeCell ref="Z8:Z13"/>
    <mergeCell ref="AA8:AA13"/>
    <mergeCell ref="AB8:AB13"/>
    <mergeCell ref="S8:S13"/>
    <mergeCell ref="T8:T13"/>
    <mergeCell ref="U8:U13"/>
    <mergeCell ref="V8:V13"/>
  </mergeCells>
  <phoneticPr fontId="10" type="noConversion"/>
  <hyperlinks>
    <hyperlink ref="AP1" location="預告統計資料發布時間表!A1" display="回發布時間表" xr:uid="{901611F2-4621-4CAB-8A51-21DA44A89A74}"/>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8FC0-DFBC-4D96-9C25-7D5AD7618148}">
  <dimension ref="A1:BF36"/>
  <sheetViews>
    <sheetView topLeftCell="T1" zoomScale="75" zoomScaleNormal="75" zoomScaleSheetLayoutView="75" workbookViewId="0">
      <selection activeCell="AR1" sqref="AR1"/>
    </sheetView>
  </sheetViews>
  <sheetFormatPr defaultColWidth="9" defaultRowHeight="16.2" x14ac:dyDescent="0.3"/>
  <cols>
    <col min="1" max="1" width="12.6640625" style="271" customWidth="1"/>
    <col min="2" max="2" width="7.77734375" style="271" customWidth="1"/>
    <col min="3" max="4" width="8.5546875" style="271" customWidth="1"/>
    <col min="5" max="20" width="7.77734375" style="271" customWidth="1"/>
    <col min="21" max="22" width="13.44140625" style="271" bestFit="1" customWidth="1"/>
    <col min="23" max="23" width="11.109375" style="271" bestFit="1" customWidth="1"/>
    <col min="24" max="24" width="12.6640625" style="271" customWidth="1"/>
    <col min="25" max="43" width="8.88671875" style="271" customWidth="1"/>
    <col min="44" max="16384" width="9" style="271"/>
  </cols>
  <sheetData>
    <row r="1" spans="1:58" ht="17.25" customHeight="1" x14ac:dyDescent="0.3">
      <c r="A1" s="269" t="s">
        <v>272</v>
      </c>
      <c r="R1" s="1798" t="s">
        <v>776</v>
      </c>
      <c r="S1" s="1798"/>
      <c r="T1" s="1798" t="s">
        <v>778</v>
      </c>
      <c r="U1" s="1798"/>
      <c r="V1" s="1798"/>
      <c r="W1" s="1798"/>
      <c r="X1" s="269" t="s">
        <v>272</v>
      </c>
      <c r="Y1" s="270"/>
      <c r="AL1" s="1798" t="s">
        <v>776</v>
      </c>
      <c r="AM1" s="1798"/>
      <c r="AN1" s="1798" t="s">
        <v>778</v>
      </c>
      <c r="AO1" s="1798"/>
      <c r="AP1" s="1798"/>
      <c r="AQ1" s="1798"/>
      <c r="AR1" s="327" t="s">
        <v>97</v>
      </c>
    </row>
    <row r="2" spans="1:58" ht="16.8" customHeight="1" x14ac:dyDescent="0.3">
      <c r="A2" s="269" t="s">
        <v>712</v>
      </c>
      <c r="B2" s="575" t="s">
        <v>713</v>
      </c>
      <c r="C2" s="275"/>
      <c r="D2" s="275"/>
      <c r="E2" s="275"/>
      <c r="F2" s="275"/>
      <c r="G2" s="275"/>
      <c r="H2" s="275"/>
      <c r="I2" s="275"/>
      <c r="J2" s="275"/>
      <c r="K2" s="275"/>
      <c r="L2" s="275"/>
      <c r="M2" s="275"/>
      <c r="N2" s="275"/>
      <c r="O2" s="275"/>
      <c r="P2" s="275"/>
      <c r="Q2" s="275"/>
      <c r="R2" s="1798" t="s">
        <v>777</v>
      </c>
      <c r="S2" s="1798"/>
      <c r="T2" s="1798" t="s">
        <v>779</v>
      </c>
      <c r="U2" s="1798"/>
      <c r="V2" s="1798"/>
      <c r="W2" s="1798"/>
      <c r="X2" s="269" t="s">
        <v>712</v>
      </c>
      <c r="Y2" s="575" t="s">
        <v>713</v>
      </c>
      <c r="Z2" s="576"/>
      <c r="AA2" s="577"/>
      <c r="AB2" s="275"/>
      <c r="AC2" s="275"/>
      <c r="AD2" s="275"/>
      <c r="AE2" s="275"/>
      <c r="AF2" s="275"/>
      <c r="AG2" s="275"/>
      <c r="AH2" s="275"/>
      <c r="AI2" s="275"/>
      <c r="AJ2" s="275"/>
      <c r="AK2" s="275"/>
      <c r="AL2" s="1798" t="s">
        <v>777</v>
      </c>
      <c r="AM2" s="1798"/>
      <c r="AN2" s="1798" t="s">
        <v>779</v>
      </c>
      <c r="AO2" s="1798"/>
      <c r="AP2" s="1798"/>
      <c r="AQ2" s="1798"/>
    </row>
    <row r="3" spans="1:58" s="579" customFormat="1" ht="28.2" x14ac:dyDescent="0.55000000000000004">
      <c r="A3" s="578"/>
      <c r="B3" s="578"/>
      <c r="C3" s="578"/>
      <c r="D3" s="578"/>
      <c r="E3" s="578"/>
      <c r="F3" s="578"/>
      <c r="G3" s="578" t="s">
        <v>714</v>
      </c>
      <c r="H3" s="578"/>
      <c r="I3" s="578"/>
      <c r="J3" s="578"/>
      <c r="K3" s="578"/>
      <c r="L3" s="578"/>
      <c r="M3" s="578"/>
      <c r="N3" s="578"/>
      <c r="O3" s="578"/>
      <c r="P3" s="578"/>
      <c r="Q3" s="578"/>
      <c r="R3" s="578"/>
      <c r="S3" s="578"/>
      <c r="T3" s="578"/>
      <c r="U3" s="578"/>
      <c r="V3" s="578"/>
      <c r="W3" s="578"/>
      <c r="X3" s="578"/>
      <c r="Y3" s="578"/>
      <c r="Z3" s="578"/>
      <c r="AA3" s="578"/>
      <c r="AB3" s="578"/>
      <c r="AC3" s="578" t="s">
        <v>715</v>
      </c>
      <c r="AD3" s="578"/>
      <c r="AE3" s="578"/>
      <c r="AF3" s="578"/>
      <c r="AG3" s="578"/>
      <c r="AH3" s="578"/>
      <c r="AI3" s="578"/>
      <c r="AJ3" s="578"/>
      <c r="AK3" s="578"/>
      <c r="AL3" s="578"/>
      <c r="AM3" s="578"/>
      <c r="AN3" s="578"/>
      <c r="AO3" s="578"/>
      <c r="AP3" s="578"/>
      <c r="AQ3" s="578"/>
    </row>
    <row r="4" spans="1:58" ht="34.5" customHeight="1" thickBot="1" x14ac:dyDescent="0.35">
      <c r="A4" s="1854" t="s">
        <v>759</v>
      </c>
      <c r="B4" s="1854"/>
      <c r="C4" s="1854"/>
      <c r="D4" s="1854"/>
      <c r="E4" s="1854"/>
      <c r="F4" s="1854"/>
      <c r="G4" s="1854"/>
      <c r="H4" s="1854"/>
      <c r="I4" s="1854"/>
      <c r="J4" s="1854"/>
      <c r="K4" s="1854"/>
      <c r="L4" s="1854"/>
      <c r="M4" s="1854"/>
      <c r="N4" s="1854"/>
      <c r="O4" s="1854"/>
      <c r="P4" s="1854"/>
      <c r="Q4" s="1854"/>
      <c r="R4" s="1854"/>
      <c r="S4" s="1854"/>
      <c r="T4" s="1854"/>
      <c r="U4" s="1854"/>
      <c r="V4" s="1854"/>
      <c r="W4" s="1854"/>
      <c r="X4" s="1854" t="s">
        <v>759</v>
      </c>
      <c r="Y4" s="1854"/>
      <c r="Z4" s="1854"/>
      <c r="AA4" s="1854"/>
      <c r="AB4" s="1854"/>
      <c r="AC4" s="1854"/>
      <c r="AD4" s="1854"/>
      <c r="AE4" s="1854"/>
      <c r="AF4" s="1854"/>
      <c r="AG4" s="1854"/>
      <c r="AH4" s="1854"/>
      <c r="AI4" s="1854"/>
      <c r="AJ4" s="1854"/>
      <c r="AK4" s="1854"/>
      <c r="AL4" s="1854"/>
      <c r="AM4" s="1854"/>
      <c r="AN4" s="1854"/>
      <c r="AO4" s="1854"/>
      <c r="AP4" s="1854"/>
      <c r="AQ4" s="1854"/>
    </row>
    <row r="5" spans="1:58" s="581" customFormat="1" ht="17.25" customHeight="1" x14ac:dyDescent="0.3">
      <c r="A5" s="1830" t="s">
        <v>716</v>
      </c>
      <c r="B5" s="1815" t="s">
        <v>717</v>
      </c>
      <c r="C5" s="1815" t="s">
        <v>760</v>
      </c>
      <c r="D5" s="1815" t="s">
        <v>761</v>
      </c>
      <c r="E5" s="1767" t="s">
        <v>718</v>
      </c>
      <c r="F5" s="1768"/>
      <c r="G5" s="1768"/>
      <c r="H5" s="1768"/>
      <c r="I5" s="1768"/>
      <c r="J5" s="1768"/>
      <c r="K5" s="1768"/>
      <c r="L5" s="1768"/>
      <c r="M5" s="1768"/>
      <c r="N5" s="1768"/>
      <c r="O5" s="1768"/>
      <c r="P5" s="1769"/>
      <c r="Q5" s="1750" t="s">
        <v>719</v>
      </c>
      <c r="R5" s="1741"/>
      <c r="S5" s="1742"/>
      <c r="T5" s="1815" t="s">
        <v>720</v>
      </c>
      <c r="U5" s="1817" t="s">
        <v>721</v>
      </c>
      <c r="V5" s="1818"/>
      <c r="W5" s="1818"/>
      <c r="X5" s="1830" t="s">
        <v>716</v>
      </c>
      <c r="Y5" s="1834" t="s">
        <v>722</v>
      </c>
      <c r="Z5" s="1835"/>
      <c r="AA5" s="1835"/>
      <c r="AB5" s="1733"/>
      <c r="AC5" s="1817" t="s">
        <v>723</v>
      </c>
      <c r="AD5" s="1818"/>
      <c r="AE5" s="1818"/>
      <c r="AF5" s="1818"/>
      <c r="AG5" s="1818"/>
      <c r="AH5" s="1818"/>
      <c r="AI5" s="1818"/>
      <c r="AJ5" s="1818"/>
      <c r="AK5" s="1818"/>
      <c r="AL5" s="1818"/>
      <c r="AM5" s="1818"/>
      <c r="AN5" s="1818"/>
      <c r="AO5" s="1818"/>
      <c r="AP5" s="1818"/>
      <c r="AQ5" s="1818"/>
      <c r="AR5" s="580"/>
      <c r="AS5" s="580"/>
      <c r="AT5" s="580"/>
      <c r="AU5" s="580"/>
      <c r="AV5" s="580"/>
      <c r="AW5" s="580"/>
      <c r="AX5" s="580"/>
      <c r="AY5" s="580"/>
      <c r="AZ5" s="580"/>
      <c r="BA5" s="580"/>
      <c r="BB5" s="580"/>
      <c r="BC5" s="580"/>
      <c r="BD5" s="580"/>
      <c r="BE5" s="580"/>
      <c r="BF5" s="580"/>
    </row>
    <row r="6" spans="1:58" ht="17.25" customHeight="1" x14ac:dyDescent="0.3">
      <c r="A6" s="1831"/>
      <c r="B6" s="1816"/>
      <c r="C6" s="1816"/>
      <c r="D6" s="1816"/>
      <c r="E6" s="1726" t="s">
        <v>724</v>
      </c>
      <c r="F6" s="1807"/>
      <c r="G6" s="1808"/>
      <c r="H6" s="1809" t="s">
        <v>725</v>
      </c>
      <c r="I6" s="1810"/>
      <c r="J6" s="1735"/>
      <c r="K6" s="1809" t="s">
        <v>726</v>
      </c>
      <c r="L6" s="1810"/>
      <c r="M6" s="1735"/>
      <c r="N6" s="1809" t="s">
        <v>727</v>
      </c>
      <c r="O6" s="1810"/>
      <c r="P6" s="1735"/>
      <c r="Q6" s="1814"/>
      <c r="R6" s="1743"/>
      <c r="S6" s="1744"/>
      <c r="T6" s="1816"/>
      <c r="U6" s="1811" t="s">
        <v>728</v>
      </c>
      <c r="V6" s="1836" t="s">
        <v>762</v>
      </c>
      <c r="W6" s="1838" t="s">
        <v>763</v>
      </c>
      <c r="X6" s="1831"/>
      <c r="Y6" s="1809"/>
      <c r="Z6" s="1810"/>
      <c r="AA6" s="1810"/>
      <c r="AB6" s="1735"/>
      <c r="AC6" s="1847" t="s">
        <v>729</v>
      </c>
      <c r="AD6" s="1848"/>
      <c r="AE6" s="1851" t="s">
        <v>730</v>
      </c>
      <c r="AF6" s="1852"/>
      <c r="AG6" s="1852"/>
      <c r="AH6" s="1852"/>
      <c r="AI6" s="1852"/>
      <c r="AJ6" s="1852"/>
      <c r="AK6" s="1852"/>
      <c r="AL6" s="1853"/>
      <c r="AM6" s="1819" t="s">
        <v>731</v>
      </c>
      <c r="AN6" s="1819" t="s">
        <v>732</v>
      </c>
      <c r="AO6" s="1819" t="s">
        <v>733</v>
      </c>
      <c r="AP6" s="1820" t="s">
        <v>734</v>
      </c>
      <c r="AQ6" s="1820"/>
      <c r="AR6" s="582"/>
      <c r="AS6" s="582"/>
      <c r="AT6" s="582"/>
      <c r="AU6" s="582"/>
      <c r="AV6" s="582"/>
      <c r="AW6" s="582"/>
      <c r="AX6" s="582"/>
      <c r="AY6" s="582"/>
      <c r="AZ6" s="582"/>
      <c r="BA6" s="582"/>
      <c r="BB6" s="582"/>
      <c r="BC6" s="582"/>
      <c r="BD6" s="582"/>
      <c r="BE6" s="582"/>
      <c r="BF6" s="582"/>
    </row>
    <row r="7" spans="1:58" s="584" customFormat="1" ht="17.25" customHeight="1" x14ac:dyDescent="0.3">
      <c r="A7" s="1831"/>
      <c r="B7" s="1816"/>
      <c r="C7" s="1816"/>
      <c r="D7" s="1816"/>
      <c r="E7" s="1811" t="s">
        <v>296</v>
      </c>
      <c r="F7" s="1811" t="s">
        <v>735</v>
      </c>
      <c r="G7" s="1811" t="s">
        <v>736</v>
      </c>
      <c r="H7" s="1811" t="s">
        <v>296</v>
      </c>
      <c r="I7" s="1811" t="s">
        <v>735</v>
      </c>
      <c r="J7" s="1811" t="s">
        <v>736</v>
      </c>
      <c r="K7" s="1811" t="s">
        <v>296</v>
      </c>
      <c r="L7" s="1811" t="s">
        <v>735</v>
      </c>
      <c r="M7" s="1811" t="s">
        <v>736</v>
      </c>
      <c r="N7" s="1811" t="s">
        <v>296</v>
      </c>
      <c r="O7" s="1811" t="s">
        <v>735</v>
      </c>
      <c r="P7" s="1811" t="s">
        <v>736</v>
      </c>
      <c r="Q7" s="1811" t="s">
        <v>296</v>
      </c>
      <c r="R7" s="1811" t="s">
        <v>735</v>
      </c>
      <c r="S7" s="1811" t="s">
        <v>736</v>
      </c>
      <c r="T7" s="1816"/>
      <c r="U7" s="1812"/>
      <c r="V7" s="1816"/>
      <c r="W7" s="1814"/>
      <c r="X7" s="1831"/>
      <c r="Y7" s="1843" t="s">
        <v>724</v>
      </c>
      <c r="Z7" s="1827" t="s">
        <v>764</v>
      </c>
      <c r="AA7" s="1842" t="s">
        <v>737</v>
      </c>
      <c r="AB7" s="1842" t="s">
        <v>738</v>
      </c>
      <c r="AC7" s="1845" t="s">
        <v>739</v>
      </c>
      <c r="AD7" s="1824" t="s">
        <v>740</v>
      </c>
      <c r="AE7" s="1819" t="s">
        <v>741</v>
      </c>
      <c r="AF7" s="1819" t="s">
        <v>742</v>
      </c>
      <c r="AG7" s="1819" t="s">
        <v>743</v>
      </c>
      <c r="AH7" s="1819" t="s">
        <v>744</v>
      </c>
      <c r="AI7" s="1821" t="s">
        <v>745</v>
      </c>
      <c r="AJ7" s="1822"/>
      <c r="AK7" s="1822"/>
      <c r="AL7" s="1823"/>
      <c r="AM7" s="1819"/>
      <c r="AN7" s="1819"/>
      <c r="AO7" s="1819"/>
      <c r="AP7" s="1824" t="s">
        <v>746</v>
      </c>
      <c r="AQ7" s="1825" t="s">
        <v>765</v>
      </c>
      <c r="AR7" s="583"/>
      <c r="AS7" s="583"/>
      <c r="AT7" s="583"/>
      <c r="AU7" s="583"/>
      <c r="AV7" s="583"/>
      <c r="AW7" s="583"/>
      <c r="AX7" s="583"/>
      <c r="AY7" s="583"/>
      <c r="AZ7" s="583"/>
      <c r="BA7" s="583"/>
      <c r="BB7" s="583"/>
      <c r="BC7" s="583"/>
      <c r="BD7" s="583"/>
      <c r="BE7" s="583"/>
      <c r="BF7" s="583"/>
    </row>
    <row r="8" spans="1:58" s="584" customFormat="1" ht="17.25" customHeight="1" x14ac:dyDescent="0.3">
      <c r="A8" s="1832"/>
      <c r="B8" s="1816"/>
      <c r="C8" s="1816"/>
      <c r="D8" s="1816"/>
      <c r="E8" s="1812"/>
      <c r="F8" s="1812"/>
      <c r="G8" s="1812"/>
      <c r="H8" s="1812"/>
      <c r="I8" s="1812"/>
      <c r="J8" s="1812"/>
      <c r="K8" s="1812"/>
      <c r="L8" s="1812"/>
      <c r="M8" s="1812"/>
      <c r="N8" s="1812"/>
      <c r="O8" s="1812"/>
      <c r="P8" s="1812"/>
      <c r="Q8" s="1812"/>
      <c r="R8" s="1812"/>
      <c r="S8" s="1812"/>
      <c r="T8" s="1816"/>
      <c r="U8" s="1812"/>
      <c r="V8" s="1816"/>
      <c r="W8" s="1814"/>
      <c r="X8" s="1832"/>
      <c r="Y8" s="1849"/>
      <c r="Z8" s="1828"/>
      <c r="AA8" s="1843"/>
      <c r="AB8" s="1843"/>
      <c r="AC8" s="1846"/>
      <c r="AD8" s="1819"/>
      <c r="AE8" s="1819"/>
      <c r="AF8" s="1819"/>
      <c r="AG8" s="1819"/>
      <c r="AH8" s="1819"/>
      <c r="AI8" s="1836" t="s">
        <v>747</v>
      </c>
      <c r="AJ8" s="1821" t="s">
        <v>748</v>
      </c>
      <c r="AK8" s="1822"/>
      <c r="AL8" s="1823"/>
      <c r="AM8" s="1819"/>
      <c r="AN8" s="1819"/>
      <c r="AO8" s="1819"/>
      <c r="AP8" s="1819"/>
      <c r="AQ8" s="1826"/>
      <c r="AR8" s="583"/>
      <c r="AS8" s="583"/>
      <c r="AT8" s="583"/>
      <c r="AU8" s="583"/>
      <c r="AV8" s="583"/>
      <c r="AW8" s="583"/>
      <c r="AX8" s="583"/>
      <c r="AY8" s="583"/>
      <c r="AZ8" s="583"/>
      <c r="BA8" s="583"/>
      <c r="BB8" s="583"/>
      <c r="BC8" s="583"/>
      <c r="BD8" s="583"/>
      <c r="BE8" s="583"/>
      <c r="BF8" s="583"/>
    </row>
    <row r="9" spans="1:58" s="584" customFormat="1" ht="17.25" customHeight="1" x14ac:dyDescent="0.3">
      <c r="A9" s="1832"/>
      <c r="B9" s="1816"/>
      <c r="C9" s="1816"/>
      <c r="D9" s="1816"/>
      <c r="E9" s="1812"/>
      <c r="F9" s="1812"/>
      <c r="G9" s="1812"/>
      <c r="H9" s="1812"/>
      <c r="I9" s="1812"/>
      <c r="J9" s="1812"/>
      <c r="K9" s="1812"/>
      <c r="L9" s="1812"/>
      <c r="M9" s="1812"/>
      <c r="N9" s="1812"/>
      <c r="O9" s="1812"/>
      <c r="P9" s="1812"/>
      <c r="Q9" s="1812"/>
      <c r="R9" s="1812"/>
      <c r="S9" s="1812"/>
      <c r="T9" s="1816"/>
      <c r="U9" s="1812"/>
      <c r="V9" s="1816"/>
      <c r="W9" s="1814"/>
      <c r="X9" s="1832"/>
      <c r="Y9" s="1849"/>
      <c r="Z9" s="1828"/>
      <c r="AA9" s="1843"/>
      <c r="AB9" s="1843"/>
      <c r="AC9" s="1846"/>
      <c r="AD9" s="1819"/>
      <c r="AE9" s="1819"/>
      <c r="AF9" s="1819"/>
      <c r="AG9" s="1819"/>
      <c r="AH9" s="1819"/>
      <c r="AI9" s="1816"/>
      <c r="AJ9" s="585" t="s">
        <v>724</v>
      </c>
      <c r="AK9" s="585" t="s">
        <v>749</v>
      </c>
      <c r="AL9" s="585" t="s">
        <v>750</v>
      </c>
      <c r="AM9" s="1819"/>
      <c r="AN9" s="1819"/>
      <c r="AO9" s="1819"/>
      <c r="AP9" s="1819"/>
      <c r="AQ9" s="1826"/>
      <c r="AR9" s="583"/>
      <c r="AS9" s="583"/>
      <c r="AT9" s="583"/>
      <c r="AU9" s="583"/>
      <c r="AV9" s="583"/>
      <c r="AW9" s="583"/>
      <c r="AX9" s="583"/>
      <c r="AY9" s="583"/>
      <c r="AZ9" s="583"/>
      <c r="BA9" s="583"/>
      <c r="BB9" s="583"/>
      <c r="BC9" s="583"/>
      <c r="BD9" s="583"/>
      <c r="BE9" s="583"/>
      <c r="BF9" s="583"/>
    </row>
    <row r="10" spans="1:58" s="319" customFormat="1" ht="16.8" thickBot="1" x14ac:dyDescent="0.35">
      <c r="A10" s="1833"/>
      <c r="B10" s="610" t="s">
        <v>766</v>
      </c>
      <c r="C10" s="611" t="s">
        <v>767</v>
      </c>
      <c r="D10" s="611" t="s">
        <v>768</v>
      </c>
      <c r="E10" s="611" t="s">
        <v>768</v>
      </c>
      <c r="F10" s="611" t="s">
        <v>768</v>
      </c>
      <c r="G10" s="611" t="s">
        <v>768</v>
      </c>
      <c r="H10" s="611" t="s">
        <v>768</v>
      </c>
      <c r="I10" s="611" t="s">
        <v>768</v>
      </c>
      <c r="J10" s="611" t="s">
        <v>768</v>
      </c>
      <c r="K10" s="611" t="s">
        <v>768</v>
      </c>
      <c r="L10" s="611" t="s">
        <v>768</v>
      </c>
      <c r="M10" s="611" t="s">
        <v>768</v>
      </c>
      <c r="N10" s="611" t="s">
        <v>768</v>
      </c>
      <c r="O10" s="611" t="s">
        <v>768</v>
      </c>
      <c r="P10" s="611" t="s">
        <v>768</v>
      </c>
      <c r="Q10" s="611" t="s">
        <v>768</v>
      </c>
      <c r="R10" s="611" t="s">
        <v>768</v>
      </c>
      <c r="S10" s="611" t="s">
        <v>768</v>
      </c>
      <c r="T10" s="611" t="s">
        <v>766</v>
      </c>
      <c r="U10" s="1813"/>
      <c r="V10" s="1837"/>
      <c r="W10" s="1839"/>
      <c r="X10" s="1833"/>
      <c r="Y10" s="1850"/>
      <c r="Z10" s="1829"/>
      <c r="AA10" s="1844"/>
      <c r="AB10" s="1844"/>
      <c r="AC10" s="612" t="s">
        <v>769</v>
      </c>
      <c r="AD10" s="611" t="s">
        <v>769</v>
      </c>
      <c r="AE10" s="611" t="s">
        <v>770</v>
      </c>
      <c r="AF10" s="611" t="s">
        <v>771</v>
      </c>
      <c r="AG10" s="611" t="s">
        <v>772</v>
      </c>
      <c r="AH10" s="611" t="s">
        <v>772</v>
      </c>
      <c r="AI10" s="611" t="s">
        <v>772</v>
      </c>
      <c r="AJ10" s="612" t="s">
        <v>768</v>
      </c>
      <c r="AK10" s="612" t="s">
        <v>768</v>
      </c>
      <c r="AL10" s="612" t="s">
        <v>768</v>
      </c>
      <c r="AM10" s="611" t="s">
        <v>770</v>
      </c>
      <c r="AN10" s="611" t="s">
        <v>770</v>
      </c>
      <c r="AO10" s="611" t="s">
        <v>773</v>
      </c>
      <c r="AP10" s="613" t="s">
        <v>774</v>
      </c>
      <c r="AQ10" s="614" t="s">
        <v>774</v>
      </c>
      <c r="AR10" s="586"/>
      <c r="AS10" s="586"/>
      <c r="AT10" s="586"/>
      <c r="AU10" s="586"/>
      <c r="AV10" s="586"/>
      <c r="AW10" s="586"/>
      <c r="AX10" s="586"/>
      <c r="AY10" s="586"/>
      <c r="AZ10" s="586"/>
      <c r="BA10" s="586"/>
      <c r="BB10" s="586"/>
      <c r="BC10" s="586"/>
      <c r="BD10" s="586"/>
      <c r="BE10" s="586"/>
      <c r="BF10" s="586"/>
    </row>
    <row r="11" spans="1:58" ht="21.75" customHeight="1" x14ac:dyDescent="0.3">
      <c r="A11" s="587" t="s">
        <v>751</v>
      </c>
      <c r="B11" s="589"/>
      <c r="C11" s="588"/>
      <c r="D11" s="589"/>
      <c r="E11" s="588"/>
      <c r="F11" s="588"/>
      <c r="G11" s="588"/>
      <c r="H11" s="588"/>
      <c r="I11" s="588"/>
      <c r="J11" s="588"/>
      <c r="K11" s="588"/>
      <c r="L11" s="588"/>
      <c r="M11" s="588"/>
      <c r="N11" s="588"/>
      <c r="O11" s="588"/>
      <c r="P11" s="588"/>
      <c r="Q11" s="589"/>
      <c r="R11" s="589"/>
      <c r="S11" s="589"/>
      <c r="T11" s="589"/>
      <c r="U11" s="589"/>
      <c r="V11" s="589"/>
      <c r="W11" s="590"/>
      <c r="X11" s="587" t="s">
        <v>751</v>
      </c>
      <c r="Y11" s="588"/>
      <c r="Z11" s="589"/>
      <c r="AA11" s="589"/>
      <c r="AB11" s="589"/>
      <c r="AC11" s="589"/>
      <c r="AD11" s="589"/>
      <c r="AE11" s="588"/>
      <c r="AF11" s="589"/>
      <c r="AG11" s="589"/>
      <c r="AH11" s="589"/>
      <c r="AI11" s="589"/>
      <c r="AJ11" s="589"/>
      <c r="AK11" s="589"/>
      <c r="AL11" s="589"/>
      <c r="AM11" s="589"/>
      <c r="AN11" s="589"/>
      <c r="AO11" s="589"/>
      <c r="AP11" s="588"/>
      <c r="AQ11" s="590"/>
      <c r="AR11" s="582"/>
      <c r="AS11" s="582"/>
      <c r="AT11" s="582"/>
      <c r="AU11" s="582"/>
      <c r="AV11" s="582"/>
      <c r="AW11" s="582"/>
      <c r="AX11" s="582"/>
      <c r="AY11" s="582"/>
      <c r="AZ11" s="582"/>
      <c r="BA11" s="582"/>
      <c r="BB11" s="582"/>
      <c r="BC11" s="582"/>
      <c r="BD11" s="582"/>
      <c r="BE11" s="582"/>
      <c r="BF11" s="582"/>
    </row>
    <row r="12" spans="1:58" ht="21.75" customHeight="1" x14ac:dyDescent="0.3">
      <c r="A12" s="591" t="s">
        <v>571</v>
      </c>
      <c r="B12" s="592">
        <v>8</v>
      </c>
      <c r="C12" s="593">
        <v>3651</v>
      </c>
      <c r="D12" s="593">
        <v>7829</v>
      </c>
      <c r="E12" s="594">
        <f>F12+G12</f>
        <v>112</v>
      </c>
      <c r="F12" s="594">
        <v>89</v>
      </c>
      <c r="G12" s="594">
        <v>23</v>
      </c>
      <c r="H12" s="594">
        <f>I12+J12</f>
        <v>8</v>
      </c>
      <c r="I12" s="594">
        <v>8</v>
      </c>
      <c r="J12" s="594">
        <v>0</v>
      </c>
      <c r="K12" s="594">
        <f>L12+M12</f>
        <v>78</v>
      </c>
      <c r="L12" s="594">
        <v>64</v>
      </c>
      <c r="M12" s="594">
        <v>14</v>
      </c>
      <c r="N12" s="594">
        <f>O12+P12</f>
        <v>26</v>
      </c>
      <c r="O12" s="594">
        <v>17</v>
      </c>
      <c r="P12" s="594">
        <v>9</v>
      </c>
      <c r="Q12" s="593">
        <f>R12+S12</f>
        <v>643</v>
      </c>
      <c r="R12" s="593">
        <v>387</v>
      </c>
      <c r="S12" s="593">
        <v>256</v>
      </c>
      <c r="T12" s="593">
        <v>7</v>
      </c>
      <c r="U12" s="593">
        <f>V12+W12</f>
        <v>1797000</v>
      </c>
      <c r="V12" s="593">
        <v>1284000</v>
      </c>
      <c r="W12" s="595">
        <v>513000</v>
      </c>
      <c r="X12" s="591" t="s">
        <v>571</v>
      </c>
      <c r="Y12" s="594">
        <f>SUM(Z12:AB12)</f>
        <v>8</v>
      </c>
      <c r="Z12" s="593">
        <v>8</v>
      </c>
      <c r="AA12" s="593">
        <v>0</v>
      </c>
      <c r="AB12" s="593">
        <v>0</v>
      </c>
      <c r="AC12" s="593">
        <v>120</v>
      </c>
      <c r="AD12" s="593">
        <v>50</v>
      </c>
      <c r="AE12" s="593">
        <v>4</v>
      </c>
      <c r="AF12" s="593">
        <v>0</v>
      </c>
      <c r="AG12" s="593">
        <v>1</v>
      </c>
      <c r="AH12" s="593">
        <v>1</v>
      </c>
      <c r="AI12" s="593">
        <v>1</v>
      </c>
      <c r="AJ12" s="593">
        <f>SUM(AK12:AL12)</f>
        <v>30</v>
      </c>
      <c r="AK12" s="593">
        <v>8</v>
      </c>
      <c r="AL12" s="593">
        <v>22</v>
      </c>
      <c r="AM12" s="593">
        <v>2</v>
      </c>
      <c r="AN12" s="593">
        <v>1</v>
      </c>
      <c r="AO12" s="593">
        <v>0</v>
      </c>
      <c r="AP12" s="595">
        <v>2000</v>
      </c>
      <c r="AQ12" s="595">
        <v>0</v>
      </c>
      <c r="AR12" s="582"/>
      <c r="AS12" s="582"/>
      <c r="AT12" s="582"/>
      <c r="AU12" s="582"/>
      <c r="AV12" s="582"/>
      <c r="AW12" s="582"/>
      <c r="AX12" s="582"/>
      <c r="AY12" s="582"/>
      <c r="AZ12" s="582"/>
      <c r="BA12" s="582"/>
      <c r="BB12" s="582"/>
      <c r="BC12" s="582"/>
      <c r="BD12" s="582"/>
      <c r="BE12" s="582"/>
      <c r="BF12" s="582"/>
    </row>
    <row r="13" spans="1:58" ht="21.75" customHeight="1" x14ac:dyDescent="0.3">
      <c r="A13" s="591"/>
      <c r="B13" s="596"/>
      <c r="C13" s="597"/>
      <c r="D13" s="597"/>
      <c r="E13" s="596"/>
      <c r="F13" s="596"/>
      <c r="G13" s="596"/>
      <c r="H13" s="596"/>
      <c r="I13" s="596"/>
      <c r="J13" s="596"/>
      <c r="K13" s="596"/>
      <c r="L13" s="596"/>
      <c r="M13" s="596"/>
      <c r="N13" s="596"/>
      <c r="O13" s="596"/>
      <c r="P13" s="596"/>
      <c r="Q13" s="597"/>
      <c r="R13" s="597"/>
      <c r="S13" s="597"/>
      <c r="T13" s="597"/>
      <c r="U13" s="597"/>
      <c r="V13" s="597"/>
      <c r="W13" s="598"/>
      <c r="X13" s="591"/>
      <c r="Y13" s="596"/>
      <c r="Z13" s="597"/>
      <c r="AA13" s="597"/>
      <c r="AB13" s="597"/>
      <c r="AC13" s="597"/>
      <c r="AD13" s="597"/>
      <c r="AE13" s="597"/>
      <c r="AF13" s="597"/>
      <c r="AG13" s="597"/>
      <c r="AH13" s="597"/>
      <c r="AI13" s="597"/>
      <c r="AJ13" s="597"/>
      <c r="AK13" s="597"/>
      <c r="AL13" s="597"/>
      <c r="AM13" s="597"/>
      <c r="AN13" s="597"/>
      <c r="AO13" s="597"/>
      <c r="AP13" s="598"/>
      <c r="AQ13" s="598"/>
      <c r="AR13" s="582"/>
      <c r="AS13" s="582"/>
      <c r="AT13" s="582"/>
      <c r="AU13" s="582"/>
      <c r="AV13" s="582"/>
      <c r="AW13" s="582"/>
      <c r="AX13" s="582"/>
      <c r="AY13" s="582"/>
      <c r="AZ13" s="582"/>
      <c r="BA13" s="582"/>
      <c r="BB13" s="582"/>
      <c r="BC13" s="582"/>
      <c r="BD13" s="582"/>
      <c r="BE13" s="582"/>
      <c r="BF13" s="582"/>
    </row>
    <row r="14" spans="1:58" ht="21.75" customHeight="1" x14ac:dyDescent="0.3">
      <c r="A14" s="591"/>
      <c r="B14" s="596"/>
      <c r="C14" s="597"/>
      <c r="D14" s="597"/>
      <c r="E14" s="596"/>
      <c r="F14" s="596"/>
      <c r="G14" s="596"/>
      <c r="H14" s="596"/>
      <c r="I14" s="596"/>
      <c r="J14" s="596"/>
      <c r="K14" s="596"/>
      <c r="L14" s="596"/>
      <c r="M14" s="596"/>
      <c r="N14" s="596"/>
      <c r="O14" s="596"/>
      <c r="P14" s="596"/>
      <c r="Q14" s="597"/>
      <c r="R14" s="597"/>
      <c r="S14" s="597"/>
      <c r="T14" s="597"/>
      <c r="U14" s="597"/>
      <c r="V14" s="597"/>
      <c r="W14" s="598"/>
      <c r="X14" s="591"/>
      <c r="Y14" s="596"/>
      <c r="Z14" s="597"/>
      <c r="AA14" s="597"/>
      <c r="AB14" s="597"/>
      <c r="AC14" s="597"/>
      <c r="AD14" s="597"/>
      <c r="AE14" s="597"/>
      <c r="AF14" s="597"/>
      <c r="AG14" s="597"/>
      <c r="AH14" s="597"/>
      <c r="AI14" s="597"/>
      <c r="AJ14" s="597"/>
      <c r="AK14" s="597"/>
      <c r="AL14" s="597"/>
      <c r="AM14" s="597"/>
      <c r="AN14" s="597"/>
      <c r="AO14" s="597"/>
      <c r="AP14" s="598"/>
      <c r="AQ14" s="598"/>
      <c r="AR14" s="582"/>
      <c r="AS14" s="582"/>
      <c r="AT14" s="582"/>
      <c r="AU14" s="582"/>
      <c r="AV14" s="582"/>
      <c r="AW14" s="582"/>
      <c r="AX14" s="582"/>
      <c r="AY14" s="582"/>
      <c r="AZ14" s="582"/>
      <c r="BA14" s="582"/>
      <c r="BB14" s="582"/>
      <c r="BC14" s="582"/>
      <c r="BD14" s="582"/>
      <c r="BE14" s="582"/>
      <c r="BF14" s="582"/>
    </row>
    <row r="15" spans="1:58" ht="21.75" customHeight="1" x14ac:dyDescent="0.3">
      <c r="A15" s="591"/>
      <c r="B15" s="596"/>
      <c r="C15" s="597"/>
      <c r="D15" s="597"/>
      <c r="E15" s="596"/>
      <c r="F15" s="596"/>
      <c r="G15" s="596"/>
      <c r="H15" s="596"/>
      <c r="I15" s="596"/>
      <c r="J15" s="596"/>
      <c r="K15" s="596"/>
      <c r="L15" s="596"/>
      <c r="M15" s="596"/>
      <c r="N15" s="596"/>
      <c r="O15" s="596"/>
      <c r="P15" s="596"/>
      <c r="Q15" s="597"/>
      <c r="R15" s="597"/>
      <c r="S15" s="597"/>
      <c r="T15" s="597"/>
      <c r="U15" s="597"/>
      <c r="V15" s="597"/>
      <c r="W15" s="598"/>
      <c r="X15" s="591"/>
      <c r="Y15" s="596"/>
      <c r="Z15" s="597"/>
      <c r="AA15" s="597"/>
      <c r="AB15" s="597"/>
      <c r="AC15" s="597"/>
      <c r="AD15" s="597"/>
      <c r="AE15" s="597"/>
      <c r="AF15" s="597"/>
      <c r="AG15" s="597"/>
      <c r="AH15" s="597"/>
      <c r="AI15" s="597"/>
      <c r="AJ15" s="597"/>
      <c r="AK15" s="597"/>
      <c r="AL15" s="597"/>
      <c r="AM15" s="597"/>
      <c r="AN15" s="597"/>
      <c r="AO15" s="597"/>
      <c r="AP15" s="598"/>
      <c r="AQ15" s="598"/>
      <c r="AR15" s="582"/>
      <c r="AS15" s="582"/>
      <c r="AT15" s="582"/>
      <c r="AU15" s="582"/>
      <c r="AV15" s="582"/>
      <c r="AW15" s="582"/>
      <c r="AX15" s="582"/>
      <c r="AY15" s="582"/>
      <c r="AZ15" s="582"/>
      <c r="BA15" s="582"/>
      <c r="BB15" s="582"/>
      <c r="BC15" s="582"/>
      <c r="BD15" s="582"/>
      <c r="BE15" s="582"/>
      <c r="BF15" s="582"/>
    </row>
    <row r="16" spans="1:58" ht="21.75" customHeight="1" x14ac:dyDescent="0.3">
      <c r="A16" s="591"/>
      <c r="B16" s="596"/>
      <c r="C16" s="597"/>
      <c r="D16" s="597"/>
      <c r="E16" s="596"/>
      <c r="F16" s="596"/>
      <c r="G16" s="596"/>
      <c r="H16" s="596"/>
      <c r="I16" s="596"/>
      <c r="J16" s="596"/>
      <c r="K16" s="596"/>
      <c r="L16" s="596"/>
      <c r="M16" s="596"/>
      <c r="N16" s="596"/>
      <c r="O16" s="596"/>
      <c r="P16" s="596"/>
      <c r="Q16" s="597"/>
      <c r="R16" s="597"/>
      <c r="S16" s="597"/>
      <c r="T16" s="597"/>
      <c r="U16" s="597"/>
      <c r="V16" s="597"/>
      <c r="W16" s="598"/>
      <c r="X16" s="591"/>
      <c r="Y16" s="596"/>
      <c r="Z16" s="597"/>
      <c r="AA16" s="597"/>
      <c r="AB16" s="597"/>
      <c r="AC16" s="597"/>
      <c r="AD16" s="597"/>
      <c r="AE16" s="597"/>
      <c r="AF16" s="597"/>
      <c r="AG16" s="597"/>
      <c r="AH16" s="597"/>
      <c r="AI16" s="597"/>
      <c r="AJ16" s="597"/>
      <c r="AK16" s="597"/>
      <c r="AL16" s="597"/>
      <c r="AM16" s="597"/>
      <c r="AN16" s="597"/>
      <c r="AO16" s="597"/>
      <c r="AP16" s="598"/>
      <c r="AQ16" s="598"/>
      <c r="AR16" s="582"/>
      <c r="AS16" s="582"/>
      <c r="AT16" s="582"/>
      <c r="AU16" s="582"/>
      <c r="AV16" s="582"/>
      <c r="AW16" s="582"/>
      <c r="AX16" s="582"/>
      <c r="AY16" s="582"/>
      <c r="AZ16" s="582"/>
      <c r="BA16" s="582"/>
      <c r="BB16" s="582"/>
      <c r="BC16" s="582"/>
      <c r="BD16" s="582"/>
      <c r="BE16" s="582"/>
      <c r="BF16" s="582"/>
    </row>
    <row r="17" spans="1:58" ht="21.75" customHeight="1" x14ac:dyDescent="0.3">
      <c r="A17" s="591"/>
      <c r="B17" s="596"/>
      <c r="C17" s="597"/>
      <c r="D17" s="597"/>
      <c r="E17" s="596"/>
      <c r="F17" s="596"/>
      <c r="G17" s="596"/>
      <c r="H17" s="596"/>
      <c r="I17" s="596"/>
      <c r="J17" s="596"/>
      <c r="K17" s="596"/>
      <c r="L17" s="596"/>
      <c r="M17" s="596"/>
      <c r="N17" s="596"/>
      <c r="O17" s="596"/>
      <c r="P17" s="596"/>
      <c r="Q17" s="597"/>
      <c r="R17" s="597"/>
      <c r="S17" s="597"/>
      <c r="T17" s="597"/>
      <c r="U17" s="597"/>
      <c r="V17" s="597"/>
      <c r="W17" s="598"/>
      <c r="X17" s="591"/>
      <c r="Y17" s="596"/>
      <c r="Z17" s="597"/>
      <c r="AA17" s="597"/>
      <c r="AB17" s="597"/>
      <c r="AC17" s="597"/>
      <c r="AD17" s="597"/>
      <c r="AE17" s="597"/>
      <c r="AF17" s="597"/>
      <c r="AG17" s="597"/>
      <c r="AH17" s="597"/>
      <c r="AI17" s="597"/>
      <c r="AJ17" s="597"/>
      <c r="AK17" s="597"/>
      <c r="AL17" s="597"/>
      <c r="AM17" s="597"/>
      <c r="AN17" s="597"/>
      <c r="AO17" s="597"/>
      <c r="AP17" s="598"/>
      <c r="AQ17" s="598"/>
      <c r="AR17" s="582"/>
      <c r="AS17" s="582"/>
      <c r="AT17" s="582"/>
      <c r="AU17" s="582"/>
      <c r="AV17" s="582"/>
      <c r="AW17" s="582"/>
      <c r="AX17" s="582"/>
      <c r="AY17" s="582"/>
      <c r="AZ17" s="582"/>
      <c r="BA17" s="582"/>
      <c r="BB17" s="582"/>
      <c r="BC17" s="582"/>
      <c r="BD17" s="582"/>
      <c r="BE17" s="582"/>
      <c r="BF17" s="582"/>
    </row>
    <row r="18" spans="1:58" ht="21.75" customHeight="1" x14ac:dyDescent="0.3">
      <c r="A18" s="591"/>
      <c r="B18" s="596"/>
      <c r="C18" s="597"/>
      <c r="D18" s="597"/>
      <c r="E18" s="596"/>
      <c r="F18" s="596"/>
      <c r="G18" s="596"/>
      <c r="H18" s="596"/>
      <c r="I18" s="596"/>
      <c r="J18" s="596"/>
      <c r="K18" s="596"/>
      <c r="L18" s="596"/>
      <c r="M18" s="596"/>
      <c r="N18" s="596"/>
      <c r="O18" s="596"/>
      <c r="P18" s="596"/>
      <c r="Q18" s="597"/>
      <c r="R18" s="597"/>
      <c r="S18" s="597"/>
      <c r="T18" s="597"/>
      <c r="U18" s="597"/>
      <c r="V18" s="597"/>
      <c r="W18" s="598"/>
      <c r="X18" s="591"/>
      <c r="Y18" s="596"/>
      <c r="Z18" s="597"/>
      <c r="AA18" s="597"/>
      <c r="AB18" s="597"/>
      <c r="AC18" s="597"/>
      <c r="AD18" s="597"/>
      <c r="AE18" s="597"/>
      <c r="AF18" s="597"/>
      <c r="AG18" s="597"/>
      <c r="AH18" s="597"/>
      <c r="AI18" s="597"/>
      <c r="AJ18" s="597"/>
      <c r="AK18" s="597"/>
      <c r="AL18" s="597"/>
      <c r="AM18" s="597"/>
      <c r="AN18" s="597"/>
      <c r="AO18" s="597"/>
      <c r="AP18" s="598"/>
      <c r="AQ18" s="598"/>
      <c r="AR18" s="582"/>
      <c r="AS18" s="582"/>
      <c r="AT18" s="582"/>
      <c r="AU18" s="582"/>
      <c r="AV18" s="582"/>
      <c r="AW18" s="582"/>
      <c r="AX18" s="582"/>
      <c r="AY18" s="582"/>
      <c r="AZ18" s="582"/>
      <c r="BA18" s="582"/>
      <c r="BB18" s="582"/>
      <c r="BC18" s="582"/>
      <c r="BD18" s="582"/>
      <c r="BE18" s="582"/>
      <c r="BF18" s="582"/>
    </row>
    <row r="19" spans="1:58" ht="21.75" customHeight="1" x14ac:dyDescent="0.3">
      <c r="A19" s="591"/>
      <c r="B19" s="596"/>
      <c r="C19" s="597"/>
      <c r="D19" s="597"/>
      <c r="E19" s="596"/>
      <c r="F19" s="596"/>
      <c r="G19" s="596"/>
      <c r="H19" s="596"/>
      <c r="I19" s="596"/>
      <c r="J19" s="596"/>
      <c r="K19" s="596"/>
      <c r="L19" s="596"/>
      <c r="M19" s="596"/>
      <c r="N19" s="596"/>
      <c r="O19" s="596"/>
      <c r="P19" s="596"/>
      <c r="Q19" s="597"/>
      <c r="R19" s="597"/>
      <c r="S19" s="597"/>
      <c r="T19" s="597"/>
      <c r="U19" s="597"/>
      <c r="V19" s="597"/>
      <c r="W19" s="598"/>
      <c r="X19" s="591"/>
      <c r="Y19" s="596"/>
      <c r="Z19" s="597"/>
      <c r="AA19" s="597"/>
      <c r="AB19" s="597"/>
      <c r="AC19" s="597"/>
      <c r="AD19" s="597"/>
      <c r="AE19" s="597"/>
      <c r="AF19" s="597"/>
      <c r="AG19" s="597"/>
      <c r="AH19" s="597"/>
      <c r="AI19" s="597"/>
      <c r="AJ19" s="597"/>
      <c r="AK19" s="597"/>
      <c r="AL19" s="597"/>
      <c r="AM19" s="597"/>
      <c r="AN19" s="597"/>
      <c r="AO19" s="597"/>
      <c r="AP19" s="598"/>
      <c r="AQ19" s="598"/>
      <c r="AR19" s="582"/>
      <c r="AS19" s="582"/>
      <c r="AT19" s="582"/>
      <c r="AU19" s="582"/>
      <c r="AV19" s="582"/>
      <c r="AW19" s="582"/>
      <c r="AX19" s="582"/>
      <c r="AY19" s="582"/>
      <c r="AZ19" s="582"/>
      <c r="BA19" s="582"/>
      <c r="BB19" s="582"/>
      <c r="BC19" s="582"/>
      <c r="BD19" s="582"/>
      <c r="BE19" s="582"/>
      <c r="BF19" s="582"/>
    </row>
    <row r="20" spans="1:58" ht="21.75" customHeight="1" x14ac:dyDescent="0.3">
      <c r="A20" s="591"/>
      <c r="B20" s="596"/>
      <c r="C20" s="597"/>
      <c r="D20" s="597"/>
      <c r="E20" s="596"/>
      <c r="F20" s="596"/>
      <c r="G20" s="596"/>
      <c r="H20" s="596"/>
      <c r="I20" s="596"/>
      <c r="J20" s="596"/>
      <c r="K20" s="596"/>
      <c r="L20" s="596"/>
      <c r="M20" s="596"/>
      <c r="N20" s="596"/>
      <c r="O20" s="596"/>
      <c r="P20" s="596"/>
      <c r="Q20" s="597"/>
      <c r="R20" s="597"/>
      <c r="S20" s="597"/>
      <c r="T20" s="597"/>
      <c r="U20" s="597"/>
      <c r="V20" s="597"/>
      <c r="W20" s="598"/>
      <c r="X20" s="591"/>
      <c r="Y20" s="596"/>
      <c r="Z20" s="597"/>
      <c r="AA20" s="597"/>
      <c r="AB20" s="597"/>
      <c r="AC20" s="597"/>
      <c r="AD20" s="597"/>
      <c r="AE20" s="597"/>
      <c r="AF20" s="597"/>
      <c r="AG20" s="597"/>
      <c r="AH20" s="597"/>
      <c r="AI20" s="597"/>
      <c r="AJ20" s="597"/>
      <c r="AK20" s="597"/>
      <c r="AL20" s="597"/>
      <c r="AM20" s="597"/>
      <c r="AN20" s="597"/>
      <c r="AO20" s="597"/>
      <c r="AP20" s="598"/>
      <c r="AQ20" s="598"/>
      <c r="AR20" s="582"/>
      <c r="AS20" s="582"/>
      <c r="AT20" s="582"/>
      <c r="AU20" s="582"/>
      <c r="AV20" s="582"/>
      <c r="AW20" s="582"/>
      <c r="AX20" s="582"/>
      <c r="AY20" s="582"/>
      <c r="AZ20" s="582"/>
      <c r="BA20" s="582"/>
      <c r="BB20" s="582"/>
      <c r="BC20" s="582"/>
      <c r="BD20" s="582"/>
      <c r="BE20" s="582"/>
      <c r="BF20" s="582"/>
    </row>
    <row r="21" spans="1:58" ht="21.75" customHeight="1" x14ac:dyDescent="0.3">
      <c r="A21" s="591"/>
      <c r="B21" s="596"/>
      <c r="C21" s="597"/>
      <c r="D21" s="597"/>
      <c r="E21" s="596"/>
      <c r="F21" s="596"/>
      <c r="G21" s="596"/>
      <c r="H21" s="596"/>
      <c r="I21" s="596"/>
      <c r="J21" s="596"/>
      <c r="K21" s="596"/>
      <c r="L21" s="596"/>
      <c r="M21" s="596"/>
      <c r="N21" s="596"/>
      <c r="O21" s="596"/>
      <c r="P21" s="596"/>
      <c r="Q21" s="597"/>
      <c r="R21" s="597"/>
      <c r="S21" s="597"/>
      <c r="T21" s="597"/>
      <c r="U21" s="597"/>
      <c r="V21" s="597"/>
      <c r="W21" s="598"/>
      <c r="X21" s="591"/>
      <c r="Y21" s="596"/>
      <c r="Z21" s="597"/>
      <c r="AA21" s="597"/>
      <c r="AB21" s="597"/>
      <c r="AC21" s="597"/>
      <c r="AD21" s="597"/>
      <c r="AE21" s="597"/>
      <c r="AF21" s="597"/>
      <c r="AG21" s="597"/>
      <c r="AH21" s="597"/>
      <c r="AI21" s="597"/>
      <c r="AJ21" s="597"/>
      <c r="AK21" s="597"/>
      <c r="AL21" s="597"/>
      <c r="AM21" s="597"/>
      <c r="AN21" s="597"/>
      <c r="AO21" s="597"/>
      <c r="AP21" s="598"/>
      <c r="AQ21" s="598"/>
      <c r="AR21" s="582"/>
      <c r="AS21" s="582"/>
      <c r="AT21" s="582"/>
      <c r="AU21" s="582"/>
      <c r="AV21" s="582"/>
      <c r="AW21" s="582"/>
      <c r="AX21" s="582"/>
      <c r="AY21" s="582"/>
      <c r="AZ21" s="582"/>
      <c r="BA21" s="582"/>
      <c r="BB21" s="582"/>
      <c r="BC21" s="582"/>
      <c r="BD21" s="582"/>
      <c r="BE21" s="582"/>
      <c r="BF21" s="582"/>
    </row>
    <row r="22" spans="1:58" ht="21.75" customHeight="1" x14ac:dyDescent="0.3">
      <c r="A22" s="591"/>
      <c r="B22" s="596"/>
      <c r="C22" s="597"/>
      <c r="D22" s="597"/>
      <c r="E22" s="596"/>
      <c r="F22" s="596"/>
      <c r="G22" s="596"/>
      <c r="H22" s="596"/>
      <c r="I22" s="596"/>
      <c r="J22" s="596"/>
      <c r="K22" s="596"/>
      <c r="L22" s="596"/>
      <c r="M22" s="596"/>
      <c r="N22" s="596"/>
      <c r="O22" s="596"/>
      <c r="P22" s="596"/>
      <c r="Q22" s="597"/>
      <c r="R22" s="597"/>
      <c r="S22" s="597"/>
      <c r="T22" s="597"/>
      <c r="U22" s="597"/>
      <c r="V22" s="597"/>
      <c r="W22" s="598"/>
      <c r="X22" s="591"/>
      <c r="Y22" s="596"/>
      <c r="Z22" s="597"/>
      <c r="AA22" s="597"/>
      <c r="AB22" s="597"/>
      <c r="AC22" s="597"/>
      <c r="AD22" s="597"/>
      <c r="AE22" s="597"/>
      <c r="AF22" s="597"/>
      <c r="AG22" s="597"/>
      <c r="AH22" s="597"/>
      <c r="AI22" s="597"/>
      <c r="AJ22" s="597"/>
      <c r="AK22" s="597"/>
      <c r="AL22" s="597"/>
      <c r="AM22" s="597"/>
      <c r="AN22" s="597"/>
      <c r="AO22" s="597"/>
      <c r="AP22" s="598"/>
      <c r="AQ22" s="598"/>
      <c r="AR22" s="582"/>
      <c r="AS22" s="582"/>
      <c r="AT22" s="582"/>
      <c r="AU22" s="582"/>
      <c r="AV22" s="582"/>
      <c r="AW22" s="582"/>
      <c r="AX22" s="582"/>
      <c r="AY22" s="582"/>
      <c r="AZ22" s="582"/>
      <c r="BA22" s="582"/>
      <c r="BB22" s="582"/>
      <c r="BC22" s="582"/>
      <c r="BD22" s="582"/>
      <c r="BE22" s="582"/>
      <c r="BF22" s="582"/>
    </row>
    <row r="23" spans="1:58" ht="21.75" customHeight="1" x14ac:dyDescent="0.3">
      <c r="A23" s="591"/>
      <c r="B23" s="596"/>
      <c r="C23" s="597"/>
      <c r="D23" s="597"/>
      <c r="E23" s="596"/>
      <c r="F23" s="596"/>
      <c r="G23" s="596"/>
      <c r="H23" s="596"/>
      <c r="I23" s="596"/>
      <c r="J23" s="596"/>
      <c r="K23" s="596"/>
      <c r="L23" s="596"/>
      <c r="M23" s="596"/>
      <c r="N23" s="596"/>
      <c r="O23" s="596"/>
      <c r="P23" s="596"/>
      <c r="Q23" s="597"/>
      <c r="R23" s="597"/>
      <c r="S23" s="597"/>
      <c r="T23" s="597"/>
      <c r="U23" s="597"/>
      <c r="V23" s="597"/>
      <c r="W23" s="598"/>
      <c r="X23" s="591"/>
      <c r="Y23" s="596"/>
      <c r="Z23" s="597"/>
      <c r="AA23" s="597"/>
      <c r="AB23" s="597"/>
      <c r="AC23" s="597"/>
      <c r="AD23" s="597"/>
      <c r="AE23" s="597"/>
      <c r="AF23" s="597"/>
      <c r="AG23" s="597"/>
      <c r="AH23" s="597"/>
      <c r="AI23" s="597"/>
      <c r="AJ23" s="597"/>
      <c r="AK23" s="597"/>
      <c r="AL23" s="597"/>
      <c r="AM23" s="597"/>
      <c r="AN23" s="597"/>
      <c r="AO23" s="597"/>
      <c r="AP23" s="598"/>
      <c r="AQ23" s="598"/>
      <c r="AR23" s="582"/>
      <c r="AS23" s="582"/>
      <c r="AT23" s="582"/>
      <c r="AU23" s="582"/>
      <c r="AV23" s="582"/>
      <c r="AW23" s="582"/>
      <c r="AX23" s="582"/>
      <c r="AY23" s="582"/>
      <c r="AZ23" s="582"/>
      <c r="BA23" s="582"/>
      <c r="BB23" s="582"/>
      <c r="BC23" s="582"/>
      <c r="BD23" s="582"/>
      <c r="BE23" s="582"/>
      <c r="BF23" s="582"/>
    </row>
    <row r="24" spans="1:58" ht="21.75" customHeight="1" x14ac:dyDescent="0.3">
      <c r="A24" s="599"/>
      <c r="B24" s="596"/>
      <c r="C24" s="597"/>
      <c r="D24" s="597"/>
      <c r="E24" s="596"/>
      <c r="F24" s="596"/>
      <c r="G24" s="596"/>
      <c r="H24" s="596"/>
      <c r="I24" s="596"/>
      <c r="J24" s="596"/>
      <c r="K24" s="596"/>
      <c r="L24" s="596"/>
      <c r="M24" s="596"/>
      <c r="N24" s="596"/>
      <c r="O24" s="596"/>
      <c r="P24" s="596"/>
      <c r="Q24" s="597"/>
      <c r="R24" s="597"/>
      <c r="S24" s="597"/>
      <c r="T24" s="597"/>
      <c r="U24" s="597"/>
      <c r="V24" s="597"/>
      <c r="W24" s="598"/>
      <c r="X24" s="599"/>
      <c r="Y24" s="596"/>
      <c r="Z24" s="597"/>
      <c r="AA24" s="597"/>
      <c r="AB24" s="597"/>
      <c r="AC24" s="597"/>
      <c r="AD24" s="597"/>
      <c r="AE24" s="597"/>
      <c r="AF24" s="597"/>
      <c r="AG24" s="597"/>
      <c r="AH24" s="597"/>
      <c r="AI24" s="597"/>
      <c r="AJ24" s="597"/>
      <c r="AK24" s="597"/>
      <c r="AL24" s="597"/>
      <c r="AM24" s="597"/>
      <c r="AN24" s="597"/>
      <c r="AO24" s="597"/>
      <c r="AP24" s="598"/>
      <c r="AQ24" s="598"/>
    </row>
    <row r="25" spans="1:58" ht="21.75" customHeight="1" x14ac:dyDescent="0.3">
      <c r="A25" s="599"/>
      <c r="B25" s="596"/>
      <c r="C25" s="597"/>
      <c r="D25" s="597"/>
      <c r="E25" s="596"/>
      <c r="F25" s="596"/>
      <c r="G25" s="596"/>
      <c r="H25" s="596"/>
      <c r="I25" s="596"/>
      <c r="J25" s="596"/>
      <c r="K25" s="596"/>
      <c r="L25" s="596"/>
      <c r="M25" s="596"/>
      <c r="N25" s="596"/>
      <c r="O25" s="596"/>
      <c r="P25" s="596"/>
      <c r="Q25" s="597"/>
      <c r="R25" s="597"/>
      <c r="S25" s="597"/>
      <c r="T25" s="597"/>
      <c r="U25" s="597"/>
      <c r="V25" s="597"/>
      <c r="W25" s="598"/>
      <c r="X25" s="599"/>
      <c r="Y25" s="596"/>
      <c r="Z25" s="597"/>
      <c r="AA25" s="597"/>
      <c r="AB25" s="597"/>
      <c r="AC25" s="597"/>
      <c r="AD25" s="597"/>
      <c r="AE25" s="597"/>
      <c r="AF25" s="597"/>
      <c r="AG25" s="597"/>
      <c r="AH25" s="597"/>
      <c r="AI25" s="597"/>
      <c r="AJ25" s="597"/>
      <c r="AK25" s="597"/>
      <c r="AL25" s="597"/>
      <c r="AM25" s="597"/>
      <c r="AN25" s="597"/>
      <c r="AO25" s="597"/>
      <c r="AP25" s="598"/>
      <c r="AQ25" s="598"/>
    </row>
    <row r="26" spans="1:58" ht="21.75" customHeight="1" x14ac:dyDescent="0.3">
      <c r="A26" s="599"/>
      <c r="B26" s="596"/>
      <c r="C26" s="597"/>
      <c r="D26" s="597"/>
      <c r="E26" s="596"/>
      <c r="F26" s="596"/>
      <c r="G26" s="596"/>
      <c r="H26" s="596"/>
      <c r="I26" s="596"/>
      <c r="J26" s="596"/>
      <c r="K26" s="596"/>
      <c r="L26" s="596"/>
      <c r="M26" s="596"/>
      <c r="N26" s="596"/>
      <c r="O26" s="596"/>
      <c r="P26" s="596"/>
      <c r="Q26" s="597"/>
      <c r="R26" s="597"/>
      <c r="S26" s="597"/>
      <c r="T26" s="597"/>
      <c r="U26" s="597"/>
      <c r="V26" s="597"/>
      <c r="W26" s="598"/>
      <c r="X26" s="599"/>
      <c r="Y26" s="596"/>
      <c r="Z26" s="597"/>
      <c r="AA26" s="597"/>
      <c r="AB26" s="597"/>
      <c r="AC26" s="597"/>
      <c r="AD26" s="597"/>
      <c r="AE26" s="597"/>
      <c r="AF26" s="597"/>
      <c r="AG26" s="597"/>
      <c r="AH26" s="597"/>
      <c r="AI26" s="597"/>
      <c r="AJ26" s="597"/>
      <c r="AK26" s="597"/>
      <c r="AL26" s="597"/>
      <c r="AM26" s="597"/>
      <c r="AN26" s="597"/>
      <c r="AO26" s="597"/>
      <c r="AP26" s="598"/>
      <c r="AQ26" s="598"/>
    </row>
    <row r="27" spans="1:58" ht="21.75" customHeight="1" x14ac:dyDescent="0.3">
      <c r="A27" s="599"/>
      <c r="B27" s="596"/>
      <c r="C27" s="597"/>
      <c r="D27" s="597"/>
      <c r="E27" s="596"/>
      <c r="F27" s="596"/>
      <c r="G27" s="596"/>
      <c r="H27" s="596"/>
      <c r="I27" s="596"/>
      <c r="J27" s="596"/>
      <c r="K27" s="596"/>
      <c r="L27" s="596"/>
      <c r="M27" s="596"/>
      <c r="N27" s="596"/>
      <c r="O27" s="596"/>
      <c r="P27" s="596"/>
      <c r="Q27" s="597"/>
      <c r="R27" s="597"/>
      <c r="S27" s="597"/>
      <c r="T27" s="597"/>
      <c r="U27" s="597"/>
      <c r="V27" s="597"/>
      <c r="W27" s="598"/>
      <c r="X27" s="599"/>
      <c r="Y27" s="596"/>
      <c r="Z27" s="597"/>
      <c r="AA27" s="597"/>
      <c r="AB27" s="597"/>
      <c r="AC27" s="597"/>
      <c r="AD27" s="597"/>
      <c r="AE27" s="597"/>
      <c r="AF27" s="597"/>
      <c r="AG27" s="597"/>
      <c r="AH27" s="597"/>
      <c r="AI27" s="597"/>
      <c r="AJ27" s="597"/>
      <c r="AK27" s="597"/>
      <c r="AL27" s="597"/>
      <c r="AM27" s="597"/>
      <c r="AN27" s="597"/>
      <c r="AO27" s="597"/>
      <c r="AP27" s="598"/>
      <c r="AQ27" s="598"/>
    </row>
    <row r="28" spans="1:58" ht="21.75" customHeight="1" x14ac:dyDescent="0.3">
      <c r="A28" s="599"/>
      <c r="B28" s="596"/>
      <c r="C28" s="597"/>
      <c r="D28" s="597"/>
      <c r="E28" s="596"/>
      <c r="F28" s="596"/>
      <c r="G28" s="596"/>
      <c r="H28" s="596"/>
      <c r="I28" s="596"/>
      <c r="J28" s="596"/>
      <c r="K28" s="596"/>
      <c r="L28" s="596"/>
      <c r="M28" s="596"/>
      <c r="N28" s="596"/>
      <c r="O28" s="596"/>
      <c r="P28" s="596"/>
      <c r="Q28" s="597"/>
      <c r="R28" s="597"/>
      <c r="S28" s="597"/>
      <c r="T28" s="597"/>
      <c r="U28" s="597"/>
      <c r="V28" s="597"/>
      <c r="W28" s="598"/>
      <c r="X28" s="599"/>
      <c r="Y28" s="596"/>
      <c r="Z28" s="597"/>
      <c r="AA28" s="597"/>
      <c r="AB28" s="597"/>
      <c r="AC28" s="597"/>
      <c r="AD28" s="597"/>
      <c r="AE28" s="597"/>
      <c r="AF28" s="597"/>
      <c r="AG28" s="597"/>
      <c r="AH28" s="597"/>
      <c r="AI28" s="597"/>
      <c r="AJ28" s="597"/>
      <c r="AK28" s="597"/>
      <c r="AL28" s="597"/>
      <c r="AM28" s="597"/>
      <c r="AN28" s="597"/>
      <c r="AO28" s="597"/>
      <c r="AP28" s="598"/>
      <c r="AQ28" s="598"/>
    </row>
    <row r="29" spans="1:58" ht="21.75" customHeight="1" x14ac:dyDescent="0.3">
      <c r="A29" s="600"/>
      <c r="B29" s="601"/>
      <c r="C29" s="602"/>
      <c r="D29" s="602"/>
      <c r="E29" s="601"/>
      <c r="F29" s="601"/>
      <c r="G29" s="601"/>
      <c r="H29" s="601"/>
      <c r="I29" s="601"/>
      <c r="J29" s="601"/>
      <c r="K29" s="601"/>
      <c r="L29" s="601"/>
      <c r="M29" s="601"/>
      <c r="N29" s="601"/>
      <c r="O29" s="601"/>
      <c r="P29" s="601"/>
      <c r="Q29" s="602"/>
      <c r="R29" s="602"/>
      <c r="S29" s="602"/>
      <c r="T29" s="602"/>
      <c r="U29" s="602"/>
      <c r="V29" s="602"/>
      <c r="W29" s="603"/>
      <c r="X29" s="600"/>
      <c r="Y29" s="601"/>
      <c r="Z29" s="602"/>
      <c r="AA29" s="602"/>
      <c r="AB29" s="602"/>
      <c r="AC29" s="602"/>
      <c r="AD29" s="602"/>
      <c r="AE29" s="602"/>
      <c r="AF29" s="602"/>
      <c r="AG29" s="602"/>
      <c r="AH29" s="602"/>
      <c r="AI29" s="602"/>
      <c r="AJ29" s="602"/>
      <c r="AK29" s="602"/>
      <c r="AL29" s="602"/>
      <c r="AM29" s="602"/>
      <c r="AN29" s="602"/>
      <c r="AO29" s="602"/>
      <c r="AP29" s="603"/>
      <c r="AQ29" s="603"/>
    </row>
    <row r="30" spans="1:58" ht="16.8" thickBot="1" x14ac:dyDescent="0.35">
      <c r="A30" s="604" t="s">
        <v>752</v>
      </c>
      <c r="B30" s="605" t="s">
        <v>775</v>
      </c>
      <c r="C30" s="605"/>
      <c r="D30" s="605"/>
      <c r="E30" s="605"/>
      <c r="F30" s="605"/>
      <c r="G30" s="605"/>
      <c r="H30" s="605"/>
      <c r="I30" s="605"/>
      <c r="J30" s="605"/>
      <c r="K30" s="605"/>
      <c r="L30" s="605"/>
      <c r="M30" s="605"/>
      <c r="N30" s="605"/>
      <c r="O30" s="605"/>
      <c r="P30" s="605"/>
      <c r="Q30" s="605"/>
      <c r="R30" s="605"/>
      <c r="S30" s="605"/>
      <c r="T30" s="605"/>
      <c r="U30" s="605"/>
      <c r="V30" s="605"/>
      <c r="W30" s="605"/>
      <c r="X30" s="604" t="s">
        <v>752</v>
      </c>
      <c r="Y30" s="606"/>
      <c r="Z30" s="605"/>
      <c r="AA30" s="605"/>
      <c r="AB30" s="605"/>
      <c r="AC30" s="605"/>
      <c r="AD30" s="605"/>
      <c r="AE30" s="605"/>
      <c r="AF30" s="605"/>
      <c r="AG30" s="605"/>
      <c r="AH30" s="605"/>
      <c r="AI30" s="605"/>
      <c r="AJ30" s="605"/>
      <c r="AK30" s="605"/>
      <c r="AL30" s="605"/>
      <c r="AM30" s="605"/>
      <c r="AN30" s="605"/>
      <c r="AO30" s="605"/>
      <c r="AP30" s="605"/>
      <c r="AQ30" s="605"/>
    </row>
    <row r="31" spans="1:58" x14ac:dyDescent="0.3">
      <c r="A31" s="607"/>
      <c r="P31" s="607"/>
      <c r="X31" s="1840" t="s">
        <v>312</v>
      </c>
      <c r="Y31" s="315"/>
      <c r="AA31" s="608"/>
      <c r="AD31" s="1840" t="s">
        <v>313</v>
      </c>
      <c r="AH31" s="315" t="s">
        <v>753</v>
      </c>
      <c r="AM31" s="1841" t="s">
        <v>754</v>
      </c>
      <c r="AN31" s="1841"/>
      <c r="AQ31" s="226"/>
    </row>
    <row r="32" spans="1:58" x14ac:dyDescent="0.3">
      <c r="A32" s="317"/>
      <c r="P32" s="317"/>
      <c r="X32" s="1720"/>
      <c r="Y32" s="315"/>
      <c r="AA32" s="608"/>
      <c r="AD32" s="1720"/>
      <c r="AG32" s="609"/>
      <c r="AH32" s="315" t="s">
        <v>755</v>
      </c>
      <c r="AM32" s="1723"/>
      <c r="AN32" s="1723"/>
    </row>
    <row r="34" spans="24:24" x14ac:dyDescent="0.3">
      <c r="X34" s="271" t="s">
        <v>756</v>
      </c>
    </row>
    <row r="35" spans="24:24" x14ac:dyDescent="0.3">
      <c r="X35" s="271" t="s">
        <v>757</v>
      </c>
    </row>
    <row r="36" spans="24:24" x14ac:dyDescent="0.3">
      <c r="X36" s="271" t="s">
        <v>758</v>
      </c>
    </row>
  </sheetData>
  <mergeCells count="67">
    <mergeCell ref="R1:S1"/>
    <mergeCell ref="R2:S2"/>
    <mergeCell ref="T1:W1"/>
    <mergeCell ref="T2:W2"/>
    <mergeCell ref="AI8:AI9"/>
    <mergeCell ref="AE6:AL6"/>
    <mergeCell ref="AC5:AQ5"/>
    <mergeCell ref="A4:W4"/>
    <mergeCell ref="X4:AQ4"/>
    <mergeCell ref="A5:A10"/>
    <mergeCell ref="B5:B9"/>
    <mergeCell ref="C5:C9"/>
    <mergeCell ref="D5:D9"/>
    <mergeCell ref="E5:P5"/>
    <mergeCell ref="R7:R9"/>
    <mergeCell ref="S7:S9"/>
    <mergeCell ref="X31:X32"/>
    <mergeCell ref="AD31:AD32"/>
    <mergeCell ref="AM31:AN32"/>
    <mergeCell ref="AL1:AM1"/>
    <mergeCell ref="AL2:AM2"/>
    <mergeCell ref="AN1:AQ1"/>
    <mergeCell ref="AN2:AQ2"/>
    <mergeCell ref="AB7:AB10"/>
    <mergeCell ref="AC7:AC9"/>
    <mergeCell ref="AD7:AD9"/>
    <mergeCell ref="AE7:AE9"/>
    <mergeCell ref="AF7:AF9"/>
    <mergeCell ref="AG7:AG9"/>
    <mergeCell ref="AA7:AA10"/>
    <mergeCell ref="AC6:AD6"/>
    <mergeCell ref="Y7:Y10"/>
    <mergeCell ref="Z7:Z10"/>
    <mergeCell ref="X5:X10"/>
    <mergeCell ref="Y5:AB6"/>
    <mergeCell ref="V6:V10"/>
    <mergeCell ref="W6:W10"/>
    <mergeCell ref="L7:L9"/>
    <mergeCell ref="M7:M9"/>
    <mergeCell ref="N7:N9"/>
    <mergeCell ref="O7:O9"/>
    <mergeCell ref="Q7:Q9"/>
    <mergeCell ref="AM6:AM9"/>
    <mergeCell ref="AN6:AN9"/>
    <mergeCell ref="AO6:AO9"/>
    <mergeCell ref="AP6:AQ6"/>
    <mergeCell ref="AH7:AH9"/>
    <mergeCell ref="AI7:AL7"/>
    <mergeCell ref="AP7:AP9"/>
    <mergeCell ref="AQ7:AQ9"/>
    <mergeCell ref="AJ8:AL8"/>
    <mergeCell ref="E6:G6"/>
    <mergeCell ref="H6:J6"/>
    <mergeCell ref="K6:M6"/>
    <mergeCell ref="N6:P6"/>
    <mergeCell ref="U6:U10"/>
    <mergeCell ref="Q5:S6"/>
    <mergeCell ref="T5:T9"/>
    <mergeCell ref="U5:W5"/>
    <mergeCell ref="P7:P9"/>
    <mergeCell ref="E7:E9"/>
    <mergeCell ref="F7:F9"/>
    <mergeCell ref="G7:G9"/>
    <mergeCell ref="H7:H9"/>
    <mergeCell ref="I7:I9"/>
    <mergeCell ref="J7:J9"/>
    <mergeCell ref="K7:K9"/>
  </mergeCells>
  <phoneticPr fontId="10" type="noConversion"/>
  <hyperlinks>
    <hyperlink ref="AR1" location="預告統計資料發布時間表!A1" display="回發布時間表" xr:uid="{E52D63DF-881E-488D-8E48-4178182AEFA0}"/>
  </hyperlinks>
  <printOptions horizontalCentered="1"/>
  <pageMargins left="0.57999999999999996" right="0.37" top="0.78740157480314965" bottom="0.31" header="1.41" footer="0.51181102362204722"/>
  <pageSetup paperSize="9" scale="65" fitToWidth="2" fitToHeight="2" orientation="landscape" cellComments="asDisplayed" useFirstPageNumber="1" r:id="rId1"/>
  <headerFooter alignWithMargins="0">
    <oddHeader xml:space="preserve">&amp;R&amp;"標楷體,標準"本表共2頁，第&amp;P頁        </oddHeader>
  </headerFooter>
  <colBreaks count="1" manualBreakCount="1">
    <brk id="23"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FBFB0-81B0-4C60-8543-94FA60D9CF6C}">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1138</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14294033</v>
      </c>
      <c r="G7" s="341">
        <f t="shared" si="0"/>
        <v>49023597</v>
      </c>
      <c r="H7" s="341">
        <f>H8+H18+H19+H20+H21+H22+H25+H31+H34+H35+H36</f>
        <v>13675138</v>
      </c>
      <c r="I7" s="341">
        <f t="shared" ref="I7:K7" si="1">I8+I18+I19+I20+I21+I22+I25+I31+I34+I35+I36</f>
        <v>48400190</v>
      </c>
      <c r="J7" s="341">
        <f t="shared" si="1"/>
        <v>618895</v>
      </c>
      <c r="K7" s="342">
        <f t="shared" si="1"/>
        <v>623407</v>
      </c>
    </row>
    <row r="8" spans="1:12" ht="19.5" customHeight="1" x14ac:dyDescent="0.3">
      <c r="A8" s="343"/>
      <c r="B8" s="343"/>
      <c r="C8" s="344" t="s">
        <v>338</v>
      </c>
      <c r="D8" s="343"/>
      <c r="E8" s="343"/>
      <c r="F8" s="341">
        <f t="shared" ref="F8:G8" si="2">F9+F10+F11+F12+F13+F16+F17</f>
        <v>11968452</v>
      </c>
      <c r="G8" s="341">
        <f t="shared" si="2"/>
        <v>45802544</v>
      </c>
      <c r="H8" s="341">
        <f>H9+H10+H11+H12+H13+H16+H17</f>
        <v>11968452</v>
      </c>
      <c r="I8" s="341">
        <f t="shared" ref="I8:K8" si="3">I9+I10+I11+I12+I13+I16+I17</f>
        <v>45802544</v>
      </c>
      <c r="J8" s="341">
        <f t="shared" si="3"/>
        <v>0</v>
      </c>
      <c r="K8" s="342">
        <f t="shared" si="3"/>
        <v>0</v>
      </c>
    </row>
    <row r="9" spans="1:12" ht="19.5" customHeight="1" x14ac:dyDescent="0.3">
      <c r="A9" s="343"/>
      <c r="B9" s="343"/>
      <c r="C9" s="344"/>
      <c r="D9" s="343" t="s">
        <v>339</v>
      </c>
      <c r="E9" s="323"/>
      <c r="F9" s="341">
        <f>H9+J9</f>
        <v>7671</v>
      </c>
      <c r="G9" s="341">
        <f>I9+K9</f>
        <v>14544</v>
      </c>
      <c r="H9" s="345">
        <v>7671</v>
      </c>
      <c r="I9" s="345">
        <f>H9+'鄉庫收支月報表(114年1月)'!I9</f>
        <v>14544</v>
      </c>
      <c r="J9" s="345">
        <v>0</v>
      </c>
      <c r="K9" s="346">
        <f>J9+'鄉庫收支月報表(114年1月)'!K9</f>
        <v>0</v>
      </c>
    </row>
    <row r="10" spans="1:12" ht="19.5" customHeight="1" x14ac:dyDescent="0.3">
      <c r="A10" s="343"/>
      <c r="B10" s="343"/>
      <c r="C10" s="344"/>
      <c r="D10" s="343" t="s">
        <v>340</v>
      </c>
      <c r="E10" s="343"/>
      <c r="F10" s="341">
        <f t="shared" ref="F10:G12" si="4">H10+J10</f>
        <v>119298</v>
      </c>
      <c r="G10" s="341">
        <f t="shared" si="4"/>
        <v>132037</v>
      </c>
      <c r="H10" s="345">
        <v>119298</v>
      </c>
      <c r="I10" s="345">
        <f>H10+'鄉庫收支月報表(114年1月)'!I10</f>
        <v>132037</v>
      </c>
      <c r="J10" s="345">
        <v>0</v>
      </c>
      <c r="K10" s="346">
        <f>J10+'鄉庫收支月報表(114年1月)'!K10</f>
        <v>0</v>
      </c>
    </row>
    <row r="11" spans="1:12" ht="19.5" customHeight="1" x14ac:dyDescent="0.3">
      <c r="A11" s="343"/>
      <c r="B11" s="343"/>
      <c r="C11" s="344"/>
      <c r="D11" s="343" t="s">
        <v>341</v>
      </c>
      <c r="E11" s="343"/>
      <c r="F11" s="341">
        <f t="shared" si="4"/>
        <v>2698</v>
      </c>
      <c r="G11" s="341">
        <f t="shared" si="4"/>
        <v>3084</v>
      </c>
      <c r="H11" s="345">
        <v>2698</v>
      </c>
      <c r="I11" s="345">
        <f>H11+'鄉庫收支月報表(114年1月)'!I11</f>
        <v>3084</v>
      </c>
      <c r="J11" s="345">
        <v>0</v>
      </c>
      <c r="K11" s="346">
        <f>J11+'鄉庫收支月報表(114年1月)'!K11</f>
        <v>0</v>
      </c>
    </row>
    <row r="12" spans="1:12" ht="19.5" customHeight="1" x14ac:dyDescent="0.3">
      <c r="A12" s="343"/>
      <c r="B12" s="343"/>
      <c r="C12" s="344"/>
      <c r="D12" s="343" t="s">
        <v>342</v>
      </c>
      <c r="E12" s="343"/>
      <c r="F12" s="341">
        <f t="shared" si="4"/>
        <v>0</v>
      </c>
      <c r="G12" s="341">
        <f t="shared" si="4"/>
        <v>0</v>
      </c>
      <c r="H12" s="345">
        <v>0</v>
      </c>
      <c r="I12" s="345">
        <f>H12+'鄉庫收支月報表(114年1月)'!I12</f>
        <v>0</v>
      </c>
      <c r="J12" s="345">
        <v>0</v>
      </c>
      <c r="K12" s="346">
        <f>J12+'鄉庫收支月報表(114年1月)'!K12</f>
        <v>0</v>
      </c>
    </row>
    <row r="13" spans="1:12" ht="19.5" customHeight="1" x14ac:dyDescent="0.3">
      <c r="A13" s="343"/>
      <c r="B13" s="343"/>
      <c r="C13" s="344"/>
      <c r="D13" s="343" t="s">
        <v>343</v>
      </c>
      <c r="E13" s="343"/>
      <c r="F13" s="341">
        <f>H13+J13</f>
        <v>50985</v>
      </c>
      <c r="G13" s="341">
        <f>I13+K13</f>
        <v>66039</v>
      </c>
      <c r="H13" s="341">
        <f>SUM(H14:H15)</f>
        <v>50985</v>
      </c>
      <c r="I13" s="341">
        <f t="shared" ref="I13:K13" si="5">SUM(I14:I15)</f>
        <v>66039</v>
      </c>
      <c r="J13" s="341">
        <f t="shared" si="5"/>
        <v>0</v>
      </c>
      <c r="K13" s="342">
        <f t="shared" si="5"/>
        <v>0</v>
      </c>
    </row>
    <row r="14" spans="1:12" ht="19.5" customHeight="1" x14ac:dyDescent="0.3">
      <c r="A14" s="343"/>
      <c r="B14" s="343"/>
      <c r="C14" s="344"/>
      <c r="D14" s="343"/>
      <c r="E14" s="343" t="s">
        <v>344</v>
      </c>
      <c r="F14" s="341">
        <f t="shared" ref="F14:G28" si="6">H14+J14</f>
        <v>0</v>
      </c>
      <c r="G14" s="341">
        <f t="shared" si="6"/>
        <v>0</v>
      </c>
      <c r="H14" s="345">
        <v>0</v>
      </c>
      <c r="I14" s="345">
        <f>H14+'鄉庫收支月報表(114年1月)'!I14</f>
        <v>0</v>
      </c>
      <c r="J14" s="345">
        <v>0</v>
      </c>
      <c r="K14" s="346">
        <f>J14+'鄉庫收支月報表(114年1月)'!K14</f>
        <v>0</v>
      </c>
    </row>
    <row r="15" spans="1:12" ht="19.5" customHeight="1" x14ac:dyDescent="0.3">
      <c r="A15" s="343"/>
      <c r="B15" s="343"/>
      <c r="C15" s="344"/>
      <c r="D15" s="343"/>
      <c r="E15" s="343" t="s">
        <v>345</v>
      </c>
      <c r="F15" s="341">
        <f t="shared" si="6"/>
        <v>50985</v>
      </c>
      <c r="G15" s="341">
        <f t="shared" si="6"/>
        <v>66039</v>
      </c>
      <c r="H15" s="345">
        <v>50985</v>
      </c>
      <c r="I15" s="345">
        <f>H15+'鄉庫收支月報表(114年1月)'!I15</f>
        <v>66039</v>
      </c>
      <c r="J15" s="345">
        <v>0</v>
      </c>
      <c r="K15" s="346">
        <f>J15+'鄉庫收支月報表(114年1月)'!K15</f>
        <v>0</v>
      </c>
    </row>
    <row r="16" spans="1:12" ht="19.5" customHeight="1" x14ac:dyDescent="0.3">
      <c r="A16" s="343"/>
      <c r="B16" s="343"/>
      <c r="C16" s="344"/>
      <c r="D16" s="343" t="s">
        <v>346</v>
      </c>
      <c r="E16" s="343"/>
      <c r="F16" s="341">
        <f t="shared" si="6"/>
        <v>11787800</v>
      </c>
      <c r="G16" s="341">
        <f t="shared" si="6"/>
        <v>45586840</v>
      </c>
      <c r="H16" s="345">
        <v>11787800</v>
      </c>
      <c r="I16" s="345">
        <f>H16+'鄉庫收支月報表(114年1月)'!I16</f>
        <v>45586840</v>
      </c>
      <c r="J16" s="345">
        <v>0</v>
      </c>
      <c r="K16" s="346">
        <f>J16+'鄉庫收支月報表(114年1月)'!K16</f>
        <v>0</v>
      </c>
    </row>
    <row r="17" spans="1:11" ht="19.5" customHeight="1" x14ac:dyDescent="0.3">
      <c r="A17" s="343"/>
      <c r="B17" s="343"/>
      <c r="C17" s="344"/>
      <c r="D17" s="343" t="s">
        <v>347</v>
      </c>
      <c r="E17" s="343"/>
      <c r="F17" s="341">
        <f t="shared" si="6"/>
        <v>0</v>
      </c>
      <c r="G17" s="341">
        <f t="shared" si="6"/>
        <v>0</v>
      </c>
      <c r="H17" s="345">
        <v>0</v>
      </c>
      <c r="I17" s="345">
        <f>H17+'鄉庫收支月報表(114年1月)'!I17</f>
        <v>0</v>
      </c>
      <c r="J17" s="345">
        <v>0</v>
      </c>
      <c r="K17" s="346">
        <f>J17+'鄉庫收支月報表(114年1月)'!K17</f>
        <v>0</v>
      </c>
    </row>
    <row r="18" spans="1:11" ht="19.5" customHeight="1" x14ac:dyDescent="0.3">
      <c r="A18" s="343"/>
      <c r="B18" s="343"/>
      <c r="C18" s="347" t="s">
        <v>348</v>
      </c>
      <c r="D18" s="343"/>
      <c r="E18" s="343"/>
      <c r="F18" s="341">
        <f t="shared" si="6"/>
        <v>0</v>
      </c>
      <c r="G18" s="341">
        <f t="shared" si="6"/>
        <v>0</v>
      </c>
      <c r="H18" s="345">
        <v>0</v>
      </c>
      <c r="I18" s="345">
        <f>H18+'鄉庫收支月報表(114年1月)'!I18</f>
        <v>0</v>
      </c>
      <c r="J18" s="345">
        <v>0</v>
      </c>
      <c r="K18" s="346">
        <f>J18+'鄉庫收支月報表(114年1月)'!K18</f>
        <v>0</v>
      </c>
    </row>
    <row r="19" spans="1:11" ht="19.5" customHeight="1" x14ac:dyDescent="0.3">
      <c r="A19" s="343"/>
      <c r="B19" s="343"/>
      <c r="C19" s="347" t="s">
        <v>349</v>
      </c>
      <c r="D19" s="343"/>
      <c r="E19" s="343"/>
      <c r="F19" s="341">
        <f t="shared" si="6"/>
        <v>27359</v>
      </c>
      <c r="G19" s="341">
        <f t="shared" si="6"/>
        <v>31493</v>
      </c>
      <c r="H19" s="345">
        <v>27359</v>
      </c>
      <c r="I19" s="345">
        <f>H19+'鄉庫收支月報表(114年1月)'!I19</f>
        <v>31493</v>
      </c>
      <c r="J19" s="345">
        <v>0</v>
      </c>
      <c r="K19" s="346">
        <f>J19+'鄉庫收支月報表(114年1月)'!K19</f>
        <v>0</v>
      </c>
    </row>
    <row r="20" spans="1:11" ht="19.5" customHeight="1" x14ac:dyDescent="0.3">
      <c r="A20" s="343"/>
      <c r="B20" s="343"/>
      <c r="C20" s="347" t="s">
        <v>350</v>
      </c>
      <c r="D20" s="343"/>
      <c r="E20" s="343"/>
      <c r="F20" s="341">
        <f t="shared" si="6"/>
        <v>812500</v>
      </c>
      <c r="G20" s="341">
        <f t="shared" si="6"/>
        <v>1051200</v>
      </c>
      <c r="H20" s="345">
        <v>812500</v>
      </c>
      <c r="I20" s="345">
        <f>H20+'鄉庫收支月報表(114年1月)'!I20</f>
        <v>1051200</v>
      </c>
      <c r="J20" s="345">
        <v>0</v>
      </c>
      <c r="K20" s="346">
        <f>J20+'鄉庫收支月報表(114年1月)'!K20</f>
        <v>0</v>
      </c>
    </row>
    <row r="21" spans="1:11" ht="19.5" customHeight="1" x14ac:dyDescent="0.3">
      <c r="A21" s="343"/>
      <c r="B21" s="343"/>
      <c r="C21" s="347" t="s">
        <v>351</v>
      </c>
      <c r="D21" s="343"/>
      <c r="E21" s="343"/>
      <c r="F21" s="341">
        <f t="shared" si="6"/>
        <v>0</v>
      </c>
      <c r="G21" s="341">
        <f t="shared" si="6"/>
        <v>0</v>
      </c>
      <c r="H21" s="345">
        <v>0</v>
      </c>
      <c r="I21" s="345">
        <f>H21+'鄉庫收支月報表(114年1月)'!I21</f>
        <v>0</v>
      </c>
      <c r="J21" s="345">
        <v>0</v>
      </c>
      <c r="K21" s="346">
        <f>J21+'鄉庫收支月報表(114年1月)'!K21</f>
        <v>0</v>
      </c>
    </row>
    <row r="22" spans="1:11" ht="19.5" customHeight="1" x14ac:dyDescent="0.3">
      <c r="A22" s="343"/>
      <c r="B22" s="343"/>
      <c r="C22" s="347" t="s">
        <v>352</v>
      </c>
      <c r="D22" s="343"/>
      <c r="E22" s="343"/>
      <c r="F22" s="341">
        <f t="shared" si="6"/>
        <v>120000</v>
      </c>
      <c r="G22" s="341">
        <f t="shared" si="6"/>
        <v>312989</v>
      </c>
      <c r="H22" s="341">
        <f>SUM(H23:H24)</f>
        <v>120000</v>
      </c>
      <c r="I22" s="341">
        <f t="shared" ref="I22:K22" si="7">SUM(I23:I24)</f>
        <v>312989</v>
      </c>
      <c r="J22" s="341">
        <f t="shared" si="7"/>
        <v>0</v>
      </c>
      <c r="K22" s="342">
        <f t="shared" si="7"/>
        <v>0</v>
      </c>
    </row>
    <row r="23" spans="1:11" ht="19.5" customHeight="1" x14ac:dyDescent="0.3">
      <c r="A23" s="343"/>
      <c r="B23" s="343"/>
      <c r="C23" s="323"/>
      <c r="D23" s="347" t="s">
        <v>353</v>
      </c>
      <c r="E23" s="343"/>
      <c r="F23" s="341">
        <f t="shared" si="6"/>
        <v>120000</v>
      </c>
      <c r="G23" s="341">
        <f t="shared" si="6"/>
        <v>312989</v>
      </c>
      <c r="H23" s="345">
        <v>120000</v>
      </c>
      <c r="I23" s="345">
        <f>H23+'鄉庫收支月報表(114年1月)'!I23</f>
        <v>312989</v>
      </c>
      <c r="J23" s="345">
        <v>0</v>
      </c>
      <c r="K23" s="346">
        <f>J23+'鄉庫收支月報表(114年1月)'!K23</f>
        <v>0</v>
      </c>
    </row>
    <row r="24" spans="1:11" ht="19.5" customHeight="1" x14ac:dyDescent="0.3">
      <c r="A24" s="343"/>
      <c r="B24" s="343"/>
      <c r="C24" s="343"/>
      <c r="D24" s="343" t="s">
        <v>354</v>
      </c>
      <c r="E24" s="343"/>
      <c r="F24" s="341">
        <f t="shared" si="6"/>
        <v>0</v>
      </c>
      <c r="G24" s="341">
        <f t="shared" si="6"/>
        <v>0</v>
      </c>
      <c r="H24" s="345">
        <v>0</v>
      </c>
      <c r="I24" s="345">
        <f>H24+'鄉庫收支月報表(114年1月)'!I24</f>
        <v>0</v>
      </c>
      <c r="J24" s="345">
        <v>0</v>
      </c>
      <c r="K24" s="346">
        <f>J24+'鄉庫收支月報表(114年1月)'!K24</f>
        <v>0</v>
      </c>
    </row>
    <row r="25" spans="1:11" ht="19.5" customHeight="1" x14ac:dyDescent="0.3">
      <c r="A25" s="343"/>
      <c r="B25" s="343"/>
      <c r="C25" s="343" t="s">
        <v>355</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356</v>
      </c>
      <c r="E26" s="343"/>
      <c r="F26" s="341">
        <f t="shared" si="6"/>
        <v>0</v>
      </c>
      <c r="G26" s="341">
        <f t="shared" si="6"/>
        <v>0</v>
      </c>
      <c r="H26" s="345">
        <v>0</v>
      </c>
      <c r="I26" s="345">
        <f>H26+'鄉庫收支月報表(114年1月)'!I26</f>
        <v>0</v>
      </c>
      <c r="J26" s="345">
        <v>0</v>
      </c>
      <c r="K26" s="346">
        <f>J26+'鄉庫收支月報表(114年1月)'!K26</f>
        <v>0</v>
      </c>
    </row>
    <row r="27" spans="1:11" ht="19.5" customHeight="1" x14ac:dyDescent="0.3">
      <c r="A27" s="343"/>
      <c r="B27" s="343"/>
      <c r="C27" s="343"/>
      <c r="D27" s="343" t="s">
        <v>357</v>
      </c>
      <c r="E27" s="343"/>
      <c r="F27" s="341">
        <f t="shared" si="6"/>
        <v>0</v>
      </c>
      <c r="G27" s="341">
        <f t="shared" si="6"/>
        <v>0</v>
      </c>
      <c r="H27" s="345">
        <v>0</v>
      </c>
      <c r="I27" s="345">
        <f>H27+'鄉庫收支月報表(114年1月)'!I27</f>
        <v>0</v>
      </c>
      <c r="J27" s="345">
        <v>0</v>
      </c>
      <c r="K27" s="346">
        <f>J27+'鄉庫收支月報表(114年1月)'!K27</f>
        <v>0</v>
      </c>
    </row>
    <row r="28" spans="1:11" ht="19.5" customHeight="1" x14ac:dyDescent="0.3">
      <c r="A28" s="343"/>
      <c r="B28" s="343"/>
      <c r="C28" s="343"/>
      <c r="D28" s="343" t="s">
        <v>358</v>
      </c>
      <c r="E28" s="343"/>
      <c r="F28" s="341">
        <f t="shared" si="6"/>
        <v>0</v>
      </c>
      <c r="G28" s="341">
        <f t="shared" si="6"/>
        <v>0</v>
      </c>
      <c r="H28" s="345">
        <v>0</v>
      </c>
      <c r="I28" s="345">
        <f>H28+'鄉庫收支月報表(114年1月)'!I28</f>
        <v>0</v>
      </c>
      <c r="J28" s="345">
        <v>0</v>
      </c>
      <c r="K28" s="346">
        <f>J28+'鄉庫收支月報表(114年1月)'!K28</f>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1282851</v>
      </c>
      <c r="G31" s="341">
        <f>I31+K31</f>
        <v>1282851</v>
      </c>
      <c r="H31" s="341">
        <f>SUM(H32:H33)</f>
        <v>699700</v>
      </c>
      <c r="I31" s="341">
        <f t="shared" ref="I31:K31" si="8">SUM(I32:I33)</f>
        <v>699700</v>
      </c>
      <c r="J31" s="341">
        <f t="shared" si="8"/>
        <v>583151</v>
      </c>
      <c r="K31" s="342">
        <f t="shared" si="8"/>
        <v>583151</v>
      </c>
    </row>
    <row r="32" spans="1:11" ht="19.5" customHeight="1" x14ac:dyDescent="0.3">
      <c r="A32" s="343"/>
      <c r="B32" s="343"/>
      <c r="C32" s="343"/>
      <c r="D32" s="343" t="s">
        <v>360</v>
      </c>
      <c r="E32" s="343"/>
      <c r="F32" s="341">
        <f t="shared" ref="F32:G42" si="9">H32+J32</f>
        <v>1282851</v>
      </c>
      <c r="G32" s="341">
        <f t="shared" si="9"/>
        <v>1282851</v>
      </c>
      <c r="H32" s="345">
        <v>699700</v>
      </c>
      <c r="I32" s="345">
        <f>H32+'鄉庫收支月報表(114年1月)'!I32</f>
        <v>699700</v>
      </c>
      <c r="J32" s="345">
        <v>583151</v>
      </c>
      <c r="K32" s="346">
        <f>J32+'鄉庫收支月報表(114年1月)'!K32</f>
        <v>583151</v>
      </c>
    </row>
    <row r="33" spans="1:11" ht="19.5" customHeight="1" x14ac:dyDescent="0.3">
      <c r="A33" s="343"/>
      <c r="B33" s="343"/>
      <c r="C33" s="343"/>
      <c r="D33" s="343" t="s">
        <v>361</v>
      </c>
      <c r="E33" s="343"/>
      <c r="F33" s="341">
        <f t="shared" si="9"/>
        <v>0</v>
      </c>
      <c r="G33" s="341">
        <f t="shared" si="9"/>
        <v>0</v>
      </c>
      <c r="H33" s="345">
        <v>0</v>
      </c>
      <c r="I33" s="345">
        <f>H33+'鄉庫收支月報表(114年1月)'!I33</f>
        <v>0</v>
      </c>
      <c r="J33" s="345">
        <v>0</v>
      </c>
      <c r="K33" s="346">
        <f>J33+'鄉庫收支月報表(114年1月)'!K33</f>
        <v>0</v>
      </c>
    </row>
    <row r="34" spans="1:11" ht="19.5" customHeight="1" x14ac:dyDescent="0.3">
      <c r="A34" s="343"/>
      <c r="B34" s="343"/>
      <c r="C34" s="343" t="s">
        <v>362</v>
      </c>
      <c r="D34" s="343"/>
      <c r="E34" s="343"/>
      <c r="F34" s="341">
        <f t="shared" si="9"/>
        <v>0</v>
      </c>
      <c r="G34" s="341">
        <f t="shared" si="9"/>
        <v>0</v>
      </c>
      <c r="H34" s="345">
        <v>0</v>
      </c>
      <c r="I34" s="345">
        <f>H34+'鄉庫收支月報表(114年1月)'!I34</f>
        <v>0</v>
      </c>
      <c r="J34" s="345">
        <v>0</v>
      </c>
      <c r="K34" s="346">
        <f>J34+'鄉庫收支月報表(114年1月)'!K34</f>
        <v>0</v>
      </c>
    </row>
    <row r="35" spans="1:11" ht="19.5" customHeight="1" x14ac:dyDescent="0.3">
      <c r="A35" s="343"/>
      <c r="B35" s="343"/>
      <c r="C35" s="343" t="s">
        <v>363</v>
      </c>
      <c r="D35" s="343"/>
      <c r="E35" s="343"/>
      <c r="F35" s="341">
        <f t="shared" si="9"/>
        <v>0</v>
      </c>
      <c r="G35" s="341">
        <f t="shared" si="9"/>
        <v>0</v>
      </c>
      <c r="H35" s="345">
        <v>0</v>
      </c>
      <c r="I35" s="345">
        <f>H35+'鄉庫收支月報表(114年1月)'!I35</f>
        <v>0</v>
      </c>
      <c r="J35" s="345">
        <v>0</v>
      </c>
      <c r="K35" s="346">
        <f>J35+'鄉庫收支月報表(114年1月)'!K35</f>
        <v>0</v>
      </c>
    </row>
    <row r="36" spans="1:11" ht="19.5" customHeight="1" x14ac:dyDescent="0.3">
      <c r="A36" s="343"/>
      <c r="B36" s="343"/>
      <c r="C36" s="343" t="s">
        <v>364</v>
      </c>
      <c r="D36" s="343"/>
      <c r="E36" s="343"/>
      <c r="F36" s="341">
        <f t="shared" si="9"/>
        <v>82871</v>
      </c>
      <c r="G36" s="341">
        <f t="shared" si="9"/>
        <v>542520</v>
      </c>
      <c r="H36" s="345">
        <v>47127</v>
      </c>
      <c r="I36" s="345">
        <f>H36+'鄉庫收支月報表(114年1月)'!I36</f>
        <v>502264</v>
      </c>
      <c r="J36" s="345">
        <v>35744</v>
      </c>
      <c r="K36" s="346">
        <f>J36+'鄉庫收支月報表(114年1月)'!K36</f>
        <v>40256</v>
      </c>
    </row>
    <row r="37" spans="1:11" ht="19.5" customHeight="1" x14ac:dyDescent="0.3">
      <c r="A37" s="343"/>
      <c r="B37" s="343" t="s">
        <v>365</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366</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367</v>
      </c>
      <c r="E39" s="343"/>
      <c r="F39" s="341">
        <f t="shared" si="9"/>
        <v>0</v>
      </c>
      <c r="G39" s="341">
        <f t="shared" si="9"/>
        <v>0</v>
      </c>
      <c r="H39" s="345">
        <v>0</v>
      </c>
      <c r="I39" s="345">
        <f>H39+'鄉庫收支月報表(114年1月)'!I39</f>
        <v>0</v>
      </c>
      <c r="J39" s="345">
        <v>0</v>
      </c>
      <c r="K39" s="346">
        <f>J39+'鄉庫收支月報表(114年1月)'!K39</f>
        <v>0</v>
      </c>
    </row>
    <row r="40" spans="1:11" ht="19.5" customHeight="1" x14ac:dyDescent="0.3">
      <c r="A40" s="343"/>
      <c r="B40" s="343"/>
      <c r="C40" s="343"/>
      <c r="D40" s="343" t="s">
        <v>368</v>
      </c>
      <c r="E40" s="343"/>
      <c r="F40" s="341">
        <f t="shared" si="9"/>
        <v>0</v>
      </c>
      <c r="G40" s="341">
        <f t="shared" si="9"/>
        <v>0</v>
      </c>
      <c r="H40" s="345">
        <v>0</v>
      </c>
      <c r="I40" s="345">
        <f>H40+'鄉庫收支月報表(114年1月)'!I40</f>
        <v>0</v>
      </c>
      <c r="J40" s="345">
        <v>0</v>
      </c>
      <c r="K40" s="346">
        <f>J40+'鄉庫收支月報表(114年1月)'!K40</f>
        <v>0</v>
      </c>
    </row>
    <row r="41" spans="1:11" ht="19.5" customHeight="1" x14ac:dyDescent="0.3">
      <c r="A41" s="343"/>
      <c r="B41" s="343"/>
      <c r="C41" s="343"/>
      <c r="D41" s="343" t="s">
        <v>369</v>
      </c>
      <c r="E41" s="343"/>
      <c r="F41" s="341">
        <f t="shared" si="9"/>
        <v>0</v>
      </c>
      <c r="G41" s="341">
        <f t="shared" si="9"/>
        <v>0</v>
      </c>
      <c r="H41" s="345">
        <v>0</v>
      </c>
      <c r="I41" s="345">
        <f>H41+'鄉庫收支月報表(114年1月)'!I41</f>
        <v>0</v>
      </c>
      <c r="J41" s="345">
        <v>0</v>
      </c>
      <c r="K41" s="346">
        <f>J41+'鄉庫收支月報表(114年1月)'!K41</f>
        <v>0</v>
      </c>
    </row>
    <row r="42" spans="1:11" ht="19.5" customHeight="1" x14ac:dyDescent="0.3">
      <c r="A42" s="343"/>
      <c r="B42" s="343"/>
      <c r="C42" s="343"/>
      <c r="D42" s="343" t="s">
        <v>354</v>
      </c>
      <c r="E42" s="343"/>
      <c r="F42" s="341">
        <f t="shared" si="9"/>
        <v>0</v>
      </c>
      <c r="G42" s="341">
        <f t="shared" si="9"/>
        <v>0</v>
      </c>
      <c r="H42" s="345"/>
      <c r="I42" s="345">
        <f>H42+'鄉庫收支月報表(114年1月)'!I42</f>
        <v>0</v>
      </c>
      <c r="J42" s="345">
        <v>0</v>
      </c>
      <c r="K42" s="346">
        <f>J42+'鄉庫收支月報表(114年1月)'!K42</f>
        <v>0</v>
      </c>
    </row>
    <row r="43" spans="1:11" ht="19.5" customHeight="1" x14ac:dyDescent="0.3">
      <c r="A43" s="343"/>
      <c r="B43" s="348" t="s">
        <v>370</v>
      </c>
      <c r="C43" s="343"/>
      <c r="D43" s="343"/>
      <c r="E43" s="343"/>
      <c r="F43" s="341">
        <f>F37+F7</f>
        <v>14294033</v>
      </c>
      <c r="G43" s="341">
        <f t="shared" ref="G43:K43" si="12">G37+G7</f>
        <v>49023597</v>
      </c>
      <c r="H43" s="341">
        <f t="shared" si="12"/>
        <v>13675138</v>
      </c>
      <c r="I43" s="341">
        <f t="shared" si="12"/>
        <v>48400190</v>
      </c>
      <c r="J43" s="341">
        <f t="shared" si="12"/>
        <v>618895</v>
      </c>
      <c r="K43" s="342">
        <f t="shared" si="12"/>
        <v>623407</v>
      </c>
    </row>
    <row r="44" spans="1:11" ht="19.5" customHeight="1" x14ac:dyDescent="0.3">
      <c r="A44" s="343"/>
      <c r="B44" s="343" t="s">
        <v>371</v>
      </c>
      <c r="C44" s="343"/>
      <c r="D44" s="343"/>
      <c r="E44" s="343"/>
      <c r="F44" s="349">
        <v>0</v>
      </c>
      <c r="G44" s="345">
        <f>+'鄉庫收支月報表(114年1月)'!G44</f>
        <v>0</v>
      </c>
      <c r="H44" s="350"/>
      <c r="I44" s="351"/>
      <c r="J44" s="351"/>
      <c r="K44" s="352"/>
    </row>
    <row r="45" spans="1:11" ht="19.5" customHeight="1" x14ac:dyDescent="0.3">
      <c r="A45" s="343"/>
      <c r="B45" s="343" t="s">
        <v>372</v>
      </c>
      <c r="C45" s="343"/>
      <c r="D45" s="343"/>
      <c r="E45" s="343"/>
      <c r="F45" s="349">
        <v>0</v>
      </c>
      <c r="G45" s="345">
        <f>+'鄉庫收支月報表(114年1月)'!G45</f>
        <v>0</v>
      </c>
      <c r="H45" s="353"/>
      <c r="I45" s="354"/>
      <c r="J45" s="354"/>
      <c r="K45" s="355"/>
    </row>
    <row r="46" spans="1:11" ht="19.5" customHeight="1" x14ac:dyDescent="0.3">
      <c r="A46" s="343"/>
      <c r="B46" s="343" t="s">
        <v>373</v>
      </c>
      <c r="C46" s="343"/>
      <c r="D46" s="343"/>
      <c r="E46" s="343"/>
      <c r="F46" s="349">
        <v>0</v>
      </c>
      <c r="G46" s="345">
        <f>+'鄉庫收支月報表(114年1月)'!G46</f>
        <v>0</v>
      </c>
      <c r="H46" s="353"/>
      <c r="I46" s="354"/>
      <c r="J46" s="354"/>
      <c r="K46" s="355"/>
    </row>
    <row r="47" spans="1:11" ht="19.5" customHeight="1" x14ac:dyDescent="0.3">
      <c r="A47" s="343"/>
      <c r="B47" s="343" t="s">
        <v>374</v>
      </c>
      <c r="C47" s="343"/>
      <c r="D47" s="343"/>
      <c r="E47" s="343"/>
      <c r="F47" s="349">
        <v>0</v>
      </c>
      <c r="G47" s="345">
        <f>+'鄉庫收支月報表(114年1月)'!G47</f>
        <v>0</v>
      </c>
      <c r="H47" s="356"/>
      <c r="I47" s="354"/>
      <c r="J47" s="354"/>
      <c r="K47" s="355"/>
    </row>
    <row r="48" spans="1:11" ht="19.5" customHeight="1" x14ac:dyDescent="0.3">
      <c r="A48" s="343"/>
      <c r="B48" s="343" t="s">
        <v>375</v>
      </c>
      <c r="C48" s="343"/>
      <c r="D48" s="343"/>
      <c r="E48" s="343"/>
      <c r="F48" s="349">
        <v>0</v>
      </c>
      <c r="G48" s="345">
        <f>+'鄉庫收支月報表(114年1月)'!G48</f>
        <v>0</v>
      </c>
      <c r="H48" s="353"/>
      <c r="I48" s="354"/>
      <c r="J48" s="354"/>
      <c r="K48" s="355"/>
    </row>
    <row r="49" spans="1:11" ht="19.5" customHeight="1" x14ac:dyDescent="0.3">
      <c r="A49" s="343" t="s">
        <v>376</v>
      </c>
      <c r="B49" s="343"/>
      <c r="C49" s="343"/>
      <c r="D49" s="343"/>
      <c r="E49" s="343"/>
      <c r="F49" s="349">
        <v>0</v>
      </c>
      <c r="G49" s="345">
        <f>+'鄉庫收支月報表(114年1月)'!G49</f>
        <v>0</v>
      </c>
      <c r="H49" s="353"/>
      <c r="I49" s="354"/>
      <c r="J49" s="354"/>
      <c r="K49" s="355"/>
    </row>
    <row r="50" spans="1:11" ht="19.5" customHeight="1" x14ac:dyDescent="0.3">
      <c r="A50" s="343"/>
      <c r="B50" s="343" t="s">
        <v>377</v>
      </c>
      <c r="C50" s="343"/>
      <c r="D50" s="343"/>
      <c r="E50" s="343"/>
      <c r="F50" s="349">
        <v>0</v>
      </c>
      <c r="G50" s="345">
        <f>+'鄉庫收支月報表(114年1月)'!G50</f>
        <v>0</v>
      </c>
      <c r="H50" s="353"/>
      <c r="I50" s="354"/>
      <c r="J50" s="354"/>
      <c r="K50" s="355"/>
    </row>
    <row r="51" spans="1:11" ht="19.5" customHeight="1" x14ac:dyDescent="0.3">
      <c r="A51" s="348" t="s">
        <v>378</v>
      </c>
      <c r="B51" s="343"/>
      <c r="C51" s="343"/>
      <c r="D51" s="343"/>
      <c r="E51" s="357"/>
      <c r="F51" s="341">
        <f>SUM(F43:F50)</f>
        <v>14294033</v>
      </c>
      <c r="G51" s="341">
        <f>SUM(G43:G50)</f>
        <v>49023597</v>
      </c>
      <c r="H51" s="353"/>
      <c r="I51" s="354"/>
      <c r="J51" s="354"/>
      <c r="K51" s="355"/>
    </row>
    <row r="52" spans="1:11" ht="19.5" customHeight="1" x14ac:dyDescent="0.3">
      <c r="A52" s="348" t="s">
        <v>379</v>
      </c>
      <c r="B52" s="343"/>
      <c r="C52" s="343"/>
      <c r="D52" s="343"/>
      <c r="E52" s="358"/>
      <c r="F52" s="345">
        <f>'鄉庫收支月報表(114年1月)'!F128</f>
        <v>393726038</v>
      </c>
      <c r="G52" s="345"/>
      <c r="H52" s="353"/>
      <c r="I52" s="354"/>
      <c r="J52" s="354"/>
      <c r="K52" s="355"/>
    </row>
    <row r="53" spans="1:11" ht="19.5" customHeight="1" x14ac:dyDescent="0.3">
      <c r="A53" s="348" t="s">
        <v>380</v>
      </c>
      <c r="B53" s="343"/>
      <c r="C53" s="343"/>
      <c r="D53" s="343"/>
      <c r="E53" s="358"/>
      <c r="F53" s="341">
        <f>SUM(F51:F52)</f>
        <v>408020071</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8487196</v>
      </c>
      <c r="G56" s="341">
        <f>I56+K56</f>
        <v>20784509</v>
      </c>
      <c r="H56" s="341">
        <f>H57+H62+H66+H71+H77+H82+H85+H88</f>
        <v>7892196</v>
      </c>
      <c r="I56" s="341">
        <f t="shared" ref="I56:K56" si="13">I57+I62+I66+I71+I77+I82+I85+I88</f>
        <v>20189509</v>
      </c>
      <c r="J56" s="341">
        <f t="shared" si="13"/>
        <v>595000</v>
      </c>
      <c r="K56" s="342">
        <f t="shared" si="13"/>
        <v>595000</v>
      </c>
    </row>
    <row r="57" spans="1:11" ht="19.5" customHeight="1" x14ac:dyDescent="0.3">
      <c r="A57" s="343"/>
      <c r="B57" s="343"/>
      <c r="C57" s="344" t="s">
        <v>384</v>
      </c>
      <c r="D57" s="343"/>
      <c r="E57" s="343"/>
      <c r="F57" s="341">
        <f t="shared" ref="F57:G79" si="14">H57+J57</f>
        <v>4935416</v>
      </c>
      <c r="G57" s="341">
        <f t="shared" si="14"/>
        <v>13080161</v>
      </c>
      <c r="H57" s="341">
        <f>SUM(H58:H61)</f>
        <v>4935416</v>
      </c>
      <c r="I57" s="341">
        <f t="shared" ref="I57:K57" si="15">SUM(I58:I61)</f>
        <v>13080161</v>
      </c>
      <c r="J57" s="341">
        <f t="shared" si="15"/>
        <v>0</v>
      </c>
      <c r="K57" s="342">
        <f t="shared" si="15"/>
        <v>0</v>
      </c>
    </row>
    <row r="58" spans="1:11" ht="19.5" customHeight="1" x14ac:dyDescent="0.3">
      <c r="A58" s="343"/>
      <c r="B58" s="343"/>
      <c r="C58" s="344"/>
      <c r="D58" s="343" t="s">
        <v>385</v>
      </c>
      <c r="E58" s="343"/>
      <c r="F58" s="341">
        <f t="shared" si="14"/>
        <v>1501022</v>
      </c>
      <c r="G58" s="341">
        <f t="shared" si="14"/>
        <v>4648964</v>
      </c>
      <c r="H58" s="345">
        <v>1501022</v>
      </c>
      <c r="I58" s="345">
        <f>H58+'鄉庫收支月報表(114年1月)'!I58</f>
        <v>4648964</v>
      </c>
      <c r="J58" s="345">
        <v>0</v>
      </c>
      <c r="K58" s="346">
        <f>J58+'鄉庫收支月報表(114年1月)'!K58</f>
        <v>0</v>
      </c>
    </row>
    <row r="59" spans="1:11" ht="19.5" customHeight="1" x14ac:dyDescent="0.3">
      <c r="A59" s="343"/>
      <c r="B59" s="343"/>
      <c r="C59" s="344"/>
      <c r="D59" s="343" t="s">
        <v>386</v>
      </c>
      <c r="E59" s="343"/>
      <c r="F59" s="341">
        <f t="shared" si="14"/>
        <v>1123478</v>
      </c>
      <c r="G59" s="341">
        <f t="shared" si="14"/>
        <v>2628666</v>
      </c>
      <c r="H59" s="345">
        <v>1123478</v>
      </c>
      <c r="I59" s="345">
        <f>H59+'鄉庫收支月報表(114年1月)'!I59</f>
        <v>2628666</v>
      </c>
      <c r="J59" s="345">
        <v>0</v>
      </c>
      <c r="K59" s="346">
        <f>J59+'鄉庫收支月報表(114年1月)'!K59</f>
        <v>0</v>
      </c>
    </row>
    <row r="60" spans="1:11" ht="19.5" customHeight="1" x14ac:dyDescent="0.3">
      <c r="A60" s="343"/>
      <c r="B60" s="343"/>
      <c r="C60" s="344"/>
      <c r="D60" s="343" t="s">
        <v>387</v>
      </c>
      <c r="E60" s="343"/>
      <c r="F60" s="341">
        <f t="shared" si="14"/>
        <v>2273071</v>
      </c>
      <c r="G60" s="341">
        <f t="shared" si="14"/>
        <v>5752878</v>
      </c>
      <c r="H60" s="345">
        <v>2273071</v>
      </c>
      <c r="I60" s="345">
        <f>H60+'鄉庫收支月報表(114年1月)'!I60</f>
        <v>5752878</v>
      </c>
      <c r="J60" s="345">
        <v>0</v>
      </c>
      <c r="K60" s="346">
        <f>J60+'鄉庫收支月報表(114年1月)'!K60</f>
        <v>0</v>
      </c>
    </row>
    <row r="61" spans="1:11" ht="19.5" customHeight="1" x14ac:dyDescent="0.3">
      <c r="A61" s="343"/>
      <c r="B61" s="343"/>
      <c r="C61" s="344"/>
      <c r="D61" s="343" t="s">
        <v>388</v>
      </c>
      <c r="E61" s="343"/>
      <c r="F61" s="341">
        <f t="shared" si="14"/>
        <v>37845</v>
      </c>
      <c r="G61" s="341">
        <f t="shared" si="14"/>
        <v>49653</v>
      </c>
      <c r="H61" s="345">
        <v>37845</v>
      </c>
      <c r="I61" s="345">
        <f>H61+'鄉庫收支月報表(114年1月)'!I61</f>
        <v>49653</v>
      </c>
      <c r="J61" s="345">
        <v>0</v>
      </c>
      <c r="K61" s="346">
        <f>J61+'鄉庫收支月報表(114年1月)'!K61</f>
        <v>0</v>
      </c>
    </row>
    <row r="62" spans="1:11" ht="19.5" customHeight="1" x14ac:dyDescent="0.3">
      <c r="A62" s="343"/>
      <c r="B62" s="343"/>
      <c r="C62" s="344" t="s">
        <v>389</v>
      </c>
      <c r="D62" s="343"/>
      <c r="E62" s="343"/>
      <c r="F62" s="341">
        <f t="shared" si="14"/>
        <v>173404</v>
      </c>
      <c r="G62" s="341">
        <f t="shared" si="14"/>
        <v>406818</v>
      </c>
      <c r="H62" s="341">
        <f>SUM(H63:H65)</f>
        <v>173404</v>
      </c>
      <c r="I62" s="341">
        <f t="shared" ref="I62:K62" si="16">SUM(I63:I65)</f>
        <v>406818</v>
      </c>
      <c r="J62" s="341">
        <f t="shared" si="16"/>
        <v>0</v>
      </c>
      <c r="K62" s="342">
        <f t="shared" si="16"/>
        <v>0</v>
      </c>
    </row>
    <row r="63" spans="1:11" ht="19.5" customHeight="1" x14ac:dyDescent="0.3">
      <c r="A63" s="343"/>
      <c r="B63" s="343"/>
      <c r="C63" s="344"/>
      <c r="D63" s="343" t="s">
        <v>390</v>
      </c>
      <c r="E63" s="343"/>
      <c r="F63" s="341">
        <f t="shared" si="14"/>
        <v>0</v>
      </c>
      <c r="G63" s="341">
        <f t="shared" si="14"/>
        <v>0</v>
      </c>
      <c r="H63" s="345">
        <v>0</v>
      </c>
      <c r="I63" s="345">
        <f>H63+'鄉庫收支月報表(114年1月)'!I63</f>
        <v>0</v>
      </c>
      <c r="J63" s="345">
        <v>0</v>
      </c>
      <c r="K63" s="346">
        <f>J63+'鄉庫收支月報表(114年1月)'!K63</f>
        <v>0</v>
      </c>
    </row>
    <row r="64" spans="1:11" ht="19.5" customHeight="1" x14ac:dyDescent="0.3">
      <c r="A64" s="343"/>
      <c r="B64" s="343"/>
      <c r="C64" s="344"/>
      <c r="D64" s="343" t="s">
        <v>391</v>
      </c>
      <c r="E64" s="343"/>
      <c r="F64" s="341">
        <f t="shared" si="14"/>
        <v>0</v>
      </c>
      <c r="G64" s="341">
        <f t="shared" si="14"/>
        <v>0</v>
      </c>
      <c r="H64" s="345">
        <v>0</v>
      </c>
      <c r="I64" s="345">
        <f>H64+'鄉庫收支月報表(114年1月)'!I64</f>
        <v>0</v>
      </c>
      <c r="J64" s="345">
        <v>0</v>
      </c>
      <c r="K64" s="346">
        <f>J64+'鄉庫收支月報表(114年1月)'!K64</f>
        <v>0</v>
      </c>
    </row>
    <row r="65" spans="1:13" ht="19.5" customHeight="1" x14ac:dyDescent="0.3">
      <c r="A65" s="343"/>
      <c r="B65" s="343"/>
      <c r="C65" s="344"/>
      <c r="D65" s="343" t="s">
        <v>392</v>
      </c>
      <c r="E65" s="343"/>
      <c r="F65" s="341">
        <f t="shared" si="14"/>
        <v>173404</v>
      </c>
      <c r="G65" s="341">
        <f t="shared" si="14"/>
        <v>406818</v>
      </c>
      <c r="H65" s="345">
        <v>173404</v>
      </c>
      <c r="I65" s="345">
        <f>H65+'鄉庫收支月報表(114年1月)'!I65</f>
        <v>406818</v>
      </c>
      <c r="J65" s="345">
        <v>0</v>
      </c>
      <c r="K65" s="346">
        <f>J65+'鄉庫收支月報表(114年1月)'!K65</f>
        <v>0</v>
      </c>
    </row>
    <row r="66" spans="1:13" ht="19.5" customHeight="1" x14ac:dyDescent="0.3">
      <c r="A66" s="343"/>
      <c r="B66" s="343"/>
      <c r="C66" s="344" t="s">
        <v>393</v>
      </c>
      <c r="D66" s="343"/>
      <c r="E66" s="343"/>
      <c r="F66" s="341">
        <f t="shared" si="14"/>
        <v>1343004</v>
      </c>
      <c r="G66" s="341">
        <f t="shared" si="14"/>
        <v>2310700</v>
      </c>
      <c r="H66" s="341">
        <f>SUM(H67:H70)</f>
        <v>748004</v>
      </c>
      <c r="I66" s="341">
        <f t="shared" ref="I66:K66" si="17">SUM(I67:I70)</f>
        <v>1715700</v>
      </c>
      <c r="J66" s="341">
        <f t="shared" si="17"/>
        <v>595000</v>
      </c>
      <c r="K66" s="342">
        <f t="shared" si="17"/>
        <v>595000</v>
      </c>
    </row>
    <row r="67" spans="1:13" ht="19.5" customHeight="1" x14ac:dyDescent="0.3">
      <c r="A67" s="343"/>
      <c r="B67" s="343"/>
      <c r="C67" s="344"/>
      <c r="D67" s="343" t="s">
        <v>394</v>
      </c>
      <c r="E67" s="343"/>
      <c r="F67" s="341">
        <f t="shared" si="14"/>
        <v>257862</v>
      </c>
      <c r="G67" s="341">
        <f t="shared" si="14"/>
        <v>862336</v>
      </c>
      <c r="H67" s="345">
        <v>257862</v>
      </c>
      <c r="I67" s="345">
        <f>H67+'鄉庫收支月報表(114年1月)'!I67</f>
        <v>862336</v>
      </c>
      <c r="J67" s="345">
        <v>0</v>
      </c>
      <c r="K67" s="346">
        <f>J67+'鄉庫收支月報表(114年1月)'!K67</f>
        <v>0</v>
      </c>
    </row>
    <row r="68" spans="1:13" ht="19.5" customHeight="1" x14ac:dyDescent="0.3">
      <c r="A68" s="343"/>
      <c r="B68" s="343"/>
      <c r="C68" s="344"/>
      <c r="D68" s="343" t="s">
        <v>395</v>
      </c>
      <c r="E68" s="343"/>
      <c r="F68" s="341">
        <f t="shared" si="14"/>
        <v>300000</v>
      </c>
      <c r="G68" s="341">
        <f t="shared" si="14"/>
        <v>300000</v>
      </c>
      <c r="H68" s="345">
        <v>0</v>
      </c>
      <c r="I68" s="345">
        <f>H68+'鄉庫收支月報表(114年1月)'!I68</f>
        <v>0</v>
      </c>
      <c r="J68" s="345">
        <v>300000</v>
      </c>
      <c r="K68" s="346">
        <f>J68+'鄉庫收支月報表(114年1月)'!K68</f>
        <v>300000</v>
      </c>
    </row>
    <row r="69" spans="1:13" ht="19.5" customHeight="1" x14ac:dyDescent="0.3">
      <c r="A69" s="343"/>
      <c r="B69" s="343"/>
      <c r="C69" s="344"/>
      <c r="D69" s="343" t="s">
        <v>396</v>
      </c>
      <c r="E69" s="343"/>
      <c r="F69" s="341">
        <f t="shared" si="14"/>
        <v>0</v>
      </c>
      <c r="G69" s="341">
        <f t="shared" si="14"/>
        <v>0</v>
      </c>
      <c r="H69" s="345">
        <v>0</v>
      </c>
      <c r="I69" s="345">
        <f>H69+'鄉庫收支月報表(114年1月)'!I69</f>
        <v>0</v>
      </c>
      <c r="J69" s="345">
        <v>0</v>
      </c>
      <c r="K69" s="346">
        <f>J69+'鄉庫收支月報表(114年1月)'!K69</f>
        <v>0</v>
      </c>
    </row>
    <row r="70" spans="1:13" ht="19.5" customHeight="1" x14ac:dyDescent="0.3">
      <c r="A70" s="343"/>
      <c r="B70" s="343"/>
      <c r="C70" s="344"/>
      <c r="D70" s="343" t="s">
        <v>397</v>
      </c>
      <c r="E70" s="343"/>
      <c r="F70" s="341">
        <f t="shared" si="14"/>
        <v>785142</v>
      </c>
      <c r="G70" s="341">
        <f t="shared" si="14"/>
        <v>1148364</v>
      </c>
      <c r="H70" s="345">
        <v>490142</v>
      </c>
      <c r="I70" s="345">
        <f>H70+'鄉庫收支月報表(114年1月)'!I70</f>
        <v>853364</v>
      </c>
      <c r="J70" s="345">
        <v>295000</v>
      </c>
      <c r="K70" s="346">
        <f>J70+'鄉庫收支月報表(114年1月)'!K70</f>
        <v>295000</v>
      </c>
    </row>
    <row r="71" spans="1:13" ht="19.5" customHeight="1" x14ac:dyDescent="0.3">
      <c r="A71" s="343"/>
      <c r="B71" s="343"/>
      <c r="C71" s="344" t="s">
        <v>398</v>
      </c>
      <c r="D71" s="343"/>
      <c r="E71" s="343"/>
      <c r="F71" s="341">
        <f t="shared" si="14"/>
        <v>546567</v>
      </c>
      <c r="G71" s="341">
        <f t="shared" si="14"/>
        <v>1582006</v>
      </c>
      <c r="H71" s="341">
        <f>SUM(H72:H76)</f>
        <v>546567</v>
      </c>
      <c r="I71" s="341">
        <f t="shared" ref="I71:K71" si="18">SUM(I72:I76)</f>
        <v>1582006</v>
      </c>
      <c r="J71" s="341">
        <f t="shared" si="18"/>
        <v>0</v>
      </c>
      <c r="K71" s="342">
        <f t="shared" si="18"/>
        <v>0</v>
      </c>
    </row>
    <row r="72" spans="1:13" ht="19.5" customHeight="1" x14ac:dyDescent="0.3">
      <c r="A72" s="343"/>
      <c r="B72" s="343"/>
      <c r="C72" s="344"/>
      <c r="D72" s="343" t="s">
        <v>399</v>
      </c>
      <c r="E72" s="343"/>
      <c r="F72" s="341">
        <f t="shared" si="14"/>
        <v>39395</v>
      </c>
      <c r="G72" s="341">
        <f t="shared" si="14"/>
        <v>85988</v>
      </c>
      <c r="H72" s="345">
        <v>39395</v>
      </c>
      <c r="I72" s="345">
        <f>H72+'鄉庫收支月報表(114年1月)'!I72</f>
        <v>85988</v>
      </c>
      <c r="J72" s="345">
        <v>0</v>
      </c>
      <c r="K72" s="346">
        <f>J72+'鄉庫收支月報表(114年1月)'!K72</f>
        <v>0</v>
      </c>
    </row>
    <row r="73" spans="1:13" ht="19.5" customHeight="1" x14ac:dyDescent="0.3">
      <c r="A73" s="343"/>
      <c r="B73" s="343"/>
      <c r="C73" s="344"/>
      <c r="D73" s="343" t="s">
        <v>400</v>
      </c>
      <c r="E73" s="343"/>
      <c r="F73" s="341">
        <f t="shared" si="14"/>
        <v>0</v>
      </c>
      <c r="G73" s="341">
        <f t="shared" si="14"/>
        <v>0</v>
      </c>
      <c r="H73" s="345">
        <v>0</v>
      </c>
      <c r="I73" s="345">
        <f>H73+'鄉庫收支月報表(114年1月)'!I73</f>
        <v>0</v>
      </c>
      <c r="J73" s="345">
        <v>0</v>
      </c>
      <c r="K73" s="346">
        <f>J73+'鄉庫收支月報表(114年1月)'!K73</f>
        <v>0</v>
      </c>
    </row>
    <row r="74" spans="1:13" ht="19.5" customHeight="1" x14ac:dyDescent="0.3">
      <c r="A74" s="343"/>
      <c r="B74" s="343"/>
      <c r="C74" s="344"/>
      <c r="D74" s="343" t="s">
        <v>401</v>
      </c>
      <c r="E74" s="343"/>
      <c r="F74" s="341">
        <f t="shared" si="14"/>
        <v>507172</v>
      </c>
      <c r="G74" s="341">
        <f t="shared" si="14"/>
        <v>1496018</v>
      </c>
      <c r="H74" s="345">
        <v>507172</v>
      </c>
      <c r="I74" s="345">
        <f>H74+'鄉庫收支月報表(114年1月)'!I74</f>
        <v>1496018</v>
      </c>
      <c r="J74" s="345">
        <v>0</v>
      </c>
      <c r="K74" s="346">
        <f>J74+'鄉庫收支月報表(114年1月)'!K74</f>
        <v>0</v>
      </c>
    </row>
    <row r="75" spans="1:13" ht="19.5" customHeight="1" x14ac:dyDescent="0.3">
      <c r="A75" s="343"/>
      <c r="B75" s="343"/>
      <c r="C75" s="344"/>
      <c r="D75" s="343" t="s">
        <v>402</v>
      </c>
      <c r="E75" s="343"/>
      <c r="F75" s="341">
        <f t="shared" si="14"/>
        <v>0</v>
      </c>
      <c r="G75" s="341">
        <f t="shared" si="14"/>
        <v>0</v>
      </c>
      <c r="H75" s="345">
        <v>0</v>
      </c>
      <c r="I75" s="345">
        <f>H75+'鄉庫收支月報表(114年1月)'!I75</f>
        <v>0</v>
      </c>
      <c r="J75" s="345">
        <v>0</v>
      </c>
      <c r="K75" s="346">
        <f>J75+'鄉庫收支月報表(114年1月)'!K75</f>
        <v>0</v>
      </c>
    </row>
    <row r="76" spans="1:13" ht="19.5" customHeight="1" x14ac:dyDescent="0.3">
      <c r="A76" s="343"/>
      <c r="B76" s="343"/>
      <c r="C76" s="344"/>
      <c r="D76" s="343" t="s">
        <v>403</v>
      </c>
      <c r="E76" s="343"/>
      <c r="F76" s="341">
        <f t="shared" si="14"/>
        <v>0</v>
      </c>
      <c r="G76" s="341">
        <f t="shared" si="14"/>
        <v>0</v>
      </c>
      <c r="H76" s="345">
        <v>0</v>
      </c>
      <c r="I76" s="345">
        <f>H76+'鄉庫收支月報表(114年1月)'!I76</f>
        <v>0</v>
      </c>
      <c r="J76" s="345">
        <v>0</v>
      </c>
      <c r="K76" s="346">
        <f>J76+'鄉庫收支月報表(114年1月)'!K76</f>
        <v>0</v>
      </c>
    </row>
    <row r="77" spans="1:13" ht="19.5" customHeight="1" x14ac:dyDescent="0.3">
      <c r="A77" s="343"/>
      <c r="B77" s="343"/>
      <c r="C77" s="343" t="s">
        <v>404</v>
      </c>
      <c r="D77" s="343"/>
      <c r="E77" s="343"/>
      <c r="F77" s="341">
        <f t="shared" si="14"/>
        <v>1160546</v>
      </c>
      <c r="G77" s="341">
        <f t="shared" si="14"/>
        <v>2708156</v>
      </c>
      <c r="H77" s="341">
        <f>SUM(H78:H79)</f>
        <v>1160546</v>
      </c>
      <c r="I77" s="341">
        <f t="shared" ref="I77:K77" si="19">SUM(I78:I79)</f>
        <v>2708156</v>
      </c>
      <c r="J77" s="341">
        <f t="shared" si="19"/>
        <v>0</v>
      </c>
      <c r="K77" s="342">
        <f t="shared" si="19"/>
        <v>0</v>
      </c>
    </row>
    <row r="78" spans="1:13" ht="19.5" customHeight="1" x14ac:dyDescent="0.3">
      <c r="A78" s="343"/>
      <c r="B78" s="343"/>
      <c r="C78" s="343"/>
      <c r="D78" s="343" t="s">
        <v>405</v>
      </c>
      <c r="E78" s="343"/>
      <c r="F78" s="341">
        <f t="shared" si="14"/>
        <v>34000</v>
      </c>
      <c r="G78" s="341">
        <f t="shared" si="14"/>
        <v>34000</v>
      </c>
      <c r="H78" s="345">
        <v>34000</v>
      </c>
      <c r="I78" s="345">
        <f>H78+'鄉庫收支月報表(114年1月)'!I78</f>
        <v>34000</v>
      </c>
      <c r="J78" s="345">
        <v>0</v>
      </c>
      <c r="K78" s="346">
        <f>J78+'鄉庫收支月報表(114年1月)'!K78</f>
        <v>0</v>
      </c>
    </row>
    <row r="79" spans="1:13" ht="19.5" customHeight="1" x14ac:dyDescent="0.3">
      <c r="A79" s="343"/>
      <c r="B79" s="343"/>
      <c r="C79" s="343"/>
      <c r="D79" s="343" t="s">
        <v>406</v>
      </c>
      <c r="E79" s="343"/>
      <c r="F79" s="341">
        <f t="shared" si="14"/>
        <v>1126546</v>
      </c>
      <c r="G79" s="341">
        <f t="shared" si="14"/>
        <v>2674156</v>
      </c>
      <c r="H79" s="345">
        <v>1126546</v>
      </c>
      <c r="I79" s="345">
        <f>H79+'鄉庫收支月報表(114年1月)'!I79</f>
        <v>2674156</v>
      </c>
      <c r="J79" s="345">
        <v>0</v>
      </c>
      <c r="K79" s="346">
        <f>J79+'鄉庫收支月報表(114年1月)'!K79</f>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328259</v>
      </c>
      <c r="G82" s="341">
        <f>I82+K82</f>
        <v>696668</v>
      </c>
      <c r="H82" s="341">
        <f>SUM(H83:H84)</f>
        <v>328259</v>
      </c>
      <c r="I82" s="341">
        <f t="shared" ref="I82:K82" si="20">SUM(I83:I84)</f>
        <v>696668</v>
      </c>
      <c r="J82" s="341">
        <f t="shared" si="20"/>
        <v>0</v>
      </c>
      <c r="K82" s="342">
        <f t="shared" si="20"/>
        <v>0</v>
      </c>
    </row>
    <row r="83" spans="1:13" ht="19.5" customHeight="1" x14ac:dyDescent="0.3">
      <c r="A83" s="343"/>
      <c r="B83" s="343"/>
      <c r="C83" s="343"/>
      <c r="D83" s="343" t="s">
        <v>408</v>
      </c>
      <c r="E83" s="343"/>
      <c r="F83" s="341">
        <f t="shared" ref="F83:G98" si="21">H83+J83</f>
        <v>328259</v>
      </c>
      <c r="G83" s="341">
        <f t="shared" si="21"/>
        <v>696668</v>
      </c>
      <c r="H83" s="345">
        <v>328259</v>
      </c>
      <c r="I83" s="345">
        <f>H83+'鄉庫收支月報表(114年1月)'!I83</f>
        <v>696668</v>
      </c>
      <c r="J83" s="345">
        <v>0</v>
      </c>
      <c r="K83" s="346">
        <f>J83+'鄉庫收支月報表(114年1月)'!K83</f>
        <v>0</v>
      </c>
    </row>
    <row r="84" spans="1:13" ht="19.5" customHeight="1" x14ac:dyDescent="0.3">
      <c r="A84" s="343"/>
      <c r="B84" s="343"/>
      <c r="C84" s="343"/>
      <c r="D84" s="343" t="s">
        <v>409</v>
      </c>
      <c r="E84" s="343"/>
      <c r="F84" s="341">
        <f t="shared" si="21"/>
        <v>0</v>
      </c>
      <c r="G84" s="341">
        <f t="shared" si="21"/>
        <v>0</v>
      </c>
      <c r="H84" s="345">
        <v>0</v>
      </c>
      <c r="I84" s="345">
        <f>H84+'鄉庫收支月報表(114年1月)'!I84</f>
        <v>0</v>
      </c>
      <c r="J84" s="345">
        <v>0</v>
      </c>
      <c r="K84" s="346">
        <f>J84+'鄉庫收支月報表(114年1月)'!K84</f>
        <v>0</v>
      </c>
    </row>
    <row r="85" spans="1:13" ht="19.5" customHeight="1" x14ac:dyDescent="0.3">
      <c r="A85" s="343"/>
      <c r="B85" s="343"/>
      <c r="C85" s="343" t="s">
        <v>410</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411</v>
      </c>
      <c r="E86" s="343"/>
      <c r="F86" s="341">
        <f t="shared" si="21"/>
        <v>0</v>
      </c>
      <c r="G86" s="341">
        <f t="shared" si="21"/>
        <v>0</v>
      </c>
      <c r="H86" s="345">
        <v>0</v>
      </c>
      <c r="I86" s="345">
        <f>H86+'鄉庫收支月報表(114年1月)'!I86</f>
        <v>0</v>
      </c>
      <c r="J86" s="345">
        <v>0</v>
      </c>
      <c r="K86" s="346">
        <f>J86+'鄉庫收支月報表(114年1月)'!K86</f>
        <v>0</v>
      </c>
    </row>
    <row r="87" spans="1:13" ht="19.5" customHeight="1" x14ac:dyDescent="0.3">
      <c r="A87" s="343"/>
      <c r="B87" s="343"/>
      <c r="C87" s="343"/>
      <c r="D87" s="343" t="s">
        <v>412</v>
      </c>
      <c r="E87" s="343"/>
      <c r="F87" s="341">
        <f t="shared" si="21"/>
        <v>0</v>
      </c>
      <c r="G87" s="341">
        <f t="shared" si="21"/>
        <v>0</v>
      </c>
      <c r="H87" s="345">
        <v>0</v>
      </c>
      <c r="I87" s="345">
        <f>H87+'鄉庫收支月報表(114年1月)'!I87</f>
        <v>0</v>
      </c>
      <c r="J87" s="345">
        <v>0</v>
      </c>
      <c r="K87" s="346">
        <f>J87+'鄉庫收支月報表(114年1月)'!K87</f>
        <v>0</v>
      </c>
    </row>
    <row r="88" spans="1:13" ht="19.5" customHeight="1" x14ac:dyDescent="0.3">
      <c r="A88" s="343"/>
      <c r="B88" s="343"/>
      <c r="C88" s="343" t="s">
        <v>413</v>
      </c>
      <c r="D88" s="343"/>
      <c r="E88" s="343"/>
      <c r="F88" s="341">
        <f t="shared" si="21"/>
        <v>0</v>
      </c>
      <c r="G88" s="341">
        <f t="shared" si="21"/>
        <v>0</v>
      </c>
      <c r="H88" s="341">
        <f>SUM(H89:H90)</f>
        <v>0</v>
      </c>
      <c r="I88" s="341">
        <f t="shared" ref="I88:K88" si="23">SUM(I89:I90)</f>
        <v>0</v>
      </c>
      <c r="J88" s="341">
        <f t="shared" si="23"/>
        <v>0</v>
      </c>
      <c r="K88" s="342">
        <f t="shared" si="23"/>
        <v>0</v>
      </c>
    </row>
    <row r="89" spans="1:13" ht="19.5" customHeight="1" x14ac:dyDescent="0.3">
      <c r="A89" s="343"/>
      <c r="B89" s="343"/>
      <c r="C89" s="343"/>
      <c r="D89" s="343" t="s">
        <v>414</v>
      </c>
      <c r="E89" s="343"/>
      <c r="F89" s="341">
        <f t="shared" si="21"/>
        <v>0</v>
      </c>
      <c r="G89" s="341">
        <f t="shared" si="21"/>
        <v>0</v>
      </c>
      <c r="H89" s="345">
        <v>0</v>
      </c>
      <c r="I89" s="345">
        <f>H89+'鄉庫收支月報表(114年1月)'!I89</f>
        <v>0</v>
      </c>
      <c r="J89" s="345">
        <v>0</v>
      </c>
      <c r="K89" s="346">
        <f>J89+'鄉庫收支月報表(114年1月)'!K89</f>
        <v>0</v>
      </c>
    </row>
    <row r="90" spans="1:13" ht="19.5" customHeight="1" x14ac:dyDescent="0.3">
      <c r="A90" s="343"/>
      <c r="B90" s="343"/>
      <c r="C90" s="343" t="s">
        <v>326</v>
      </c>
      <c r="D90" s="343" t="s">
        <v>415</v>
      </c>
      <c r="E90" s="343"/>
      <c r="F90" s="341">
        <f t="shared" si="21"/>
        <v>0</v>
      </c>
      <c r="G90" s="341">
        <f t="shared" si="21"/>
        <v>0</v>
      </c>
      <c r="H90" s="345">
        <v>0</v>
      </c>
      <c r="I90" s="345">
        <f>H90+'鄉庫收支月報表(114年1月)'!I90</f>
        <v>0</v>
      </c>
      <c r="J90" s="345">
        <v>0</v>
      </c>
      <c r="K90" s="346">
        <f>J90+'鄉庫收支月報表(114年1月)'!K90</f>
        <v>0</v>
      </c>
    </row>
    <row r="91" spans="1:13" ht="19.5" customHeight="1" x14ac:dyDescent="0.3">
      <c r="A91" s="343"/>
      <c r="B91" s="344" t="s">
        <v>365</v>
      </c>
      <c r="C91" s="343"/>
      <c r="D91" s="343"/>
      <c r="E91" s="343"/>
      <c r="F91" s="341">
        <f t="shared" si="21"/>
        <v>1533774</v>
      </c>
      <c r="G91" s="341">
        <f t="shared" si="21"/>
        <v>1985411</v>
      </c>
      <c r="H91" s="341">
        <f>H92+H97+H101+H108+H114+H117</f>
        <v>614598</v>
      </c>
      <c r="I91" s="341">
        <f t="shared" ref="I91:K91" si="24">I92+I97+I101+I108+I114+I117</f>
        <v>877161</v>
      </c>
      <c r="J91" s="341">
        <f t="shared" si="24"/>
        <v>919176</v>
      </c>
      <c r="K91" s="342">
        <f t="shared" si="24"/>
        <v>1108250</v>
      </c>
    </row>
    <row r="92" spans="1:13" ht="19.5" customHeight="1" x14ac:dyDescent="0.3">
      <c r="A92" s="343"/>
      <c r="B92" s="343"/>
      <c r="C92" s="344" t="s">
        <v>384</v>
      </c>
      <c r="D92" s="343"/>
      <c r="E92" s="343"/>
      <c r="F92" s="341">
        <f t="shared" si="21"/>
        <v>55800</v>
      </c>
      <c r="G92" s="341">
        <f t="shared" si="21"/>
        <v>202800</v>
      </c>
      <c r="H92" s="341">
        <f>SUM(H93:H96)</f>
        <v>55800</v>
      </c>
      <c r="I92" s="341">
        <f t="shared" ref="I92:K92" si="25">SUM(I93:I96)</f>
        <v>55800</v>
      </c>
      <c r="J92" s="341">
        <f t="shared" si="25"/>
        <v>0</v>
      </c>
      <c r="K92" s="342">
        <f t="shared" si="25"/>
        <v>147000</v>
      </c>
    </row>
    <row r="93" spans="1:13" ht="19.5" customHeight="1" x14ac:dyDescent="0.3">
      <c r="A93" s="343"/>
      <c r="B93" s="343"/>
      <c r="C93" s="344"/>
      <c r="D93" s="343" t="s">
        <v>385</v>
      </c>
      <c r="E93" s="343"/>
      <c r="F93" s="341">
        <f t="shared" si="21"/>
        <v>0</v>
      </c>
      <c r="G93" s="341">
        <f t="shared" si="21"/>
        <v>0</v>
      </c>
      <c r="H93" s="345">
        <v>0</v>
      </c>
      <c r="I93" s="345">
        <f>H93+'鄉庫收支月報表(114年1月)'!I93</f>
        <v>0</v>
      </c>
      <c r="J93" s="345">
        <v>0</v>
      </c>
      <c r="K93" s="346">
        <f>J93+'鄉庫收支月報表(114年1月)'!K93</f>
        <v>0</v>
      </c>
    </row>
    <row r="94" spans="1:13" ht="19.5" customHeight="1" x14ac:dyDescent="0.3">
      <c r="A94" s="343"/>
      <c r="B94" s="343"/>
      <c r="C94" s="344"/>
      <c r="D94" s="343" t="s">
        <v>386</v>
      </c>
      <c r="E94" s="343"/>
      <c r="F94" s="341">
        <f t="shared" si="21"/>
        <v>55800</v>
      </c>
      <c r="G94" s="341">
        <f t="shared" si="21"/>
        <v>55800</v>
      </c>
      <c r="H94" s="345">
        <v>55800</v>
      </c>
      <c r="I94" s="345">
        <f>H94+'鄉庫收支月報表(114年1月)'!I94</f>
        <v>55800</v>
      </c>
      <c r="J94" s="345">
        <v>0</v>
      </c>
      <c r="K94" s="346">
        <f>J94+'鄉庫收支月報表(114年1月)'!K94</f>
        <v>0</v>
      </c>
    </row>
    <row r="95" spans="1:13" ht="19.5" customHeight="1" x14ac:dyDescent="0.3">
      <c r="A95" s="343"/>
      <c r="B95" s="343"/>
      <c r="C95" s="344"/>
      <c r="D95" s="343" t="s">
        <v>387</v>
      </c>
      <c r="E95" s="343"/>
      <c r="F95" s="341">
        <f t="shared" si="21"/>
        <v>0</v>
      </c>
      <c r="G95" s="341">
        <f t="shared" si="21"/>
        <v>147000</v>
      </c>
      <c r="H95" s="345">
        <v>0</v>
      </c>
      <c r="I95" s="345">
        <f>H95+'鄉庫收支月報表(114年1月)'!I95</f>
        <v>0</v>
      </c>
      <c r="J95" s="345">
        <v>0</v>
      </c>
      <c r="K95" s="346">
        <f>J95+'鄉庫收支月報表(114年1月)'!K95</f>
        <v>147000</v>
      </c>
    </row>
    <row r="96" spans="1:13" ht="19.5" customHeight="1" x14ac:dyDescent="0.3">
      <c r="A96" s="343"/>
      <c r="B96" s="343"/>
      <c r="C96" s="344"/>
      <c r="D96" s="343" t="s">
        <v>388</v>
      </c>
      <c r="E96" s="343"/>
      <c r="F96" s="341">
        <f t="shared" si="21"/>
        <v>0</v>
      </c>
      <c r="G96" s="341">
        <f t="shared" si="21"/>
        <v>0</v>
      </c>
      <c r="H96" s="345">
        <v>0</v>
      </c>
      <c r="I96" s="345">
        <f>H96+'鄉庫收支月報表(114年1月)'!I96</f>
        <v>0</v>
      </c>
      <c r="J96" s="345">
        <v>0</v>
      </c>
      <c r="K96" s="346">
        <f>J96+'鄉庫收支月報表(114年1月)'!K96</f>
        <v>0</v>
      </c>
    </row>
    <row r="97" spans="1:11" ht="19.5" customHeight="1" x14ac:dyDescent="0.3">
      <c r="A97" s="343"/>
      <c r="B97" s="343"/>
      <c r="C97" s="344" t="s">
        <v>389</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390</v>
      </c>
      <c r="E98" s="343"/>
      <c r="F98" s="341">
        <f t="shared" si="21"/>
        <v>0</v>
      </c>
      <c r="G98" s="341">
        <f t="shared" si="21"/>
        <v>0</v>
      </c>
      <c r="H98" s="345">
        <v>0</v>
      </c>
      <c r="I98" s="345">
        <f>H98+'鄉庫收支月報表(114年1月)'!I98</f>
        <v>0</v>
      </c>
      <c r="J98" s="345">
        <v>0</v>
      </c>
      <c r="K98" s="346">
        <f>J98+'鄉庫收支月報表(114年1月)'!K98</f>
        <v>0</v>
      </c>
    </row>
    <row r="99" spans="1:11" ht="19.5" customHeight="1" x14ac:dyDescent="0.3">
      <c r="A99" s="343"/>
      <c r="B99" s="343"/>
      <c r="C99" s="344"/>
      <c r="D99" s="343" t="s">
        <v>391</v>
      </c>
      <c r="E99" s="343"/>
      <c r="F99" s="341">
        <f t="shared" ref="F99:G105" si="27">H99+J99</f>
        <v>0</v>
      </c>
      <c r="G99" s="341">
        <f t="shared" si="27"/>
        <v>0</v>
      </c>
      <c r="H99" s="345">
        <v>0</v>
      </c>
      <c r="I99" s="345">
        <f>H99+'鄉庫收支月報表(114年1月)'!I99</f>
        <v>0</v>
      </c>
      <c r="J99" s="345">
        <v>0</v>
      </c>
      <c r="K99" s="346">
        <f>J99+'鄉庫收支月報表(114年1月)'!K99</f>
        <v>0</v>
      </c>
    </row>
    <row r="100" spans="1:11" ht="19.5" customHeight="1" x14ac:dyDescent="0.3">
      <c r="A100" s="343"/>
      <c r="B100" s="343"/>
      <c r="C100" s="344"/>
      <c r="D100" s="343" t="s">
        <v>392</v>
      </c>
      <c r="E100" s="343"/>
      <c r="F100" s="341">
        <f t="shared" si="27"/>
        <v>0</v>
      </c>
      <c r="G100" s="341">
        <f t="shared" si="27"/>
        <v>0</v>
      </c>
      <c r="H100" s="345">
        <v>0</v>
      </c>
      <c r="I100" s="345">
        <f>H100+'鄉庫收支月報表(114年1月)'!I100</f>
        <v>0</v>
      </c>
      <c r="J100" s="345">
        <v>0</v>
      </c>
      <c r="K100" s="346">
        <f>J100+'鄉庫收支月報表(114年1月)'!K100</f>
        <v>0</v>
      </c>
    </row>
    <row r="101" spans="1:11" ht="19.5" customHeight="1" x14ac:dyDescent="0.3">
      <c r="A101" s="343"/>
      <c r="B101" s="343"/>
      <c r="C101" s="344" t="s">
        <v>393</v>
      </c>
      <c r="D101" s="343"/>
      <c r="E101" s="343"/>
      <c r="F101" s="341">
        <f t="shared" si="27"/>
        <v>1461974</v>
      </c>
      <c r="G101" s="341">
        <f t="shared" si="27"/>
        <v>1766611</v>
      </c>
      <c r="H101" s="341">
        <f>SUM(H102:H105)</f>
        <v>542798</v>
      </c>
      <c r="I101" s="341">
        <f t="shared" ref="I101:K101" si="28">SUM(I102:I105)</f>
        <v>805361</v>
      </c>
      <c r="J101" s="341">
        <f t="shared" si="28"/>
        <v>919176</v>
      </c>
      <c r="K101" s="342">
        <f t="shared" si="28"/>
        <v>961250</v>
      </c>
    </row>
    <row r="102" spans="1:11" ht="19.5" customHeight="1" x14ac:dyDescent="0.3">
      <c r="A102" s="343"/>
      <c r="B102" s="343"/>
      <c r="C102" s="344"/>
      <c r="D102" s="343" t="s">
        <v>394</v>
      </c>
      <c r="E102" s="343"/>
      <c r="F102" s="341">
        <f t="shared" si="27"/>
        <v>0</v>
      </c>
      <c r="G102" s="341">
        <f t="shared" si="27"/>
        <v>0</v>
      </c>
      <c r="H102" s="345">
        <v>0</v>
      </c>
      <c r="I102" s="345">
        <f>H102+'鄉庫收支月報表(114年1月)'!I102</f>
        <v>0</v>
      </c>
      <c r="J102" s="345">
        <v>0</v>
      </c>
      <c r="K102" s="346">
        <f>J102+'鄉庫收支月報表(114年1月)'!K102</f>
        <v>0</v>
      </c>
    </row>
    <row r="103" spans="1:11" ht="19.5" customHeight="1" x14ac:dyDescent="0.3">
      <c r="A103" s="343"/>
      <c r="B103" s="343"/>
      <c r="C103" s="344"/>
      <c r="D103" s="343" t="s">
        <v>395</v>
      </c>
      <c r="E103" s="343"/>
      <c r="F103" s="341">
        <f t="shared" si="27"/>
        <v>0</v>
      </c>
      <c r="G103" s="341">
        <f t="shared" si="27"/>
        <v>0</v>
      </c>
      <c r="H103" s="345">
        <v>0</v>
      </c>
      <c r="I103" s="345">
        <f>H103+'鄉庫收支月報表(114年1月)'!I103</f>
        <v>0</v>
      </c>
      <c r="J103" s="345">
        <v>0</v>
      </c>
      <c r="K103" s="346">
        <f>J103+'鄉庫收支月報表(114年1月)'!K103</f>
        <v>0</v>
      </c>
    </row>
    <row r="104" spans="1:11" ht="19.5" customHeight="1" x14ac:dyDescent="0.3">
      <c r="A104" s="343"/>
      <c r="B104" s="343"/>
      <c r="C104" s="344"/>
      <c r="D104" s="343" t="s">
        <v>396</v>
      </c>
      <c r="E104" s="343"/>
      <c r="F104" s="341">
        <f t="shared" si="27"/>
        <v>0</v>
      </c>
      <c r="G104" s="341">
        <f t="shared" si="27"/>
        <v>0</v>
      </c>
      <c r="H104" s="345">
        <v>0</v>
      </c>
      <c r="I104" s="345">
        <f>H104+'鄉庫收支月報表(114年1月)'!I104</f>
        <v>0</v>
      </c>
      <c r="J104" s="345">
        <v>0</v>
      </c>
      <c r="K104" s="346">
        <f>J104+'鄉庫收支月報表(114年1月)'!K104</f>
        <v>0</v>
      </c>
    </row>
    <row r="105" spans="1:11" ht="19.5" customHeight="1" x14ac:dyDescent="0.3">
      <c r="A105" s="343"/>
      <c r="B105" s="343"/>
      <c r="C105" s="344"/>
      <c r="D105" s="343" t="s">
        <v>397</v>
      </c>
      <c r="E105" s="343"/>
      <c r="F105" s="341">
        <f t="shared" si="27"/>
        <v>1461974</v>
      </c>
      <c r="G105" s="341">
        <f t="shared" si="27"/>
        <v>1766611</v>
      </c>
      <c r="H105" s="345">
        <v>542798</v>
      </c>
      <c r="I105" s="345">
        <f>H105+'鄉庫收支月報表(114年1月)'!I105</f>
        <v>805361</v>
      </c>
      <c r="J105" s="345">
        <v>919176</v>
      </c>
      <c r="K105" s="346">
        <f>J105+'鄉庫收支月報表(114年1月)'!K105</f>
        <v>961250</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399</v>
      </c>
      <c r="E109" s="343"/>
      <c r="F109" s="341">
        <f>H109+J109</f>
        <v>0</v>
      </c>
      <c r="G109" s="341">
        <f>I109+K109</f>
        <v>0</v>
      </c>
      <c r="H109" s="345">
        <v>0</v>
      </c>
      <c r="I109" s="345">
        <f>H109+'鄉庫收支月報表(114年1月)'!I109</f>
        <v>0</v>
      </c>
      <c r="J109" s="345">
        <v>0</v>
      </c>
      <c r="K109" s="346">
        <f>J109+'鄉庫收支月報表(114年1月)'!K109</f>
        <v>0</v>
      </c>
    </row>
    <row r="110" spans="1:11" ht="20.25" customHeight="1" x14ac:dyDescent="0.3">
      <c r="A110" s="343"/>
      <c r="B110" s="343"/>
      <c r="C110" s="344"/>
      <c r="D110" s="343" t="s">
        <v>400</v>
      </c>
      <c r="E110" s="343"/>
      <c r="F110" s="341">
        <f t="shared" ref="F110:G118" si="31">H110+J110</f>
        <v>0</v>
      </c>
      <c r="G110" s="341">
        <f t="shared" si="31"/>
        <v>0</v>
      </c>
      <c r="H110" s="345">
        <v>0</v>
      </c>
      <c r="I110" s="345">
        <f>H110+'鄉庫收支月報表(114年1月)'!I110</f>
        <v>0</v>
      </c>
      <c r="J110" s="345">
        <v>0</v>
      </c>
      <c r="K110" s="346">
        <f>J110+'鄉庫收支月報表(114年1月)'!K110</f>
        <v>0</v>
      </c>
    </row>
    <row r="111" spans="1:11" ht="20.25" customHeight="1" x14ac:dyDescent="0.3">
      <c r="A111" s="343"/>
      <c r="B111" s="343"/>
      <c r="C111" s="344"/>
      <c r="D111" s="343" t="s">
        <v>401</v>
      </c>
      <c r="E111" s="343"/>
      <c r="F111" s="341">
        <f t="shared" si="31"/>
        <v>0</v>
      </c>
      <c r="G111" s="341">
        <f t="shared" si="31"/>
        <v>0</v>
      </c>
      <c r="H111" s="345">
        <v>0</v>
      </c>
      <c r="I111" s="345">
        <f>H111+'鄉庫收支月報表(114年1月)'!I111</f>
        <v>0</v>
      </c>
      <c r="J111" s="345">
        <v>0</v>
      </c>
      <c r="K111" s="346">
        <f>J111+'鄉庫收支月報表(114年1月)'!K111</f>
        <v>0</v>
      </c>
    </row>
    <row r="112" spans="1:11" ht="20.25" customHeight="1" x14ac:dyDescent="0.3">
      <c r="A112" s="343"/>
      <c r="B112" s="343"/>
      <c r="C112" s="344"/>
      <c r="D112" s="343" t="s">
        <v>402</v>
      </c>
      <c r="E112" s="343"/>
      <c r="F112" s="341">
        <f t="shared" si="31"/>
        <v>0</v>
      </c>
      <c r="G112" s="341">
        <f t="shared" si="31"/>
        <v>0</v>
      </c>
      <c r="H112" s="345">
        <v>0</v>
      </c>
      <c r="I112" s="345">
        <f>H112+'鄉庫收支月報表(114年1月)'!I112</f>
        <v>0</v>
      </c>
      <c r="J112" s="345">
        <v>0</v>
      </c>
      <c r="K112" s="346">
        <f>J112+'鄉庫收支月報表(114年1月)'!K112</f>
        <v>0</v>
      </c>
    </row>
    <row r="113" spans="1:11" ht="20.25" customHeight="1" x14ac:dyDescent="0.3">
      <c r="A113" s="343"/>
      <c r="B113" s="343"/>
      <c r="C113" s="344"/>
      <c r="D113" s="343" t="s">
        <v>403</v>
      </c>
      <c r="E113" s="343"/>
      <c r="F113" s="341">
        <f t="shared" si="31"/>
        <v>0</v>
      </c>
      <c r="G113" s="341">
        <f t="shared" si="31"/>
        <v>0</v>
      </c>
      <c r="H113" s="345">
        <v>0</v>
      </c>
      <c r="I113" s="345">
        <f>H113+'鄉庫收支月報表(114年1月)'!I113</f>
        <v>0</v>
      </c>
      <c r="J113" s="345">
        <v>0</v>
      </c>
      <c r="K113" s="346">
        <f>J113+'鄉庫收支月報表(114年1月)'!K113</f>
        <v>0</v>
      </c>
    </row>
    <row r="114" spans="1:11" ht="20.25" customHeight="1" x14ac:dyDescent="0.3">
      <c r="A114" s="343"/>
      <c r="B114" s="343"/>
      <c r="C114" s="343" t="s">
        <v>404</v>
      </c>
      <c r="D114" s="343"/>
      <c r="E114" s="343"/>
      <c r="F114" s="341">
        <f t="shared" si="31"/>
        <v>16000</v>
      </c>
      <c r="G114" s="341">
        <f t="shared" si="31"/>
        <v>16000</v>
      </c>
      <c r="H114" s="341">
        <f>SUM(H115:H116)</f>
        <v>16000</v>
      </c>
      <c r="I114" s="341">
        <f t="shared" ref="I114:K114" si="32">SUM(I115:I116)</f>
        <v>16000</v>
      </c>
      <c r="J114" s="341">
        <f t="shared" si="32"/>
        <v>0</v>
      </c>
      <c r="K114" s="342">
        <f t="shared" si="32"/>
        <v>0</v>
      </c>
    </row>
    <row r="115" spans="1:11" ht="20.25" customHeight="1" x14ac:dyDescent="0.3">
      <c r="A115" s="343"/>
      <c r="B115" s="343"/>
      <c r="C115" s="343"/>
      <c r="D115" s="343" t="s">
        <v>405</v>
      </c>
      <c r="E115" s="343"/>
      <c r="F115" s="341">
        <f t="shared" si="31"/>
        <v>0</v>
      </c>
      <c r="G115" s="341">
        <f t="shared" si="31"/>
        <v>0</v>
      </c>
      <c r="H115" s="345">
        <v>0</v>
      </c>
      <c r="I115" s="345">
        <f>H115+'鄉庫收支月報表(114年1月)'!I115</f>
        <v>0</v>
      </c>
      <c r="J115" s="345">
        <v>0</v>
      </c>
      <c r="K115" s="346">
        <f>J115+'鄉庫收支月報表(114年1月)'!K115</f>
        <v>0</v>
      </c>
    </row>
    <row r="116" spans="1:11" ht="20.25" customHeight="1" x14ac:dyDescent="0.3">
      <c r="A116" s="343"/>
      <c r="B116" s="343"/>
      <c r="C116" s="343"/>
      <c r="D116" s="343" t="s">
        <v>406</v>
      </c>
      <c r="E116" s="343"/>
      <c r="F116" s="341">
        <f t="shared" si="31"/>
        <v>16000</v>
      </c>
      <c r="G116" s="341">
        <f t="shared" si="31"/>
        <v>16000</v>
      </c>
      <c r="H116" s="345">
        <v>16000</v>
      </c>
      <c r="I116" s="345">
        <f>H116+'鄉庫收支月報表(114年1月)'!I116</f>
        <v>16000</v>
      </c>
      <c r="J116" s="345">
        <v>0</v>
      </c>
      <c r="K116" s="346">
        <f>J116+'鄉庫收支月報表(114年1月)'!K116</f>
        <v>0</v>
      </c>
    </row>
    <row r="117" spans="1:11" ht="20.25" customHeight="1" x14ac:dyDescent="0.3">
      <c r="A117" s="343"/>
      <c r="B117" s="343"/>
      <c r="C117" s="343" t="s">
        <v>416</v>
      </c>
      <c r="D117" s="343"/>
      <c r="E117" s="343"/>
      <c r="F117" s="341">
        <f t="shared" si="31"/>
        <v>0</v>
      </c>
      <c r="G117" s="341">
        <f t="shared" si="31"/>
        <v>0</v>
      </c>
      <c r="H117" s="345">
        <v>0</v>
      </c>
      <c r="I117" s="345">
        <f>H117+'鄉庫收支月報表(114年1月)'!I117</f>
        <v>0</v>
      </c>
      <c r="J117" s="345">
        <v>0</v>
      </c>
      <c r="K117" s="346">
        <f>J117+'鄉庫收支月報表(114年1月)'!K117</f>
        <v>0</v>
      </c>
    </row>
    <row r="118" spans="1:11" ht="20.25" customHeight="1" x14ac:dyDescent="0.3">
      <c r="A118" s="343"/>
      <c r="B118" s="348" t="s">
        <v>370</v>
      </c>
      <c r="C118" s="343"/>
      <c r="D118" s="343"/>
      <c r="E118" s="343"/>
      <c r="F118" s="341">
        <f t="shared" si="31"/>
        <v>10020970</v>
      </c>
      <c r="G118" s="341">
        <f t="shared" si="31"/>
        <v>22769920</v>
      </c>
      <c r="H118" s="341">
        <f>H56+H91</f>
        <v>8506794</v>
      </c>
      <c r="I118" s="341">
        <f t="shared" ref="I118:K118" si="33">I56+I91</f>
        <v>21066670</v>
      </c>
      <c r="J118" s="341">
        <f t="shared" si="33"/>
        <v>1514176</v>
      </c>
      <c r="K118" s="342">
        <f t="shared" si="33"/>
        <v>1703250</v>
      </c>
    </row>
    <row r="119" spans="1:11" ht="20.25" customHeight="1" x14ac:dyDescent="0.3">
      <c r="A119" s="343"/>
      <c r="B119" s="343" t="s">
        <v>417</v>
      </c>
      <c r="C119" s="343"/>
      <c r="D119" s="343"/>
      <c r="E119" s="343"/>
      <c r="F119" s="369">
        <v>0</v>
      </c>
      <c r="G119" s="369">
        <f>F119+'鄉庫收支月報表(114年1月)'!G119</f>
        <v>0</v>
      </c>
      <c r="H119" s="350"/>
      <c r="I119" s="351"/>
      <c r="J119" s="351"/>
      <c r="K119" s="352"/>
    </row>
    <row r="120" spans="1:11" ht="20.25" customHeight="1" x14ac:dyDescent="0.3">
      <c r="A120" s="343"/>
      <c r="B120" s="343" t="s">
        <v>419</v>
      </c>
      <c r="C120" s="343"/>
      <c r="D120" s="343"/>
      <c r="E120" s="343"/>
      <c r="F120" s="369">
        <v>572858</v>
      </c>
      <c r="G120" s="369">
        <f>F120+'鄉庫收支月報表(114年1月)'!G120</f>
        <v>572858</v>
      </c>
      <c r="H120" s="353"/>
      <c r="I120" s="354"/>
      <c r="J120" s="354"/>
      <c r="K120" s="355"/>
    </row>
    <row r="121" spans="1:11" ht="20.25" customHeight="1" x14ac:dyDescent="0.3">
      <c r="A121" s="343"/>
      <c r="B121" s="343" t="s">
        <v>420</v>
      </c>
      <c r="C121" s="343"/>
      <c r="D121" s="343"/>
      <c r="E121" s="343"/>
      <c r="F121" s="369">
        <v>0</v>
      </c>
      <c r="G121" s="369">
        <f>F121+'鄉庫收支月報表(114年1月)'!G121</f>
        <v>0</v>
      </c>
      <c r="H121" s="353"/>
      <c r="I121" s="354"/>
      <c r="J121" s="354"/>
      <c r="K121" s="355"/>
    </row>
    <row r="122" spans="1:11" ht="20.25" customHeight="1" x14ac:dyDescent="0.3">
      <c r="A122" s="343"/>
      <c r="B122" s="343" t="s">
        <v>421</v>
      </c>
      <c r="C122" s="343"/>
      <c r="D122" s="343"/>
      <c r="E122" s="343"/>
      <c r="F122" s="369">
        <v>18169</v>
      </c>
      <c r="G122" s="369">
        <f>F122+'鄉庫收支月報表(114年1月)'!G122</f>
        <v>18169</v>
      </c>
      <c r="H122" s="353"/>
      <c r="I122" s="354"/>
      <c r="J122" s="354"/>
      <c r="K122" s="355"/>
    </row>
    <row r="123" spans="1:11" ht="20.25" customHeight="1" x14ac:dyDescent="0.3">
      <c r="A123" s="323"/>
      <c r="B123" s="343" t="s">
        <v>416</v>
      </c>
      <c r="C123" s="323"/>
      <c r="D123" s="323"/>
      <c r="E123" s="323"/>
      <c r="F123" s="369">
        <v>0</v>
      </c>
      <c r="G123" s="369">
        <f>F123+'鄉庫收支月報表(114年1月)'!G123</f>
        <v>0</v>
      </c>
      <c r="H123" s="353"/>
      <c r="I123" s="354"/>
      <c r="J123" s="354"/>
      <c r="K123" s="355"/>
    </row>
    <row r="124" spans="1:11" ht="20.25" customHeight="1" x14ac:dyDescent="0.3">
      <c r="A124" s="343"/>
      <c r="B124" s="343" t="s">
        <v>422</v>
      </c>
      <c r="C124" s="343"/>
      <c r="D124" s="343"/>
      <c r="E124" s="343"/>
      <c r="F124" s="369">
        <v>0</v>
      </c>
      <c r="G124" s="369">
        <f>F124+'鄉庫收支月報表(114年1月)'!G124</f>
        <v>0</v>
      </c>
      <c r="H124" s="353"/>
      <c r="I124" s="354"/>
      <c r="J124" s="354"/>
      <c r="K124" s="355"/>
    </row>
    <row r="125" spans="1:11" ht="20.25" customHeight="1" x14ac:dyDescent="0.3">
      <c r="A125" s="343" t="s">
        <v>423</v>
      </c>
      <c r="B125" s="343"/>
      <c r="C125" s="343"/>
      <c r="D125" s="343"/>
      <c r="E125" s="343"/>
      <c r="F125" s="369">
        <v>0</v>
      </c>
      <c r="G125" s="369">
        <f>F125+'鄉庫收支月報表(114年1月)'!G125</f>
        <v>0</v>
      </c>
      <c r="H125" s="353"/>
      <c r="I125" s="354"/>
      <c r="J125" s="354"/>
      <c r="K125" s="355"/>
    </row>
    <row r="126" spans="1:11" ht="20.25" customHeight="1" x14ac:dyDescent="0.3">
      <c r="A126" s="343"/>
      <c r="B126" s="343" t="s">
        <v>424</v>
      </c>
      <c r="C126" s="343"/>
      <c r="D126" s="343"/>
      <c r="E126" s="343"/>
      <c r="F126" s="369">
        <v>0</v>
      </c>
      <c r="G126" s="369">
        <f>F126+'鄉庫收支月報表(114年1月)'!G126</f>
        <v>0</v>
      </c>
      <c r="H126" s="353"/>
      <c r="I126" s="354"/>
      <c r="J126" s="354"/>
      <c r="K126" s="355"/>
    </row>
    <row r="127" spans="1:11" ht="20.25" customHeight="1" x14ac:dyDescent="0.3">
      <c r="A127" s="348" t="s">
        <v>425</v>
      </c>
      <c r="B127" s="343"/>
      <c r="C127" s="343"/>
      <c r="D127" s="343"/>
      <c r="E127" s="370"/>
      <c r="F127" s="341">
        <f>F118+F120+F122</f>
        <v>10611997</v>
      </c>
      <c r="G127" s="345">
        <f>SUM(G118:G126)</f>
        <v>23360947</v>
      </c>
      <c r="H127" s="353"/>
      <c r="I127" s="354"/>
      <c r="J127" s="354"/>
      <c r="K127" s="355"/>
    </row>
    <row r="128" spans="1:11" ht="20.25" customHeight="1" x14ac:dyDescent="0.3">
      <c r="A128" s="343" t="s">
        <v>426</v>
      </c>
      <c r="B128" s="343"/>
      <c r="C128" s="343"/>
      <c r="D128" s="343"/>
      <c r="E128" s="371"/>
      <c r="F128" s="341">
        <f>F53-F127</f>
        <v>397408074</v>
      </c>
      <c r="G128" s="345"/>
      <c r="H128" s="353"/>
      <c r="I128" s="354"/>
      <c r="J128" s="354"/>
      <c r="K128" s="355"/>
    </row>
    <row r="129" spans="1:11" ht="20.25" customHeight="1" x14ac:dyDescent="0.3">
      <c r="A129" s="343" t="s">
        <v>427</v>
      </c>
      <c r="B129" s="343"/>
      <c r="C129" s="343"/>
      <c r="D129" s="343"/>
      <c r="E129" s="343"/>
      <c r="F129" s="341">
        <f>SUM(F127:F128)</f>
        <v>408020071</v>
      </c>
      <c r="G129" s="345"/>
      <c r="H129" s="353"/>
      <c r="I129" s="354"/>
      <c r="J129" s="354"/>
      <c r="K129" s="355"/>
    </row>
    <row r="130" spans="1:11" ht="20.25" customHeight="1" x14ac:dyDescent="0.3">
      <c r="A130" s="343" t="s">
        <v>428</v>
      </c>
      <c r="B130" s="343"/>
      <c r="C130" s="343"/>
      <c r="D130" s="343"/>
      <c r="E130" s="343"/>
      <c r="F130" s="345">
        <v>232394</v>
      </c>
      <c r="G130" s="345"/>
      <c r="H130" s="372"/>
      <c r="I130" s="354"/>
      <c r="J130" s="354"/>
      <c r="K130" s="355"/>
    </row>
    <row r="131" spans="1:11" ht="20.25" customHeight="1" x14ac:dyDescent="0.3">
      <c r="A131" s="348" t="s">
        <v>429</v>
      </c>
      <c r="B131" s="343"/>
      <c r="C131" s="343"/>
      <c r="D131" s="343"/>
      <c r="E131" s="343"/>
      <c r="F131" s="341">
        <f>F53-F127+F130</f>
        <v>397640468</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1139</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21EFCC60-8609-4EE3-91C2-114CA1BDC76D}"/>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D1F0-FF60-4272-9212-543DB29D3EC3}">
  <sheetPr>
    <pageSetUpPr fitToPage="1"/>
  </sheetPr>
  <dimension ref="A1:K16"/>
  <sheetViews>
    <sheetView showZeros="0" topLeftCell="A4" zoomScale="75" zoomScaleNormal="75" workbookViewId="0">
      <selection activeCell="I12" sqref="I12"/>
    </sheetView>
  </sheetViews>
  <sheetFormatPr defaultColWidth="9" defaultRowHeight="16.2" x14ac:dyDescent="0.3"/>
  <cols>
    <col min="1" max="1" width="36.44140625" style="88" customWidth="1"/>
    <col min="2" max="9" width="16.88671875" style="89" customWidth="1"/>
    <col min="10" max="10" width="19.21875" style="89" customWidth="1"/>
    <col min="11" max="256" width="9" style="89"/>
    <col min="257" max="257" width="36.44140625" style="89" customWidth="1"/>
    <col min="258" max="265" width="16.88671875" style="89" customWidth="1"/>
    <col min="266" max="266" width="19.21875" style="89" customWidth="1"/>
    <col min="267" max="512" width="9" style="89"/>
    <col min="513" max="513" width="36.44140625" style="89" customWidth="1"/>
    <col min="514" max="521" width="16.88671875" style="89" customWidth="1"/>
    <col min="522" max="522" width="19.21875" style="89" customWidth="1"/>
    <col min="523" max="768" width="9" style="89"/>
    <col min="769" max="769" width="36.44140625" style="89" customWidth="1"/>
    <col min="770" max="777" width="16.88671875" style="89" customWidth="1"/>
    <col min="778" max="778" width="19.21875" style="89" customWidth="1"/>
    <col min="779" max="1024" width="9" style="89"/>
    <col min="1025" max="1025" width="36.44140625" style="89" customWidth="1"/>
    <col min="1026" max="1033" width="16.88671875" style="89" customWidth="1"/>
    <col min="1034" max="1034" width="19.21875" style="89" customWidth="1"/>
    <col min="1035" max="1280" width="9" style="89"/>
    <col min="1281" max="1281" width="36.44140625" style="89" customWidth="1"/>
    <col min="1282" max="1289" width="16.88671875" style="89" customWidth="1"/>
    <col min="1290" max="1290" width="19.21875" style="89" customWidth="1"/>
    <col min="1291" max="1536" width="9" style="89"/>
    <col min="1537" max="1537" width="36.44140625" style="89" customWidth="1"/>
    <col min="1538" max="1545" width="16.88671875" style="89" customWidth="1"/>
    <col min="1546" max="1546" width="19.21875" style="89" customWidth="1"/>
    <col min="1547" max="1792" width="9" style="89"/>
    <col min="1793" max="1793" width="36.44140625" style="89" customWidth="1"/>
    <col min="1794" max="1801" width="16.88671875" style="89" customWidth="1"/>
    <col min="1802" max="1802" width="19.21875" style="89" customWidth="1"/>
    <col min="1803" max="2048" width="9" style="89"/>
    <col min="2049" max="2049" width="36.44140625" style="89" customWidth="1"/>
    <col min="2050" max="2057" width="16.88671875" style="89" customWidth="1"/>
    <col min="2058" max="2058" width="19.21875" style="89" customWidth="1"/>
    <col min="2059" max="2304" width="9" style="89"/>
    <col min="2305" max="2305" width="36.44140625" style="89" customWidth="1"/>
    <col min="2306" max="2313" width="16.88671875" style="89" customWidth="1"/>
    <col min="2314" max="2314" width="19.21875" style="89" customWidth="1"/>
    <col min="2315" max="2560" width="9" style="89"/>
    <col min="2561" max="2561" width="36.44140625" style="89" customWidth="1"/>
    <col min="2562" max="2569" width="16.88671875" style="89" customWidth="1"/>
    <col min="2570" max="2570" width="19.21875" style="89" customWidth="1"/>
    <col min="2571" max="2816" width="9" style="89"/>
    <col min="2817" max="2817" width="36.44140625" style="89" customWidth="1"/>
    <col min="2818" max="2825" width="16.88671875" style="89" customWidth="1"/>
    <col min="2826" max="2826" width="19.21875" style="89" customWidth="1"/>
    <col min="2827" max="3072" width="9" style="89"/>
    <col min="3073" max="3073" width="36.44140625" style="89" customWidth="1"/>
    <col min="3074" max="3081" width="16.88671875" style="89" customWidth="1"/>
    <col min="3082" max="3082" width="19.21875" style="89" customWidth="1"/>
    <col min="3083" max="3328" width="9" style="89"/>
    <col min="3329" max="3329" width="36.44140625" style="89" customWidth="1"/>
    <col min="3330" max="3337" width="16.88671875" style="89" customWidth="1"/>
    <col min="3338" max="3338" width="19.21875" style="89" customWidth="1"/>
    <col min="3339" max="3584" width="9" style="89"/>
    <col min="3585" max="3585" width="36.44140625" style="89" customWidth="1"/>
    <col min="3586" max="3593" width="16.88671875" style="89" customWidth="1"/>
    <col min="3594" max="3594" width="19.21875" style="89" customWidth="1"/>
    <col min="3595" max="3840" width="9" style="89"/>
    <col min="3841" max="3841" width="36.44140625" style="89" customWidth="1"/>
    <col min="3842" max="3849" width="16.88671875" style="89" customWidth="1"/>
    <col min="3850" max="3850" width="19.21875" style="89" customWidth="1"/>
    <col min="3851" max="4096" width="9" style="89"/>
    <col min="4097" max="4097" width="36.44140625" style="89" customWidth="1"/>
    <col min="4098" max="4105" width="16.88671875" style="89" customWidth="1"/>
    <col min="4106" max="4106" width="19.21875" style="89" customWidth="1"/>
    <col min="4107" max="4352" width="9" style="89"/>
    <col min="4353" max="4353" width="36.44140625" style="89" customWidth="1"/>
    <col min="4354" max="4361" width="16.88671875" style="89" customWidth="1"/>
    <col min="4362" max="4362" width="19.21875" style="89" customWidth="1"/>
    <col min="4363" max="4608" width="9" style="89"/>
    <col min="4609" max="4609" width="36.44140625" style="89" customWidth="1"/>
    <col min="4610" max="4617" width="16.88671875" style="89" customWidth="1"/>
    <col min="4618" max="4618" width="19.21875" style="89" customWidth="1"/>
    <col min="4619" max="4864" width="9" style="89"/>
    <col min="4865" max="4865" width="36.44140625" style="89" customWidth="1"/>
    <col min="4866" max="4873" width="16.88671875" style="89" customWidth="1"/>
    <col min="4874" max="4874" width="19.21875" style="89" customWidth="1"/>
    <col min="4875" max="5120" width="9" style="89"/>
    <col min="5121" max="5121" width="36.44140625" style="89" customWidth="1"/>
    <col min="5122" max="5129" width="16.88671875" style="89" customWidth="1"/>
    <col min="5130" max="5130" width="19.21875" style="89" customWidth="1"/>
    <col min="5131" max="5376" width="9" style="89"/>
    <col min="5377" max="5377" width="36.44140625" style="89" customWidth="1"/>
    <col min="5378" max="5385" width="16.88671875" style="89" customWidth="1"/>
    <col min="5386" max="5386" width="19.21875" style="89" customWidth="1"/>
    <col min="5387" max="5632" width="9" style="89"/>
    <col min="5633" max="5633" width="36.44140625" style="89" customWidth="1"/>
    <col min="5634" max="5641" width="16.88671875" style="89" customWidth="1"/>
    <col min="5642" max="5642" width="19.21875" style="89" customWidth="1"/>
    <col min="5643" max="5888" width="9" style="89"/>
    <col min="5889" max="5889" width="36.44140625" style="89" customWidth="1"/>
    <col min="5890" max="5897" width="16.88671875" style="89" customWidth="1"/>
    <col min="5898" max="5898" width="19.21875" style="89" customWidth="1"/>
    <col min="5899" max="6144" width="9" style="89"/>
    <col min="6145" max="6145" width="36.44140625" style="89" customWidth="1"/>
    <col min="6146" max="6153" width="16.88671875" style="89" customWidth="1"/>
    <col min="6154" max="6154" width="19.21875" style="89" customWidth="1"/>
    <col min="6155" max="6400" width="9" style="89"/>
    <col min="6401" max="6401" width="36.44140625" style="89" customWidth="1"/>
    <col min="6402" max="6409" width="16.88671875" style="89" customWidth="1"/>
    <col min="6410" max="6410" width="19.21875" style="89" customWidth="1"/>
    <col min="6411" max="6656" width="9" style="89"/>
    <col min="6657" max="6657" width="36.44140625" style="89" customWidth="1"/>
    <col min="6658" max="6665" width="16.88671875" style="89" customWidth="1"/>
    <col min="6666" max="6666" width="19.21875" style="89" customWidth="1"/>
    <col min="6667" max="6912" width="9" style="89"/>
    <col min="6913" max="6913" width="36.44140625" style="89" customWidth="1"/>
    <col min="6914" max="6921" width="16.88671875" style="89" customWidth="1"/>
    <col min="6922" max="6922" width="19.21875" style="89" customWidth="1"/>
    <col min="6923" max="7168" width="9" style="89"/>
    <col min="7169" max="7169" width="36.44140625" style="89" customWidth="1"/>
    <col min="7170" max="7177" width="16.88671875" style="89" customWidth="1"/>
    <col min="7178" max="7178" width="19.21875" style="89" customWidth="1"/>
    <col min="7179" max="7424" width="9" style="89"/>
    <col min="7425" max="7425" width="36.44140625" style="89" customWidth="1"/>
    <col min="7426" max="7433" width="16.88671875" style="89" customWidth="1"/>
    <col min="7434" max="7434" width="19.21875" style="89" customWidth="1"/>
    <col min="7435" max="7680" width="9" style="89"/>
    <col min="7681" max="7681" width="36.44140625" style="89" customWidth="1"/>
    <col min="7682" max="7689" width="16.88671875" style="89" customWidth="1"/>
    <col min="7690" max="7690" width="19.21875" style="89" customWidth="1"/>
    <col min="7691" max="7936" width="9" style="89"/>
    <col min="7937" max="7937" width="36.44140625" style="89" customWidth="1"/>
    <col min="7938" max="7945" width="16.88671875" style="89" customWidth="1"/>
    <col min="7946" max="7946" width="19.21875" style="89" customWidth="1"/>
    <col min="7947" max="8192" width="9" style="89"/>
    <col min="8193" max="8193" width="36.44140625" style="89" customWidth="1"/>
    <col min="8194" max="8201" width="16.88671875" style="89" customWidth="1"/>
    <col min="8202" max="8202" width="19.21875" style="89" customWidth="1"/>
    <col min="8203" max="8448" width="9" style="89"/>
    <col min="8449" max="8449" width="36.44140625" style="89" customWidth="1"/>
    <col min="8450" max="8457" width="16.88671875" style="89" customWidth="1"/>
    <col min="8458" max="8458" width="19.21875" style="89" customWidth="1"/>
    <col min="8459" max="8704" width="9" style="89"/>
    <col min="8705" max="8705" width="36.44140625" style="89" customWidth="1"/>
    <col min="8706" max="8713" width="16.88671875" style="89" customWidth="1"/>
    <col min="8714" max="8714" width="19.21875" style="89" customWidth="1"/>
    <col min="8715" max="8960" width="9" style="89"/>
    <col min="8961" max="8961" width="36.44140625" style="89" customWidth="1"/>
    <col min="8962" max="8969" width="16.88671875" style="89" customWidth="1"/>
    <col min="8970" max="8970" width="19.21875" style="89" customWidth="1"/>
    <col min="8971" max="9216" width="9" style="89"/>
    <col min="9217" max="9217" width="36.44140625" style="89" customWidth="1"/>
    <col min="9218" max="9225" width="16.88671875" style="89" customWidth="1"/>
    <col min="9226" max="9226" width="19.21875" style="89" customWidth="1"/>
    <col min="9227" max="9472" width="9" style="89"/>
    <col min="9473" max="9473" width="36.44140625" style="89" customWidth="1"/>
    <col min="9474" max="9481" width="16.88671875" style="89" customWidth="1"/>
    <col min="9482" max="9482" width="19.21875" style="89" customWidth="1"/>
    <col min="9483" max="9728" width="9" style="89"/>
    <col min="9729" max="9729" width="36.44140625" style="89" customWidth="1"/>
    <col min="9730" max="9737" width="16.88671875" style="89" customWidth="1"/>
    <col min="9738" max="9738" width="19.21875" style="89" customWidth="1"/>
    <col min="9739" max="9984" width="9" style="89"/>
    <col min="9985" max="9985" width="36.44140625" style="89" customWidth="1"/>
    <col min="9986" max="9993" width="16.88671875" style="89" customWidth="1"/>
    <col min="9994" max="9994" width="19.21875" style="89" customWidth="1"/>
    <col min="9995" max="10240" width="9" style="89"/>
    <col min="10241" max="10241" width="36.44140625" style="89" customWidth="1"/>
    <col min="10242" max="10249" width="16.88671875" style="89" customWidth="1"/>
    <col min="10250" max="10250" width="19.21875" style="89" customWidth="1"/>
    <col min="10251" max="10496" width="9" style="89"/>
    <col min="10497" max="10497" width="36.44140625" style="89" customWidth="1"/>
    <col min="10498" max="10505" width="16.88671875" style="89" customWidth="1"/>
    <col min="10506" max="10506" width="19.21875" style="89" customWidth="1"/>
    <col min="10507" max="10752" width="9" style="89"/>
    <col min="10753" max="10753" width="36.44140625" style="89" customWidth="1"/>
    <col min="10754" max="10761" width="16.88671875" style="89" customWidth="1"/>
    <col min="10762" max="10762" width="19.21875" style="89" customWidth="1"/>
    <col min="10763" max="11008" width="9" style="89"/>
    <col min="11009" max="11009" width="36.44140625" style="89" customWidth="1"/>
    <col min="11010" max="11017" width="16.88671875" style="89" customWidth="1"/>
    <col min="11018" max="11018" width="19.21875" style="89" customWidth="1"/>
    <col min="11019" max="11264" width="9" style="89"/>
    <col min="11265" max="11265" width="36.44140625" style="89" customWidth="1"/>
    <col min="11266" max="11273" width="16.88671875" style="89" customWidth="1"/>
    <col min="11274" max="11274" width="19.21875" style="89" customWidth="1"/>
    <col min="11275" max="11520" width="9" style="89"/>
    <col min="11521" max="11521" width="36.44140625" style="89" customWidth="1"/>
    <col min="11522" max="11529" width="16.88671875" style="89" customWidth="1"/>
    <col min="11530" max="11530" width="19.21875" style="89" customWidth="1"/>
    <col min="11531" max="11776" width="9" style="89"/>
    <col min="11777" max="11777" width="36.44140625" style="89" customWidth="1"/>
    <col min="11778" max="11785" width="16.88671875" style="89" customWidth="1"/>
    <col min="11786" max="11786" width="19.21875" style="89" customWidth="1"/>
    <col min="11787" max="12032" width="9" style="89"/>
    <col min="12033" max="12033" width="36.44140625" style="89" customWidth="1"/>
    <col min="12034" max="12041" width="16.88671875" style="89" customWidth="1"/>
    <col min="12042" max="12042" width="19.21875" style="89" customWidth="1"/>
    <col min="12043" max="12288" width="9" style="89"/>
    <col min="12289" max="12289" width="36.44140625" style="89" customWidth="1"/>
    <col min="12290" max="12297" width="16.88671875" style="89" customWidth="1"/>
    <col min="12298" max="12298" width="19.21875" style="89" customWidth="1"/>
    <col min="12299" max="12544" width="9" style="89"/>
    <col min="12545" max="12545" width="36.44140625" style="89" customWidth="1"/>
    <col min="12546" max="12553" width="16.88671875" style="89" customWidth="1"/>
    <col min="12554" max="12554" width="19.21875" style="89" customWidth="1"/>
    <col min="12555" max="12800" width="9" style="89"/>
    <col min="12801" max="12801" width="36.44140625" style="89" customWidth="1"/>
    <col min="12802" max="12809" width="16.88671875" style="89" customWidth="1"/>
    <col min="12810" max="12810" width="19.21875" style="89" customWidth="1"/>
    <col min="12811" max="13056" width="9" style="89"/>
    <col min="13057" max="13057" width="36.44140625" style="89" customWidth="1"/>
    <col min="13058" max="13065" width="16.88671875" style="89" customWidth="1"/>
    <col min="13066" max="13066" width="19.21875" style="89" customWidth="1"/>
    <col min="13067" max="13312" width="9" style="89"/>
    <col min="13313" max="13313" width="36.44140625" style="89" customWidth="1"/>
    <col min="13314" max="13321" width="16.88671875" style="89" customWidth="1"/>
    <col min="13322" max="13322" width="19.21875" style="89" customWidth="1"/>
    <col min="13323" max="13568" width="9" style="89"/>
    <col min="13569" max="13569" width="36.44140625" style="89" customWidth="1"/>
    <col min="13570" max="13577" width="16.88671875" style="89" customWidth="1"/>
    <col min="13578" max="13578" width="19.21875" style="89" customWidth="1"/>
    <col min="13579" max="13824" width="9" style="89"/>
    <col min="13825" max="13825" width="36.44140625" style="89" customWidth="1"/>
    <col min="13826" max="13833" width="16.88671875" style="89" customWidth="1"/>
    <col min="13834" max="13834" width="19.21875" style="89" customWidth="1"/>
    <col min="13835" max="14080" width="9" style="89"/>
    <col min="14081" max="14081" width="36.44140625" style="89" customWidth="1"/>
    <col min="14082" max="14089" width="16.88671875" style="89" customWidth="1"/>
    <col min="14090" max="14090" width="19.21875" style="89" customWidth="1"/>
    <col min="14091" max="14336" width="9" style="89"/>
    <col min="14337" max="14337" width="36.44140625" style="89" customWidth="1"/>
    <col min="14338" max="14345" width="16.88671875" style="89" customWidth="1"/>
    <col min="14346" max="14346" width="19.21875" style="89" customWidth="1"/>
    <col min="14347" max="14592" width="9" style="89"/>
    <col min="14593" max="14593" width="36.44140625" style="89" customWidth="1"/>
    <col min="14594" max="14601" width="16.88671875" style="89" customWidth="1"/>
    <col min="14602" max="14602" width="19.21875" style="89" customWidth="1"/>
    <col min="14603" max="14848" width="9" style="89"/>
    <col min="14849" max="14849" width="36.44140625" style="89" customWidth="1"/>
    <col min="14850" max="14857" width="16.88671875" style="89" customWidth="1"/>
    <col min="14858" max="14858" width="19.21875" style="89" customWidth="1"/>
    <col min="14859" max="15104" width="9" style="89"/>
    <col min="15105" max="15105" width="36.44140625" style="89" customWidth="1"/>
    <col min="15106" max="15113" width="16.88671875" style="89" customWidth="1"/>
    <col min="15114" max="15114" width="19.21875" style="89" customWidth="1"/>
    <col min="15115" max="15360" width="9" style="89"/>
    <col min="15361" max="15361" width="36.44140625" style="89" customWidth="1"/>
    <col min="15362" max="15369" width="16.88671875" style="89" customWidth="1"/>
    <col min="15370" max="15370" width="19.21875" style="89" customWidth="1"/>
    <col min="15371" max="15616" width="9" style="89"/>
    <col min="15617" max="15617" width="36.44140625" style="89" customWidth="1"/>
    <col min="15618" max="15625" width="16.88671875" style="89" customWidth="1"/>
    <col min="15626" max="15626" width="19.21875" style="89" customWidth="1"/>
    <col min="15627" max="15872" width="9" style="89"/>
    <col min="15873" max="15873" width="36.44140625" style="89" customWidth="1"/>
    <col min="15874" max="15881" width="16.88671875" style="89" customWidth="1"/>
    <col min="15882" max="15882" width="19.21875" style="89" customWidth="1"/>
    <col min="15883" max="16128" width="9" style="89"/>
    <col min="16129" max="16129" width="36.44140625" style="89" customWidth="1"/>
    <col min="16130" max="16137" width="16.88671875" style="89" customWidth="1"/>
    <col min="16138" max="16138" width="19.21875" style="89" customWidth="1"/>
    <col min="16139" max="16384" width="9" style="89"/>
  </cols>
  <sheetData>
    <row r="1" spans="1:11" ht="20.399999999999999" thickBot="1" x14ac:dyDescent="0.45">
      <c r="A1" s="375" t="s">
        <v>319</v>
      </c>
      <c r="H1" s="376" t="s">
        <v>95</v>
      </c>
      <c r="I1" s="1862" t="s">
        <v>142</v>
      </c>
      <c r="J1" s="1863"/>
      <c r="K1" s="109" t="s">
        <v>97</v>
      </c>
    </row>
    <row r="2" spans="1:11" ht="20.399999999999999" thickBot="1" x14ac:dyDescent="0.45">
      <c r="A2" s="375" t="s">
        <v>441</v>
      </c>
      <c r="B2" s="89" t="s">
        <v>442</v>
      </c>
      <c r="D2" s="377"/>
      <c r="E2" s="377"/>
      <c r="F2" s="377"/>
      <c r="G2" s="377"/>
      <c r="H2" s="375" t="s">
        <v>233</v>
      </c>
      <c r="I2" s="1864" t="s">
        <v>443</v>
      </c>
      <c r="J2" s="1865"/>
    </row>
    <row r="3" spans="1:11" ht="42" customHeight="1" x14ac:dyDescent="0.7">
      <c r="A3" s="1866" t="s">
        <v>444</v>
      </c>
      <c r="B3" s="1867"/>
      <c r="C3" s="1867"/>
      <c r="D3" s="1867"/>
      <c r="E3" s="1867"/>
      <c r="F3" s="1867"/>
      <c r="G3" s="1867"/>
      <c r="H3" s="1867"/>
      <c r="I3" s="1867"/>
      <c r="J3" s="1867"/>
    </row>
    <row r="4" spans="1:11" ht="32.25" customHeight="1" thickBot="1" x14ac:dyDescent="0.45">
      <c r="A4" s="378" t="s">
        <v>445</v>
      </c>
      <c r="B4" s="1868" t="s">
        <v>703</v>
      </c>
      <c r="C4" s="1869"/>
      <c r="D4" s="1869"/>
      <c r="E4" s="1869"/>
      <c r="F4" s="1869"/>
      <c r="G4" s="1869"/>
      <c r="H4" s="1869"/>
      <c r="I4" s="1870" t="s">
        <v>446</v>
      </c>
      <c r="J4" s="1871"/>
    </row>
    <row r="5" spans="1:11" ht="42.9" customHeight="1" x14ac:dyDescent="0.3">
      <c r="A5" s="1855" t="s">
        <v>447</v>
      </c>
      <c r="B5" s="1857" t="s">
        <v>448</v>
      </c>
      <c r="C5" s="1858"/>
      <c r="D5" s="1858"/>
      <c r="E5" s="1859" t="s">
        <v>449</v>
      </c>
      <c r="F5" s="1860"/>
      <c r="G5" s="1860"/>
      <c r="H5" s="1858" t="s">
        <v>450</v>
      </c>
      <c r="I5" s="1860"/>
      <c r="J5" s="1861"/>
    </row>
    <row r="6" spans="1:11" ht="21.9" customHeight="1" thickBot="1" x14ac:dyDescent="0.45">
      <c r="A6" s="1856"/>
      <c r="B6" s="379" t="s">
        <v>161</v>
      </c>
      <c r="C6" s="380" t="s">
        <v>297</v>
      </c>
      <c r="D6" s="380" t="s">
        <v>298</v>
      </c>
      <c r="E6" s="380" t="s">
        <v>161</v>
      </c>
      <c r="F6" s="381" t="s">
        <v>297</v>
      </c>
      <c r="G6" s="381" t="s">
        <v>298</v>
      </c>
      <c r="H6" s="381" t="s">
        <v>161</v>
      </c>
      <c r="I6" s="381" t="s">
        <v>297</v>
      </c>
      <c r="J6" s="382" t="s">
        <v>298</v>
      </c>
    </row>
    <row r="7" spans="1:11" ht="44.25" customHeight="1" thickBot="1" x14ac:dyDescent="0.45">
      <c r="A7" s="383" t="s">
        <v>153</v>
      </c>
      <c r="B7" s="541">
        <f>C7+D7</f>
        <v>14</v>
      </c>
      <c r="C7" s="541">
        <f>SUM(C9:C16)</f>
        <v>14</v>
      </c>
      <c r="D7" s="541">
        <f>SUM(D9:D16)</f>
        <v>0</v>
      </c>
      <c r="E7" s="541">
        <f>SUM(F7:G7)</f>
        <v>0</v>
      </c>
      <c r="F7" s="541">
        <f>IF(F9+F10+F11+F12+F13+F14+F15+F16='環保人員概況表二 (113下)'!B18,F9+F10+F11+F12+F13+F15+F14+F16,"F")</f>
        <v>0</v>
      </c>
      <c r="G7" s="541">
        <f>IF(G9+G10+G11+G12+G13+G14+G15+G16='環保人員概況表二 (113下)'!B19,G9+G10+G11+G12+G13+G15+G14+G16,"F")</f>
        <v>0</v>
      </c>
      <c r="H7" s="541">
        <f>SUM(I7:J7)</f>
        <v>14</v>
      </c>
      <c r="I7" s="541">
        <f>IF(I9+I10+I11+I12+I13+I14+I15+I16='環保人員概況表三 (113下)'!B24,I9+I10+I11+I12+I13+I15+I14+I16,"F")</f>
        <v>14</v>
      </c>
      <c r="J7" s="542">
        <f>IF(J9+J10+J11+J12+J13+J14+J15+J16='環保人員概況表三 (113下)'!B25,J9+J10+J11+J12+J13+J15+J14+J16,"F")</f>
        <v>0</v>
      </c>
    </row>
    <row r="8" spans="1:11" ht="44.25" customHeight="1" thickBot="1" x14ac:dyDescent="0.45">
      <c r="A8" s="384" t="s">
        <v>451</v>
      </c>
      <c r="B8" s="541">
        <f>SUM(C8:D8)</f>
        <v>1</v>
      </c>
      <c r="C8" s="541">
        <f t="shared" ref="C8:J8" si="0">SUM(C9:C13)</f>
        <v>1</v>
      </c>
      <c r="D8" s="541">
        <f t="shared" si="0"/>
        <v>0</v>
      </c>
      <c r="E8" s="541">
        <f>SUM(F8:G8)</f>
        <v>0</v>
      </c>
      <c r="F8" s="541">
        <f>SUM(F9:F13)</f>
        <v>0</v>
      </c>
      <c r="G8" s="541">
        <f t="shared" si="0"/>
        <v>0</v>
      </c>
      <c r="H8" s="541">
        <f>SUM(I8:J8)</f>
        <v>1</v>
      </c>
      <c r="I8" s="541">
        <f t="shared" si="0"/>
        <v>1</v>
      </c>
      <c r="J8" s="542">
        <f t="shared" si="0"/>
        <v>0</v>
      </c>
    </row>
    <row r="9" spans="1:11" ht="44.25" customHeight="1" thickBot="1" x14ac:dyDescent="0.45">
      <c r="A9" s="384" t="s">
        <v>452</v>
      </c>
      <c r="B9" s="541">
        <f t="shared" ref="B9:B16" si="1">SUM(C9:D9)</f>
        <v>0</v>
      </c>
      <c r="C9" s="541">
        <f t="shared" ref="C9:D16" si="2">+F9+I9</f>
        <v>0</v>
      </c>
      <c r="D9" s="541">
        <f t="shared" si="2"/>
        <v>0</v>
      </c>
      <c r="E9" s="541">
        <f>IF(F9+G9='環保人員概況表二 (113下)'!B9,F9+G9,"F")</f>
        <v>0</v>
      </c>
      <c r="F9" s="543">
        <v>0</v>
      </c>
      <c r="G9" s="543">
        <v>0</v>
      </c>
      <c r="H9" s="541">
        <f>IF(I9+J9='環保人員概況表三 (113下)'!B10,I9+J9,"F")</f>
        <v>0</v>
      </c>
      <c r="I9" s="543">
        <v>0</v>
      </c>
      <c r="J9" s="544">
        <v>0</v>
      </c>
    </row>
    <row r="10" spans="1:11" ht="44.25" customHeight="1" thickBot="1" x14ac:dyDescent="0.45">
      <c r="A10" s="384" t="s">
        <v>453</v>
      </c>
      <c r="B10" s="541">
        <f t="shared" si="1"/>
        <v>0</v>
      </c>
      <c r="C10" s="541">
        <f t="shared" si="2"/>
        <v>0</v>
      </c>
      <c r="D10" s="541">
        <f t="shared" si="2"/>
        <v>0</v>
      </c>
      <c r="E10" s="541">
        <f>IF(F10+G10='環保人員概況表二 (113下)'!B10,F10+G10,"F")</f>
        <v>0</v>
      </c>
      <c r="F10" s="543">
        <v>0</v>
      </c>
      <c r="G10" s="543">
        <v>0</v>
      </c>
      <c r="H10" s="541">
        <f>IF(I10+J10='環保人員概況表三 (113下)'!B11,I10+J10,"F")</f>
        <v>0</v>
      </c>
      <c r="I10" s="543">
        <v>0</v>
      </c>
      <c r="J10" s="544">
        <v>0</v>
      </c>
    </row>
    <row r="11" spans="1:11" ht="44.25" customHeight="1" thickBot="1" x14ac:dyDescent="0.45">
      <c r="A11" s="384" t="s">
        <v>454</v>
      </c>
      <c r="B11" s="541">
        <f t="shared" si="1"/>
        <v>0</v>
      </c>
      <c r="C11" s="541">
        <f t="shared" si="2"/>
        <v>0</v>
      </c>
      <c r="D11" s="541">
        <f t="shared" si="2"/>
        <v>0</v>
      </c>
      <c r="E11" s="541">
        <f>IF(F11+G11='環保人員概況表二 (113下)'!B11,F11+G11,"F")</f>
        <v>0</v>
      </c>
      <c r="F11" s="543">
        <v>0</v>
      </c>
      <c r="G11" s="543">
        <v>0</v>
      </c>
      <c r="H11" s="541">
        <f>SUM(I11:J11)</f>
        <v>0</v>
      </c>
      <c r="I11" s="543">
        <v>0</v>
      </c>
      <c r="J11" s="544">
        <v>0</v>
      </c>
    </row>
    <row r="12" spans="1:11" ht="44.25" customHeight="1" thickBot="1" x14ac:dyDescent="0.45">
      <c r="A12" s="384" t="s">
        <v>455</v>
      </c>
      <c r="B12" s="541">
        <f t="shared" si="1"/>
        <v>1</v>
      </c>
      <c r="C12" s="541">
        <f t="shared" si="2"/>
        <v>1</v>
      </c>
      <c r="D12" s="541">
        <f t="shared" si="2"/>
        <v>0</v>
      </c>
      <c r="E12" s="541">
        <f>IF(F12+G12='環保人員概況表二 (113下)'!B12,F12+G12,"F")</f>
        <v>0</v>
      </c>
      <c r="F12" s="543">
        <v>0</v>
      </c>
      <c r="G12" s="543">
        <v>0</v>
      </c>
      <c r="H12" s="541">
        <f>IF(I12+J12='環保人員概況表三 (113下)'!B13,I12+J12,"F")</f>
        <v>1</v>
      </c>
      <c r="I12" s="543">
        <v>1</v>
      </c>
      <c r="J12" s="544">
        <v>0</v>
      </c>
    </row>
    <row r="13" spans="1:11" ht="44.25" customHeight="1" thickBot="1" x14ac:dyDescent="0.45">
      <c r="A13" s="384" t="s">
        <v>456</v>
      </c>
      <c r="B13" s="541">
        <f t="shared" si="1"/>
        <v>0</v>
      </c>
      <c r="C13" s="541">
        <f t="shared" si="2"/>
        <v>0</v>
      </c>
      <c r="D13" s="541">
        <f t="shared" si="2"/>
        <v>0</v>
      </c>
      <c r="E13" s="541">
        <f>IF(F13+G13='環保人員概況表二 (113下)'!B13,F13+G13,"F")</f>
        <v>0</v>
      </c>
      <c r="F13" s="543">
        <v>0</v>
      </c>
      <c r="G13" s="543">
        <v>0</v>
      </c>
      <c r="H13" s="541">
        <f>IF(I13+J13='環保人員概況表三 (113下)'!B14,I13+J13,"F")</f>
        <v>0</v>
      </c>
      <c r="I13" s="543">
        <v>0</v>
      </c>
      <c r="J13" s="544">
        <v>0</v>
      </c>
    </row>
    <row r="14" spans="1:11" ht="44.25" customHeight="1" thickBot="1" x14ac:dyDescent="0.45">
      <c r="A14" s="384" t="s">
        <v>457</v>
      </c>
      <c r="B14" s="541">
        <f>SUM(C14:D14)</f>
        <v>0</v>
      </c>
      <c r="C14" s="541">
        <f t="shared" si="2"/>
        <v>0</v>
      </c>
      <c r="D14" s="541">
        <f t="shared" si="2"/>
        <v>0</v>
      </c>
      <c r="E14" s="541">
        <f>IF(F14+G14='環保人員概況表二 (113下)'!B14,F14+G14,"F")</f>
        <v>0</v>
      </c>
      <c r="F14" s="543">
        <v>0</v>
      </c>
      <c r="G14" s="543">
        <v>0</v>
      </c>
      <c r="H14" s="541">
        <f>IF(I14+J14='環保人員概況表三 (113下)'!B15,I14+J14,"F")</f>
        <v>0</v>
      </c>
      <c r="I14" s="543">
        <v>0</v>
      </c>
      <c r="J14" s="544">
        <v>0</v>
      </c>
    </row>
    <row r="15" spans="1:11" ht="44.25" customHeight="1" thickBot="1" x14ac:dyDescent="0.45">
      <c r="A15" s="384" t="s">
        <v>458</v>
      </c>
      <c r="B15" s="541">
        <f t="shared" si="1"/>
        <v>13</v>
      </c>
      <c r="C15" s="541">
        <f t="shared" si="2"/>
        <v>13</v>
      </c>
      <c r="D15" s="541">
        <f t="shared" si="2"/>
        <v>0</v>
      </c>
      <c r="E15" s="541">
        <f>IF(F15+G15='環保人員概況表二 (113下)'!B15,F15+G15,"F")</f>
        <v>0</v>
      </c>
      <c r="F15" s="543">
        <v>0</v>
      </c>
      <c r="G15" s="543">
        <v>0</v>
      </c>
      <c r="H15" s="541">
        <f>IF(I15+J15='環保人員概況表三 (113下)'!B16,I15+J15,"F")</f>
        <v>13</v>
      </c>
      <c r="I15" s="543">
        <v>13</v>
      </c>
      <c r="J15" s="544">
        <v>0</v>
      </c>
    </row>
    <row r="16" spans="1:11" ht="44.25" customHeight="1" thickBot="1" x14ac:dyDescent="0.45">
      <c r="A16" s="385" t="s">
        <v>459</v>
      </c>
      <c r="B16" s="541">
        <f t="shared" si="1"/>
        <v>0</v>
      </c>
      <c r="C16" s="541">
        <f t="shared" si="2"/>
        <v>0</v>
      </c>
      <c r="D16" s="541">
        <f t="shared" si="2"/>
        <v>0</v>
      </c>
      <c r="E16" s="541">
        <f>IF(F16+G16='環保人員概況表二 (113下)'!B16,F16+G16,"F")</f>
        <v>0</v>
      </c>
      <c r="F16" s="543">
        <v>0</v>
      </c>
      <c r="G16" s="543">
        <v>0</v>
      </c>
      <c r="H16" s="541">
        <f>IF(I16+J16='環保人員概況表三 (113下)'!B22,I16+J16,"F")</f>
        <v>0</v>
      </c>
      <c r="I16" s="543">
        <v>0</v>
      </c>
      <c r="J16" s="544">
        <v>0</v>
      </c>
    </row>
  </sheetData>
  <sheetProtection selectLockedCells="1"/>
  <protectedRanges>
    <protectedRange sqref="B7:E16 F7:J8 H9:H16" name="範圍1"/>
  </protectedRanges>
  <mergeCells count="9">
    <mergeCell ref="A5:A6"/>
    <mergeCell ref="B5:D5"/>
    <mergeCell ref="E5:G5"/>
    <mergeCell ref="H5:J5"/>
    <mergeCell ref="I1:J1"/>
    <mergeCell ref="I2:J2"/>
    <mergeCell ref="A3:J3"/>
    <mergeCell ref="B4:H4"/>
    <mergeCell ref="I4:J4"/>
  </mergeCells>
  <phoneticPr fontId="10" type="noConversion"/>
  <hyperlinks>
    <hyperlink ref="K1" location="預告統計資料發布時間表!A1" display="回發布時間表" xr:uid="{940C9DA2-1B26-4116-AF27-F21C3DEAA2B3}"/>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54F6-D58D-43A0-B666-9620059780AB}">
  <sheetPr>
    <pageSetUpPr fitToPage="1"/>
  </sheetPr>
  <dimension ref="A1:P26"/>
  <sheetViews>
    <sheetView showZeros="0" zoomScale="75" zoomScaleNormal="75" workbookViewId="0">
      <selection activeCell="B5" sqref="B5:D5"/>
    </sheetView>
  </sheetViews>
  <sheetFormatPr defaultColWidth="9" defaultRowHeight="16.2" x14ac:dyDescent="0.3"/>
  <cols>
    <col min="1" max="1" width="34.44140625" style="89" customWidth="1"/>
    <col min="2" max="4" width="10.33203125" style="89" customWidth="1"/>
    <col min="5" max="5" width="10.21875" style="89" customWidth="1"/>
    <col min="6" max="6" width="10.77734375" style="89" customWidth="1"/>
    <col min="7" max="7" width="12.44140625" style="89" customWidth="1"/>
    <col min="8" max="8" width="10.77734375" style="89" customWidth="1"/>
    <col min="9" max="9" width="11.88671875" style="89" customWidth="1"/>
    <col min="10" max="10" width="11" style="89" bestFit="1" customWidth="1"/>
    <col min="11" max="11" width="11.77734375" style="89" customWidth="1"/>
    <col min="12" max="12" width="11" style="89" bestFit="1" customWidth="1"/>
    <col min="13" max="14" width="10.77734375" style="89" customWidth="1"/>
    <col min="15" max="15" width="15.33203125" style="89" customWidth="1"/>
    <col min="16" max="256" width="9" style="89"/>
    <col min="257" max="257" width="34.44140625" style="89" customWidth="1"/>
    <col min="258" max="260" width="10.33203125" style="89" customWidth="1"/>
    <col min="261" max="261" width="10.21875" style="89" customWidth="1"/>
    <col min="262" max="262" width="10.77734375" style="89" customWidth="1"/>
    <col min="263" max="263" width="12.44140625" style="89" customWidth="1"/>
    <col min="264" max="264" width="10.77734375" style="89" customWidth="1"/>
    <col min="265" max="265" width="11.88671875" style="89" customWidth="1"/>
    <col min="266" max="266" width="11" style="89" bestFit="1" customWidth="1"/>
    <col min="267" max="267" width="11.77734375" style="89" customWidth="1"/>
    <col min="268" max="268" width="11" style="89" bestFit="1" customWidth="1"/>
    <col min="269" max="270" width="10.77734375" style="89" customWidth="1"/>
    <col min="271" max="271" width="15.33203125" style="89" customWidth="1"/>
    <col min="272" max="512" width="9" style="89"/>
    <col min="513" max="513" width="34.44140625" style="89" customWidth="1"/>
    <col min="514" max="516" width="10.33203125" style="89" customWidth="1"/>
    <col min="517" max="517" width="10.21875" style="89" customWidth="1"/>
    <col min="518" max="518" width="10.77734375" style="89" customWidth="1"/>
    <col min="519" max="519" width="12.44140625" style="89" customWidth="1"/>
    <col min="520" max="520" width="10.77734375" style="89" customWidth="1"/>
    <col min="521" max="521" width="11.88671875" style="89" customWidth="1"/>
    <col min="522" max="522" width="11" style="89" bestFit="1" customWidth="1"/>
    <col min="523" max="523" width="11.77734375" style="89" customWidth="1"/>
    <col min="524" max="524" width="11" style="89" bestFit="1" customWidth="1"/>
    <col min="525" max="526" width="10.77734375" style="89" customWidth="1"/>
    <col min="527" max="527" width="15.33203125" style="89" customWidth="1"/>
    <col min="528" max="768" width="9" style="89"/>
    <col min="769" max="769" width="34.44140625" style="89" customWidth="1"/>
    <col min="770" max="772" width="10.33203125" style="89" customWidth="1"/>
    <col min="773" max="773" width="10.21875" style="89" customWidth="1"/>
    <col min="774" max="774" width="10.77734375" style="89" customWidth="1"/>
    <col min="775" max="775" width="12.44140625" style="89" customWidth="1"/>
    <col min="776" max="776" width="10.77734375" style="89" customWidth="1"/>
    <col min="777" max="777" width="11.88671875" style="89" customWidth="1"/>
    <col min="778" max="778" width="11" style="89" bestFit="1" customWidth="1"/>
    <col min="779" max="779" width="11.77734375" style="89" customWidth="1"/>
    <col min="780" max="780" width="11" style="89" bestFit="1" customWidth="1"/>
    <col min="781" max="782" width="10.77734375" style="89" customWidth="1"/>
    <col min="783" max="783" width="15.33203125" style="89" customWidth="1"/>
    <col min="784" max="1024" width="9" style="89"/>
    <col min="1025" max="1025" width="34.44140625" style="89" customWidth="1"/>
    <col min="1026" max="1028" width="10.33203125" style="89" customWidth="1"/>
    <col min="1029" max="1029" width="10.21875" style="89" customWidth="1"/>
    <col min="1030" max="1030" width="10.77734375" style="89" customWidth="1"/>
    <col min="1031" max="1031" width="12.44140625" style="89" customWidth="1"/>
    <col min="1032" max="1032" width="10.77734375" style="89" customWidth="1"/>
    <col min="1033" max="1033" width="11.88671875" style="89" customWidth="1"/>
    <col min="1034" max="1034" width="11" style="89" bestFit="1" customWidth="1"/>
    <col min="1035" max="1035" width="11.77734375" style="89" customWidth="1"/>
    <col min="1036" max="1036" width="11" style="89" bestFit="1" customWidth="1"/>
    <col min="1037" max="1038" width="10.77734375" style="89" customWidth="1"/>
    <col min="1039" max="1039" width="15.33203125" style="89" customWidth="1"/>
    <col min="1040" max="1280" width="9" style="89"/>
    <col min="1281" max="1281" width="34.44140625" style="89" customWidth="1"/>
    <col min="1282" max="1284" width="10.33203125" style="89" customWidth="1"/>
    <col min="1285" max="1285" width="10.21875" style="89" customWidth="1"/>
    <col min="1286" max="1286" width="10.77734375" style="89" customWidth="1"/>
    <col min="1287" max="1287" width="12.44140625" style="89" customWidth="1"/>
    <col min="1288" max="1288" width="10.77734375" style="89" customWidth="1"/>
    <col min="1289" max="1289" width="11.88671875" style="89" customWidth="1"/>
    <col min="1290" max="1290" width="11" style="89" bestFit="1" customWidth="1"/>
    <col min="1291" max="1291" width="11.77734375" style="89" customWidth="1"/>
    <col min="1292" max="1292" width="11" style="89" bestFit="1" customWidth="1"/>
    <col min="1293" max="1294" width="10.77734375" style="89" customWidth="1"/>
    <col min="1295" max="1295" width="15.33203125" style="89" customWidth="1"/>
    <col min="1296" max="1536" width="9" style="89"/>
    <col min="1537" max="1537" width="34.44140625" style="89" customWidth="1"/>
    <col min="1538" max="1540" width="10.33203125" style="89" customWidth="1"/>
    <col min="1541" max="1541" width="10.21875" style="89" customWidth="1"/>
    <col min="1542" max="1542" width="10.77734375" style="89" customWidth="1"/>
    <col min="1543" max="1543" width="12.44140625" style="89" customWidth="1"/>
    <col min="1544" max="1544" width="10.77734375" style="89" customWidth="1"/>
    <col min="1545" max="1545" width="11.88671875" style="89" customWidth="1"/>
    <col min="1546" max="1546" width="11" style="89" bestFit="1" customWidth="1"/>
    <col min="1547" max="1547" width="11.77734375" style="89" customWidth="1"/>
    <col min="1548" max="1548" width="11" style="89" bestFit="1" customWidth="1"/>
    <col min="1549" max="1550" width="10.77734375" style="89" customWidth="1"/>
    <col min="1551" max="1551" width="15.33203125" style="89" customWidth="1"/>
    <col min="1552" max="1792" width="9" style="89"/>
    <col min="1793" max="1793" width="34.44140625" style="89" customWidth="1"/>
    <col min="1794" max="1796" width="10.33203125" style="89" customWidth="1"/>
    <col min="1797" max="1797" width="10.21875" style="89" customWidth="1"/>
    <col min="1798" max="1798" width="10.77734375" style="89" customWidth="1"/>
    <col min="1799" max="1799" width="12.44140625" style="89" customWidth="1"/>
    <col min="1800" max="1800" width="10.77734375" style="89" customWidth="1"/>
    <col min="1801" max="1801" width="11.88671875" style="89" customWidth="1"/>
    <col min="1802" max="1802" width="11" style="89" bestFit="1" customWidth="1"/>
    <col min="1803" max="1803" width="11.77734375" style="89" customWidth="1"/>
    <col min="1804" max="1804" width="11" style="89" bestFit="1" customWidth="1"/>
    <col min="1805" max="1806" width="10.77734375" style="89" customWidth="1"/>
    <col min="1807" max="1807" width="15.33203125" style="89" customWidth="1"/>
    <col min="1808" max="2048" width="9" style="89"/>
    <col min="2049" max="2049" width="34.44140625" style="89" customWidth="1"/>
    <col min="2050" max="2052" width="10.33203125" style="89" customWidth="1"/>
    <col min="2053" max="2053" width="10.21875" style="89" customWidth="1"/>
    <col min="2054" max="2054" width="10.77734375" style="89" customWidth="1"/>
    <col min="2055" max="2055" width="12.44140625" style="89" customWidth="1"/>
    <col min="2056" max="2056" width="10.77734375" style="89" customWidth="1"/>
    <col min="2057" max="2057" width="11.88671875" style="89" customWidth="1"/>
    <col min="2058" max="2058" width="11" style="89" bestFit="1" customWidth="1"/>
    <col min="2059" max="2059" width="11.77734375" style="89" customWidth="1"/>
    <col min="2060" max="2060" width="11" style="89" bestFit="1" customWidth="1"/>
    <col min="2061" max="2062" width="10.77734375" style="89" customWidth="1"/>
    <col min="2063" max="2063" width="15.33203125" style="89" customWidth="1"/>
    <col min="2064" max="2304" width="9" style="89"/>
    <col min="2305" max="2305" width="34.44140625" style="89" customWidth="1"/>
    <col min="2306" max="2308" width="10.33203125" style="89" customWidth="1"/>
    <col min="2309" max="2309" width="10.21875" style="89" customWidth="1"/>
    <col min="2310" max="2310" width="10.77734375" style="89" customWidth="1"/>
    <col min="2311" max="2311" width="12.44140625" style="89" customWidth="1"/>
    <col min="2312" max="2312" width="10.77734375" style="89" customWidth="1"/>
    <col min="2313" max="2313" width="11.88671875" style="89" customWidth="1"/>
    <col min="2314" max="2314" width="11" style="89" bestFit="1" customWidth="1"/>
    <col min="2315" max="2315" width="11.77734375" style="89" customWidth="1"/>
    <col min="2316" max="2316" width="11" style="89" bestFit="1" customWidth="1"/>
    <col min="2317" max="2318" width="10.77734375" style="89" customWidth="1"/>
    <col min="2319" max="2319" width="15.33203125" style="89" customWidth="1"/>
    <col min="2320" max="2560" width="9" style="89"/>
    <col min="2561" max="2561" width="34.44140625" style="89" customWidth="1"/>
    <col min="2562" max="2564" width="10.33203125" style="89" customWidth="1"/>
    <col min="2565" max="2565" width="10.21875" style="89" customWidth="1"/>
    <col min="2566" max="2566" width="10.77734375" style="89" customWidth="1"/>
    <col min="2567" max="2567" width="12.44140625" style="89" customWidth="1"/>
    <col min="2568" max="2568" width="10.77734375" style="89" customWidth="1"/>
    <col min="2569" max="2569" width="11.88671875" style="89" customWidth="1"/>
    <col min="2570" max="2570" width="11" style="89" bestFit="1" customWidth="1"/>
    <col min="2571" max="2571" width="11.77734375" style="89" customWidth="1"/>
    <col min="2572" max="2572" width="11" style="89" bestFit="1" customWidth="1"/>
    <col min="2573" max="2574" width="10.77734375" style="89" customWidth="1"/>
    <col min="2575" max="2575" width="15.33203125" style="89" customWidth="1"/>
    <col min="2576" max="2816" width="9" style="89"/>
    <col min="2817" max="2817" width="34.44140625" style="89" customWidth="1"/>
    <col min="2818" max="2820" width="10.33203125" style="89" customWidth="1"/>
    <col min="2821" max="2821" width="10.21875" style="89" customWidth="1"/>
    <col min="2822" max="2822" width="10.77734375" style="89" customWidth="1"/>
    <col min="2823" max="2823" width="12.44140625" style="89" customWidth="1"/>
    <col min="2824" max="2824" width="10.77734375" style="89" customWidth="1"/>
    <col min="2825" max="2825" width="11.88671875" style="89" customWidth="1"/>
    <col min="2826" max="2826" width="11" style="89" bestFit="1" customWidth="1"/>
    <col min="2827" max="2827" width="11.77734375" style="89" customWidth="1"/>
    <col min="2828" max="2828" width="11" style="89" bestFit="1" customWidth="1"/>
    <col min="2829" max="2830" width="10.77734375" style="89" customWidth="1"/>
    <col min="2831" max="2831" width="15.33203125" style="89" customWidth="1"/>
    <col min="2832" max="3072" width="9" style="89"/>
    <col min="3073" max="3073" width="34.44140625" style="89" customWidth="1"/>
    <col min="3074" max="3076" width="10.33203125" style="89" customWidth="1"/>
    <col min="3077" max="3077" width="10.21875" style="89" customWidth="1"/>
    <col min="3078" max="3078" width="10.77734375" style="89" customWidth="1"/>
    <col min="3079" max="3079" width="12.44140625" style="89" customWidth="1"/>
    <col min="3080" max="3080" width="10.77734375" style="89" customWidth="1"/>
    <col min="3081" max="3081" width="11.88671875" style="89" customWidth="1"/>
    <col min="3082" max="3082" width="11" style="89" bestFit="1" customWidth="1"/>
    <col min="3083" max="3083" width="11.77734375" style="89" customWidth="1"/>
    <col min="3084" max="3084" width="11" style="89" bestFit="1" customWidth="1"/>
    <col min="3085" max="3086" width="10.77734375" style="89" customWidth="1"/>
    <col min="3087" max="3087" width="15.33203125" style="89" customWidth="1"/>
    <col min="3088" max="3328" width="9" style="89"/>
    <col min="3329" max="3329" width="34.44140625" style="89" customWidth="1"/>
    <col min="3330" max="3332" width="10.33203125" style="89" customWidth="1"/>
    <col min="3333" max="3333" width="10.21875" style="89" customWidth="1"/>
    <col min="3334" max="3334" width="10.77734375" style="89" customWidth="1"/>
    <col min="3335" max="3335" width="12.44140625" style="89" customWidth="1"/>
    <col min="3336" max="3336" width="10.77734375" style="89" customWidth="1"/>
    <col min="3337" max="3337" width="11.88671875" style="89" customWidth="1"/>
    <col min="3338" max="3338" width="11" style="89" bestFit="1" customWidth="1"/>
    <col min="3339" max="3339" width="11.77734375" style="89" customWidth="1"/>
    <col min="3340" max="3340" width="11" style="89" bestFit="1" customWidth="1"/>
    <col min="3341" max="3342" width="10.77734375" style="89" customWidth="1"/>
    <col min="3343" max="3343" width="15.33203125" style="89" customWidth="1"/>
    <col min="3344" max="3584" width="9" style="89"/>
    <col min="3585" max="3585" width="34.44140625" style="89" customWidth="1"/>
    <col min="3586" max="3588" width="10.33203125" style="89" customWidth="1"/>
    <col min="3589" max="3589" width="10.21875" style="89" customWidth="1"/>
    <col min="3590" max="3590" width="10.77734375" style="89" customWidth="1"/>
    <col min="3591" max="3591" width="12.44140625" style="89" customWidth="1"/>
    <col min="3592" max="3592" width="10.77734375" style="89" customWidth="1"/>
    <col min="3593" max="3593" width="11.88671875" style="89" customWidth="1"/>
    <col min="3594" max="3594" width="11" style="89" bestFit="1" customWidth="1"/>
    <col min="3595" max="3595" width="11.77734375" style="89" customWidth="1"/>
    <col min="3596" max="3596" width="11" style="89" bestFit="1" customWidth="1"/>
    <col min="3597" max="3598" width="10.77734375" style="89" customWidth="1"/>
    <col min="3599" max="3599" width="15.33203125" style="89" customWidth="1"/>
    <col min="3600" max="3840" width="9" style="89"/>
    <col min="3841" max="3841" width="34.44140625" style="89" customWidth="1"/>
    <col min="3842" max="3844" width="10.33203125" style="89" customWidth="1"/>
    <col min="3845" max="3845" width="10.21875" style="89" customWidth="1"/>
    <col min="3846" max="3846" width="10.77734375" style="89" customWidth="1"/>
    <col min="3847" max="3847" width="12.44140625" style="89" customWidth="1"/>
    <col min="3848" max="3848" width="10.77734375" style="89" customWidth="1"/>
    <col min="3849" max="3849" width="11.88671875" style="89" customWidth="1"/>
    <col min="3850" max="3850" width="11" style="89" bestFit="1" customWidth="1"/>
    <col min="3851" max="3851" width="11.77734375" style="89" customWidth="1"/>
    <col min="3852" max="3852" width="11" style="89" bestFit="1" customWidth="1"/>
    <col min="3853" max="3854" width="10.77734375" style="89" customWidth="1"/>
    <col min="3855" max="3855" width="15.33203125" style="89" customWidth="1"/>
    <col min="3856" max="4096" width="9" style="89"/>
    <col min="4097" max="4097" width="34.44140625" style="89" customWidth="1"/>
    <col min="4098" max="4100" width="10.33203125" style="89" customWidth="1"/>
    <col min="4101" max="4101" width="10.21875" style="89" customWidth="1"/>
    <col min="4102" max="4102" width="10.77734375" style="89" customWidth="1"/>
    <col min="4103" max="4103" width="12.44140625" style="89" customWidth="1"/>
    <col min="4104" max="4104" width="10.77734375" style="89" customWidth="1"/>
    <col min="4105" max="4105" width="11.88671875" style="89" customWidth="1"/>
    <col min="4106" max="4106" width="11" style="89" bestFit="1" customWidth="1"/>
    <col min="4107" max="4107" width="11.77734375" style="89" customWidth="1"/>
    <col min="4108" max="4108" width="11" style="89" bestFit="1" customWidth="1"/>
    <col min="4109" max="4110" width="10.77734375" style="89" customWidth="1"/>
    <col min="4111" max="4111" width="15.33203125" style="89" customWidth="1"/>
    <col min="4112" max="4352" width="9" style="89"/>
    <col min="4353" max="4353" width="34.44140625" style="89" customWidth="1"/>
    <col min="4354" max="4356" width="10.33203125" style="89" customWidth="1"/>
    <col min="4357" max="4357" width="10.21875" style="89" customWidth="1"/>
    <col min="4358" max="4358" width="10.77734375" style="89" customWidth="1"/>
    <col min="4359" max="4359" width="12.44140625" style="89" customWidth="1"/>
    <col min="4360" max="4360" width="10.77734375" style="89" customWidth="1"/>
    <col min="4361" max="4361" width="11.88671875" style="89" customWidth="1"/>
    <col min="4362" max="4362" width="11" style="89" bestFit="1" customWidth="1"/>
    <col min="4363" max="4363" width="11.77734375" style="89" customWidth="1"/>
    <col min="4364" max="4364" width="11" style="89" bestFit="1" customWidth="1"/>
    <col min="4365" max="4366" width="10.77734375" style="89" customWidth="1"/>
    <col min="4367" max="4367" width="15.33203125" style="89" customWidth="1"/>
    <col min="4368" max="4608" width="9" style="89"/>
    <col min="4609" max="4609" width="34.44140625" style="89" customWidth="1"/>
    <col min="4610" max="4612" width="10.33203125" style="89" customWidth="1"/>
    <col min="4613" max="4613" width="10.21875" style="89" customWidth="1"/>
    <col min="4614" max="4614" width="10.77734375" style="89" customWidth="1"/>
    <col min="4615" max="4615" width="12.44140625" style="89" customWidth="1"/>
    <col min="4616" max="4616" width="10.77734375" style="89" customWidth="1"/>
    <col min="4617" max="4617" width="11.88671875" style="89" customWidth="1"/>
    <col min="4618" max="4618" width="11" style="89" bestFit="1" customWidth="1"/>
    <col min="4619" max="4619" width="11.77734375" style="89" customWidth="1"/>
    <col min="4620" max="4620" width="11" style="89" bestFit="1" customWidth="1"/>
    <col min="4621" max="4622" width="10.77734375" style="89" customWidth="1"/>
    <col min="4623" max="4623" width="15.33203125" style="89" customWidth="1"/>
    <col min="4624" max="4864" width="9" style="89"/>
    <col min="4865" max="4865" width="34.44140625" style="89" customWidth="1"/>
    <col min="4866" max="4868" width="10.33203125" style="89" customWidth="1"/>
    <col min="4869" max="4869" width="10.21875" style="89" customWidth="1"/>
    <col min="4870" max="4870" width="10.77734375" style="89" customWidth="1"/>
    <col min="4871" max="4871" width="12.44140625" style="89" customWidth="1"/>
    <col min="4872" max="4872" width="10.77734375" style="89" customWidth="1"/>
    <col min="4873" max="4873" width="11.88671875" style="89" customWidth="1"/>
    <col min="4874" max="4874" width="11" style="89" bestFit="1" customWidth="1"/>
    <col min="4875" max="4875" width="11.77734375" style="89" customWidth="1"/>
    <col min="4876" max="4876" width="11" style="89" bestFit="1" customWidth="1"/>
    <col min="4877" max="4878" width="10.77734375" style="89" customWidth="1"/>
    <col min="4879" max="4879" width="15.33203125" style="89" customWidth="1"/>
    <col min="4880" max="5120" width="9" style="89"/>
    <col min="5121" max="5121" width="34.44140625" style="89" customWidth="1"/>
    <col min="5122" max="5124" width="10.33203125" style="89" customWidth="1"/>
    <col min="5125" max="5125" width="10.21875" style="89" customWidth="1"/>
    <col min="5126" max="5126" width="10.77734375" style="89" customWidth="1"/>
    <col min="5127" max="5127" width="12.44140625" style="89" customWidth="1"/>
    <col min="5128" max="5128" width="10.77734375" style="89" customWidth="1"/>
    <col min="5129" max="5129" width="11.88671875" style="89" customWidth="1"/>
    <col min="5130" max="5130" width="11" style="89" bestFit="1" customWidth="1"/>
    <col min="5131" max="5131" width="11.77734375" style="89" customWidth="1"/>
    <col min="5132" max="5132" width="11" style="89" bestFit="1" customWidth="1"/>
    <col min="5133" max="5134" width="10.77734375" style="89" customWidth="1"/>
    <col min="5135" max="5135" width="15.33203125" style="89" customWidth="1"/>
    <col min="5136" max="5376" width="9" style="89"/>
    <col min="5377" max="5377" width="34.44140625" style="89" customWidth="1"/>
    <col min="5378" max="5380" width="10.33203125" style="89" customWidth="1"/>
    <col min="5381" max="5381" width="10.21875" style="89" customWidth="1"/>
    <col min="5382" max="5382" width="10.77734375" style="89" customWidth="1"/>
    <col min="5383" max="5383" width="12.44140625" style="89" customWidth="1"/>
    <col min="5384" max="5384" width="10.77734375" style="89" customWidth="1"/>
    <col min="5385" max="5385" width="11.88671875" style="89" customWidth="1"/>
    <col min="5386" max="5386" width="11" style="89" bestFit="1" customWidth="1"/>
    <col min="5387" max="5387" width="11.77734375" style="89" customWidth="1"/>
    <col min="5388" max="5388" width="11" style="89" bestFit="1" customWidth="1"/>
    <col min="5389" max="5390" width="10.77734375" style="89" customWidth="1"/>
    <col min="5391" max="5391" width="15.33203125" style="89" customWidth="1"/>
    <col min="5392" max="5632" width="9" style="89"/>
    <col min="5633" max="5633" width="34.44140625" style="89" customWidth="1"/>
    <col min="5634" max="5636" width="10.33203125" style="89" customWidth="1"/>
    <col min="5637" max="5637" width="10.21875" style="89" customWidth="1"/>
    <col min="5638" max="5638" width="10.77734375" style="89" customWidth="1"/>
    <col min="5639" max="5639" width="12.44140625" style="89" customWidth="1"/>
    <col min="5640" max="5640" width="10.77734375" style="89" customWidth="1"/>
    <col min="5641" max="5641" width="11.88671875" style="89" customWidth="1"/>
    <col min="5642" max="5642" width="11" style="89" bestFit="1" customWidth="1"/>
    <col min="5643" max="5643" width="11.77734375" style="89" customWidth="1"/>
    <col min="5644" max="5644" width="11" style="89" bestFit="1" customWidth="1"/>
    <col min="5645" max="5646" width="10.77734375" style="89" customWidth="1"/>
    <col min="5647" max="5647" width="15.33203125" style="89" customWidth="1"/>
    <col min="5648" max="5888" width="9" style="89"/>
    <col min="5889" max="5889" width="34.44140625" style="89" customWidth="1"/>
    <col min="5890" max="5892" width="10.33203125" style="89" customWidth="1"/>
    <col min="5893" max="5893" width="10.21875" style="89" customWidth="1"/>
    <col min="5894" max="5894" width="10.77734375" style="89" customWidth="1"/>
    <col min="5895" max="5895" width="12.44140625" style="89" customWidth="1"/>
    <col min="5896" max="5896" width="10.77734375" style="89" customWidth="1"/>
    <col min="5897" max="5897" width="11.88671875" style="89" customWidth="1"/>
    <col min="5898" max="5898" width="11" style="89" bestFit="1" customWidth="1"/>
    <col min="5899" max="5899" width="11.77734375" style="89" customWidth="1"/>
    <col min="5900" max="5900" width="11" style="89" bestFit="1" customWidth="1"/>
    <col min="5901" max="5902" width="10.77734375" style="89" customWidth="1"/>
    <col min="5903" max="5903" width="15.33203125" style="89" customWidth="1"/>
    <col min="5904" max="6144" width="9" style="89"/>
    <col min="6145" max="6145" width="34.44140625" style="89" customWidth="1"/>
    <col min="6146" max="6148" width="10.33203125" style="89" customWidth="1"/>
    <col min="6149" max="6149" width="10.21875" style="89" customWidth="1"/>
    <col min="6150" max="6150" width="10.77734375" style="89" customWidth="1"/>
    <col min="6151" max="6151" width="12.44140625" style="89" customWidth="1"/>
    <col min="6152" max="6152" width="10.77734375" style="89" customWidth="1"/>
    <col min="6153" max="6153" width="11.88671875" style="89" customWidth="1"/>
    <col min="6154" max="6154" width="11" style="89" bestFit="1" customWidth="1"/>
    <col min="6155" max="6155" width="11.77734375" style="89" customWidth="1"/>
    <col min="6156" max="6156" width="11" style="89" bestFit="1" customWidth="1"/>
    <col min="6157" max="6158" width="10.77734375" style="89" customWidth="1"/>
    <col min="6159" max="6159" width="15.33203125" style="89" customWidth="1"/>
    <col min="6160" max="6400" width="9" style="89"/>
    <col min="6401" max="6401" width="34.44140625" style="89" customWidth="1"/>
    <col min="6402" max="6404" width="10.33203125" style="89" customWidth="1"/>
    <col min="6405" max="6405" width="10.21875" style="89" customWidth="1"/>
    <col min="6406" max="6406" width="10.77734375" style="89" customWidth="1"/>
    <col min="6407" max="6407" width="12.44140625" style="89" customWidth="1"/>
    <col min="6408" max="6408" width="10.77734375" style="89" customWidth="1"/>
    <col min="6409" max="6409" width="11.88671875" style="89" customWidth="1"/>
    <col min="6410" max="6410" width="11" style="89" bestFit="1" customWidth="1"/>
    <col min="6411" max="6411" width="11.77734375" style="89" customWidth="1"/>
    <col min="6412" max="6412" width="11" style="89" bestFit="1" customWidth="1"/>
    <col min="6413" max="6414" width="10.77734375" style="89" customWidth="1"/>
    <col min="6415" max="6415" width="15.33203125" style="89" customWidth="1"/>
    <col min="6416" max="6656" width="9" style="89"/>
    <col min="6657" max="6657" width="34.44140625" style="89" customWidth="1"/>
    <col min="6658" max="6660" width="10.33203125" style="89" customWidth="1"/>
    <col min="6661" max="6661" width="10.21875" style="89" customWidth="1"/>
    <col min="6662" max="6662" width="10.77734375" style="89" customWidth="1"/>
    <col min="6663" max="6663" width="12.44140625" style="89" customWidth="1"/>
    <col min="6664" max="6664" width="10.77734375" style="89" customWidth="1"/>
    <col min="6665" max="6665" width="11.88671875" style="89" customWidth="1"/>
    <col min="6666" max="6666" width="11" style="89" bestFit="1" customWidth="1"/>
    <col min="6667" max="6667" width="11.77734375" style="89" customWidth="1"/>
    <col min="6668" max="6668" width="11" style="89" bestFit="1" customWidth="1"/>
    <col min="6669" max="6670" width="10.77734375" style="89" customWidth="1"/>
    <col min="6671" max="6671" width="15.33203125" style="89" customWidth="1"/>
    <col min="6672" max="6912" width="9" style="89"/>
    <col min="6913" max="6913" width="34.44140625" style="89" customWidth="1"/>
    <col min="6914" max="6916" width="10.33203125" style="89" customWidth="1"/>
    <col min="6917" max="6917" width="10.21875" style="89" customWidth="1"/>
    <col min="6918" max="6918" width="10.77734375" style="89" customWidth="1"/>
    <col min="6919" max="6919" width="12.44140625" style="89" customWidth="1"/>
    <col min="6920" max="6920" width="10.77734375" style="89" customWidth="1"/>
    <col min="6921" max="6921" width="11.88671875" style="89" customWidth="1"/>
    <col min="6922" max="6922" width="11" style="89" bestFit="1" customWidth="1"/>
    <col min="6923" max="6923" width="11.77734375" style="89" customWidth="1"/>
    <col min="6924" max="6924" width="11" style="89" bestFit="1" customWidth="1"/>
    <col min="6925" max="6926" width="10.77734375" style="89" customWidth="1"/>
    <col min="6927" max="6927" width="15.33203125" style="89" customWidth="1"/>
    <col min="6928" max="7168" width="9" style="89"/>
    <col min="7169" max="7169" width="34.44140625" style="89" customWidth="1"/>
    <col min="7170" max="7172" width="10.33203125" style="89" customWidth="1"/>
    <col min="7173" max="7173" width="10.21875" style="89" customWidth="1"/>
    <col min="7174" max="7174" width="10.77734375" style="89" customWidth="1"/>
    <col min="7175" max="7175" width="12.44140625" style="89" customWidth="1"/>
    <col min="7176" max="7176" width="10.77734375" style="89" customWidth="1"/>
    <col min="7177" max="7177" width="11.88671875" style="89" customWidth="1"/>
    <col min="7178" max="7178" width="11" style="89" bestFit="1" customWidth="1"/>
    <col min="7179" max="7179" width="11.77734375" style="89" customWidth="1"/>
    <col min="7180" max="7180" width="11" style="89" bestFit="1" customWidth="1"/>
    <col min="7181" max="7182" width="10.77734375" style="89" customWidth="1"/>
    <col min="7183" max="7183" width="15.33203125" style="89" customWidth="1"/>
    <col min="7184" max="7424" width="9" style="89"/>
    <col min="7425" max="7425" width="34.44140625" style="89" customWidth="1"/>
    <col min="7426" max="7428" width="10.33203125" style="89" customWidth="1"/>
    <col min="7429" max="7429" width="10.21875" style="89" customWidth="1"/>
    <col min="7430" max="7430" width="10.77734375" style="89" customWidth="1"/>
    <col min="7431" max="7431" width="12.44140625" style="89" customWidth="1"/>
    <col min="7432" max="7432" width="10.77734375" style="89" customWidth="1"/>
    <col min="7433" max="7433" width="11.88671875" style="89" customWidth="1"/>
    <col min="7434" max="7434" width="11" style="89" bestFit="1" customWidth="1"/>
    <col min="7435" max="7435" width="11.77734375" style="89" customWidth="1"/>
    <col min="7436" max="7436" width="11" style="89" bestFit="1" customWidth="1"/>
    <col min="7437" max="7438" width="10.77734375" style="89" customWidth="1"/>
    <col min="7439" max="7439" width="15.33203125" style="89" customWidth="1"/>
    <col min="7440" max="7680" width="9" style="89"/>
    <col min="7681" max="7681" width="34.44140625" style="89" customWidth="1"/>
    <col min="7682" max="7684" width="10.33203125" style="89" customWidth="1"/>
    <col min="7685" max="7685" width="10.21875" style="89" customWidth="1"/>
    <col min="7686" max="7686" width="10.77734375" style="89" customWidth="1"/>
    <col min="7687" max="7687" width="12.44140625" style="89" customWidth="1"/>
    <col min="7688" max="7688" width="10.77734375" style="89" customWidth="1"/>
    <col min="7689" max="7689" width="11.88671875" style="89" customWidth="1"/>
    <col min="7690" max="7690" width="11" style="89" bestFit="1" customWidth="1"/>
    <col min="7691" max="7691" width="11.77734375" style="89" customWidth="1"/>
    <col min="7692" max="7692" width="11" style="89" bestFit="1" customWidth="1"/>
    <col min="7693" max="7694" width="10.77734375" style="89" customWidth="1"/>
    <col min="7695" max="7695" width="15.33203125" style="89" customWidth="1"/>
    <col min="7696" max="7936" width="9" style="89"/>
    <col min="7937" max="7937" width="34.44140625" style="89" customWidth="1"/>
    <col min="7938" max="7940" width="10.33203125" style="89" customWidth="1"/>
    <col min="7941" max="7941" width="10.21875" style="89" customWidth="1"/>
    <col min="7942" max="7942" width="10.77734375" style="89" customWidth="1"/>
    <col min="7943" max="7943" width="12.44140625" style="89" customWidth="1"/>
    <col min="7944" max="7944" width="10.77734375" style="89" customWidth="1"/>
    <col min="7945" max="7945" width="11.88671875" style="89" customWidth="1"/>
    <col min="7946" max="7946" width="11" style="89" bestFit="1" customWidth="1"/>
    <col min="7947" max="7947" width="11.77734375" style="89" customWidth="1"/>
    <col min="7948" max="7948" width="11" style="89" bestFit="1" customWidth="1"/>
    <col min="7949" max="7950" width="10.77734375" style="89" customWidth="1"/>
    <col min="7951" max="7951" width="15.33203125" style="89" customWidth="1"/>
    <col min="7952" max="8192" width="9" style="89"/>
    <col min="8193" max="8193" width="34.44140625" style="89" customWidth="1"/>
    <col min="8194" max="8196" width="10.33203125" style="89" customWidth="1"/>
    <col min="8197" max="8197" width="10.21875" style="89" customWidth="1"/>
    <col min="8198" max="8198" width="10.77734375" style="89" customWidth="1"/>
    <col min="8199" max="8199" width="12.44140625" style="89" customWidth="1"/>
    <col min="8200" max="8200" width="10.77734375" style="89" customWidth="1"/>
    <col min="8201" max="8201" width="11.88671875" style="89" customWidth="1"/>
    <col min="8202" max="8202" width="11" style="89" bestFit="1" customWidth="1"/>
    <col min="8203" max="8203" width="11.77734375" style="89" customWidth="1"/>
    <col min="8204" max="8204" width="11" style="89" bestFit="1" customWidth="1"/>
    <col min="8205" max="8206" width="10.77734375" style="89" customWidth="1"/>
    <col min="8207" max="8207" width="15.33203125" style="89" customWidth="1"/>
    <col min="8208" max="8448" width="9" style="89"/>
    <col min="8449" max="8449" width="34.44140625" style="89" customWidth="1"/>
    <col min="8450" max="8452" width="10.33203125" style="89" customWidth="1"/>
    <col min="8453" max="8453" width="10.21875" style="89" customWidth="1"/>
    <col min="8454" max="8454" width="10.77734375" style="89" customWidth="1"/>
    <col min="8455" max="8455" width="12.44140625" style="89" customWidth="1"/>
    <col min="8456" max="8456" width="10.77734375" style="89" customWidth="1"/>
    <col min="8457" max="8457" width="11.88671875" style="89" customWidth="1"/>
    <col min="8458" max="8458" width="11" style="89" bestFit="1" customWidth="1"/>
    <col min="8459" max="8459" width="11.77734375" style="89" customWidth="1"/>
    <col min="8460" max="8460" width="11" style="89" bestFit="1" customWidth="1"/>
    <col min="8461" max="8462" width="10.77734375" style="89" customWidth="1"/>
    <col min="8463" max="8463" width="15.33203125" style="89" customWidth="1"/>
    <col min="8464" max="8704" width="9" style="89"/>
    <col min="8705" max="8705" width="34.44140625" style="89" customWidth="1"/>
    <col min="8706" max="8708" width="10.33203125" style="89" customWidth="1"/>
    <col min="8709" max="8709" width="10.21875" style="89" customWidth="1"/>
    <col min="8710" max="8710" width="10.77734375" style="89" customWidth="1"/>
    <col min="8711" max="8711" width="12.44140625" style="89" customWidth="1"/>
    <col min="8712" max="8712" width="10.77734375" style="89" customWidth="1"/>
    <col min="8713" max="8713" width="11.88671875" style="89" customWidth="1"/>
    <col min="8714" max="8714" width="11" style="89" bestFit="1" customWidth="1"/>
    <col min="8715" max="8715" width="11.77734375" style="89" customWidth="1"/>
    <col min="8716" max="8716" width="11" style="89" bestFit="1" customWidth="1"/>
    <col min="8717" max="8718" width="10.77734375" style="89" customWidth="1"/>
    <col min="8719" max="8719" width="15.33203125" style="89" customWidth="1"/>
    <col min="8720" max="8960" width="9" style="89"/>
    <col min="8961" max="8961" width="34.44140625" style="89" customWidth="1"/>
    <col min="8962" max="8964" width="10.33203125" style="89" customWidth="1"/>
    <col min="8965" max="8965" width="10.21875" style="89" customWidth="1"/>
    <col min="8966" max="8966" width="10.77734375" style="89" customWidth="1"/>
    <col min="8967" max="8967" width="12.44140625" style="89" customWidth="1"/>
    <col min="8968" max="8968" width="10.77734375" style="89" customWidth="1"/>
    <col min="8969" max="8969" width="11.88671875" style="89" customWidth="1"/>
    <col min="8970" max="8970" width="11" style="89" bestFit="1" customWidth="1"/>
    <col min="8971" max="8971" width="11.77734375" style="89" customWidth="1"/>
    <col min="8972" max="8972" width="11" style="89" bestFit="1" customWidth="1"/>
    <col min="8973" max="8974" width="10.77734375" style="89" customWidth="1"/>
    <col min="8975" max="8975" width="15.33203125" style="89" customWidth="1"/>
    <col min="8976" max="9216" width="9" style="89"/>
    <col min="9217" max="9217" width="34.44140625" style="89" customWidth="1"/>
    <col min="9218" max="9220" width="10.33203125" style="89" customWidth="1"/>
    <col min="9221" max="9221" width="10.21875" style="89" customWidth="1"/>
    <col min="9222" max="9222" width="10.77734375" style="89" customWidth="1"/>
    <col min="9223" max="9223" width="12.44140625" style="89" customWidth="1"/>
    <col min="9224" max="9224" width="10.77734375" style="89" customWidth="1"/>
    <col min="9225" max="9225" width="11.88671875" style="89" customWidth="1"/>
    <col min="9226" max="9226" width="11" style="89" bestFit="1" customWidth="1"/>
    <col min="9227" max="9227" width="11.77734375" style="89" customWidth="1"/>
    <col min="9228" max="9228" width="11" style="89" bestFit="1" customWidth="1"/>
    <col min="9229" max="9230" width="10.77734375" style="89" customWidth="1"/>
    <col min="9231" max="9231" width="15.33203125" style="89" customWidth="1"/>
    <col min="9232" max="9472" width="9" style="89"/>
    <col min="9473" max="9473" width="34.44140625" style="89" customWidth="1"/>
    <col min="9474" max="9476" width="10.33203125" style="89" customWidth="1"/>
    <col min="9477" max="9477" width="10.21875" style="89" customWidth="1"/>
    <col min="9478" max="9478" width="10.77734375" style="89" customWidth="1"/>
    <col min="9479" max="9479" width="12.44140625" style="89" customWidth="1"/>
    <col min="9480" max="9480" width="10.77734375" style="89" customWidth="1"/>
    <col min="9481" max="9481" width="11.88671875" style="89" customWidth="1"/>
    <col min="9482" max="9482" width="11" style="89" bestFit="1" customWidth="1"/>
    <col min="9483" max="9483" width="11.77734375" style="89" customWidth="1"/>
    <col min="9484" max="9484" width="11" style="89" bestFit="1" customWidth="1"/>
    <col min="9485" max="9486" width="10.77734375" style="89" customWidth="1"/>
    <col min="9487" max="9487" width="15.33203125" style="89" customWidth="1"/>
    <col min="9488" max="9728" width="9" style="89"/>
    <col min="9729" max="9729" width="34.44140625" style="89" customWidth="1"/>
    <col min="9730" max="9732" width="10.33203125" style="89" customWidth="1"/>
    <col min="9733" max="9733" width="10.21875" style="89" customWidth="1"/>
    <col min="9734" max="9734" width="10.77734375" style="89" customWidth="1"/>
    <col min="9735" max="9735" width="12.44140625" style="89" customWidth="1"/>
    <col min="9736" max="9736" width="10.77734375" style="89" customWidth="1"/>
    <col min="9737" max="9737" width="11.88671875" style="89" customWidth="1"/>
    <col min="9738" max="9738" width="11" style="89" bestFit="1" customWidth="1"/>
    <col min="9739" max="9739" width="11.77734375" style="89" customWidth="1"/>
    <col min="9740" max="9740" width="11" style="89" bestFit="1" customWidth="1"/>
    <col min="9741" max="9742" width="10.77734375" style="89" customWidth="1"/>
    <col min="9743" max="9743" width="15.33203125" style="89" customWidth="1"/>
    <col min="9744" max="9984" width="9" style="89"/>
    <col min="9985" max="9985" width="34.44140625" style="89" customWidth="1"/>
    <col min="9986" max="9988" width="10.33203125" style="89" customWidth="1"/>
    <col min="9989" max="9989" width="10.21875" style="89" customWidth="1"/>
    <col min="9990" max="9990" width="10.77734375" style="89" customWidth="1"/>
    <col min="9991" max="9991" width="12.44140625" style="89" customWidth="1"/>
    <col min="9992" max="9992" width="10.77734375" style="89" customWidth="1"/>
    <col min="9993" max="9993" width="11.88671875" style="89" customWidth="1"/>
    <col min="9994" max="9994" width="11" style="89" bestFit="1" customWidth="1"/>
    <col min="9995" max="9995" width="11.77734375" style="89" customWidth="1"/>
    <col min="9996" max="9996" width="11" style="89" bestFit="1" customWidth="1"/>
    <col min="9997" max="9998" width="10.77734375" style="89" customWidth="1"/>
    <col min="9999" max="9999" width="15.33203125" style="89" customWidth="1"/>
    <col min="10000" max="10240" width="9" style="89"/>
    <col min="10241" max="10241" width="34.44140625" style="89" customWidth="1"/>
    <col min="10242" max="10244" width="10.33203125" style="89" customWidth="1"/>
    <col min="10245" max="10245" width="10.21875" style="89" customWidth="1"/>
    <col min="10246" max="10246" width="10.77734375" style="89" customWidth="1"/>
    <col min="10247" max="10247" width="12.44140625" style="89" customWidth="1"/>
    <col min="10248" max="10248" width="10.77734375" style="89" customWidth="1"/>
    <col min="10249" max="10249" width="11.88671875" style="89" customWidth="1"/>
    <col min="10250" max="10250" width="11" style="89" bestFit="1" customWidth="1"/>
    <col min="10251" max="10251" width="11.77734375" style="89" customWidth="1"/>
    <col min="10252" max="10252" width="11" style="89" bestFit="1" customWidth="1"/>
    <col min="10253" max="10254" width="10.77734375" style="89" customWidth="1"/>
    <col min="10255" max="10255" width="15.33203125" style="89" customWidth="1"/>
    <col min="10256" max="10496" width="9" style="89"/>
    <col min="10497" max="10497" width="34.44140625" style="89" customWidth="1"/>
    <col min="10498" max="10500" width="10.33203125" style="89" customWidth="1"/>
    <col min="10501" max="10501" width="10.21875" style="89" customWidth="1"/>
    <col min="10502" max="10502" width="10.77734375" style="89" customWidth="1"/>
    <col min="10503" max="10503" width="12.44140625" style="89" customWidth="1"/>
    <col min="10504" max="10504" width="10.77734375" style="89" customWidth="1"/>
    <col min="10505" max="10505" width="11.88671875" style="89" customWidth="1"/>
    <col min="10506" max="10506" width="11" style="89" bestFit="1" customWidth="1"/>
    <col min="10507" max="10507" width="11.77734375" style="89" customWidth="1"/>
    <col min="10508" max="10508" width="11" style="89" bestFit="1" customWidth="1"/>
    <col min="10509" max="10510" width="10.77734375" style="89" customWidth="1"/>
    <col min="10511" max="10511" width="15.33203125" style="89" customWidth="1"/>
    <col min="10512" max="10752" width="9" style="89"/>
    <col min="10753" max="10753" width="34.44140625" style="89" customWidth="1"/>
    <col min="10754" max="10756" width="10.33203125" style="89" customWidth="1"/>
    <col min="10757" max="10757" width="10.21875" style="89" customWidth="1"/>
    <col min="10758" max="10758" width="10.77734375" style="89" customWidth="1"/>
    <col min="10759" max="10759" width="12.44140625" style="89" customWidth="1"/>
    <col min="10760" max="10760" width="10.77734375" style="89" customWidth="1"/>
    <col min="10761" max="10761" width="11.88671875" style="89" customWidth="1"/>
    <col min="10762" max="10762" width="11" style="89" bestFit="1" customWidth="1"/>
    <col min="10763" max="10763" width="11.77734375" style="89" customWidth="1"/>
    <col min="10764" max="10764" width="11" style="89" bestFit="1" customWidth="1"/>
    <col min="10765" max="10766" width="10.77734375" style="89" customWidth="1"/>
    <col min="10767" max="10767" width="15.33203125" style="89" customWidth="1"/>
    <col min="10768" max="11008" width="9" style="89"/>
    <col min="11009" max="11009" width="34.44140625" style="89" customWidth="1"/>
    <col min="11010" max="11012" width="10.33203125" style="89" customWidth="1"/>
    <col min="11013" max="11013" width="10.21875" style="89" customWidth="1"/>
    <col min="11014" max="11014" width="10.77734375" style="89" customWidth="1"/>
    <col min="11015" max="11015" width="12.44140625" style="89" customWidth="1"/>
    <col min="11016" max="11016" width="10.77734375" style="89" customWidth="1"/>
    <col min="11017" max="11017" width="11.88671875" style="89" customWidth="1"/>
    <col min="11018" max="11018" width="11" style="89" bestFit="1" customWidth="1"/>
    <col min="11019" max="11019" width="11.77734375" style="89" customWidth="1"/>
    <col min="11020" max="11020" width="11" style="89" bestFit="1" customWidth="1"/>
    <col min="11021" max="11022" width="10.77734375" style="89" customWidth="1"/>
    <col min="11023" max="11023" width="15.33203125" style="89" customWidth="1"/>
    <col min="11024" max="11264" width="9" style="89"/>
    <col min="11265" max="11265" width="34.44140625" style="89" customWidth="1"/>
    <col min="11266" max="11268" width="10.33203125" style="89" customWidth="1"/>
    <col min="11269" max="11269" width="10.21875" style="89" customWidth="1"/>
    <col min="11270" max="11270" width="10.77734375" style="89" customWidth="1"/>
    <col min="11271" max="11271" width="12.44140625" style="89" customWidth="1"/>
    <col min="11272" max="11272" width="10.77734375" style="89" customWidth="1"/>
    <col min="11273" max="11273" width="11.88671875" style="89" customWidth="1"/>
    <col min="11274" max="11274" width="11" style="89" bestFit="1" customWidth="1"/>
    <col min="11275" max="11275" width="11.77734375" style="89" customWidth="1"/>
    <col min="11276" max="11276" width="11" style="89" bestFit="1" customWidth="1"/>
    <col min="11277" max="11278" width="10.77734375" style="89" customWidth="1"/>
    <col min="11279" max="11279" width="15.33203125" style="89" customWidth="1"/>
    <col min="11280" max="11520" width="9" style="89"/>
    <col min="11521" max="11521" width="34.44140625" style="89" customWidth="1"/>
    <col min="11522" max="11524" width="10.33203125" style="89" customWidth="1"/>
    <col min="11525" max="11525" width="10.21875" style="89" customWidth="1"/>
    <col min="11526" max="11526" width="10.77734375" style="89" customWidth="1"/>
    <col min="11527" max="11527" width="12.44140625" style="89" customWidth="1"/>
    <col min="11528" max="11528" width="10.77734375" style="89" customWidth="1"/>
    <col min="11529" max="11529" width="11.88671875" style="89" customWidth="1"/>
    <col min="11530" max="11530" width="11" style="89" bestFit="1" customWidth="1"/>
    <col min="11531" max="11531" width="11.77734375" style="89" customWidth="1"/>
    <col min="11532" max="11532" width="11" style="89" bestFit="1" customWidth="1"/>
    <col min="11533" max="11534" width="10.77734375" style="89" customWidth="1"/>
    <col min="11535" max="11535" width="15.33203125" style="89" customWidth="1"/>
    <col min="11536" max="11776" width="9" style="89"/>
    <col min="11777" max="11777" width="34.44140625" style="89" customWidth="1"/>
    <col min="11778" max="11780" width="10.33203125" style="89" customWidth="1"/>
    <col min="11781" max="11781" width="10.21875" style="89" customWidth="1"/>
    <col min="11782" max="11782" width="10.77734375" style="89" customWidth="1"/>
    <col min="11783" max="11783" width="12.44140625" style="89" customWidth="1"/>
    <col min="11784" max="11784" width="10.77734375" style="89" customWidth="1"/>
    <col min="11785" max="11785" width="11.88671875" style="89" customWidth="1"/>
    <col min="11786" max="11786" width="11" style="89" bestFit="1" customWidth="1"/>
    <col min="11787" max="11787" width="11.77734375" style="89" customWidth="1"/>
    <col min="11788" max="11788" width="11" style="89" bestFit="1" customWidth="1"/>
    <col min="11789" max="11790" width="10.77734375" style="89" customWidth="1"/>
    <col min="11791" max="11791" width="15.33203125" style="89" customWidth="1"/>
    <col min="11792" max="12032" width="9" style="89"/>
    <col min="12033" max="12033" width="34.44140625" style="89" customWidth="1"/>
    <col min="12034" max="12036" width="10.33203125" style="89" customWidth="1"/>
    <col min="12037" max="12037" width="10.21875" style="89" customWidth="1"/>
    <col min="12038" max="12038" width="10.77734375" style="89" customWidth="1"/>
    <col min="12039" max="12039" width="12.44140625" style="89" customWidth="1"/>
    <col min="12040" max="12040" width="10.77734375" style="89" customWidth="1"/>
    <col min="12041" max="12041" width="11.88671875" style="89" customWidth="1"/>
    <col min="12042" max="12042" width="11" style="89" bestFit="1" customWidth="1"/>
    <col min="12043" max="12043" width="11.77734375" style="89" customWidth="1"/>
    <col min="12044" max="12044" width="11" style="89" bestFit="1" customWidth="1"/>
    <col min="12045" max="12046" width="10.77734375" style="89" customWidth="1"/>
    <col min="12047" max="12047" width="15.33203125" style="89" customWidth="1"/>
    <col min="12048" max="12288" width="9" style="89"/>
    <col min="12289" max="12289" width="34.44140625" style="89" customWidth="1"/>
    <col min="12290" max="12292" width="10.33203125" style="89" customWidth="1"/>
    <col min="12293" max="12293" width="10.21875" style="89" customWidth="1"/>
    <col min="12294" max="12294" width="10.77734375" style="89" customWidth="1"/>
    <col min="12295" max="12295" width="12.44140625" style="89" customWidth="1"/>
    <col min="12296" max="12296" width="10.77734375" style="89" customWidth="1"/>
    <col min="12297" max="12297" width="11.88671875" style="89" customWidth="1"/>
    <col min="12298" max="12298" width="11" style="89" bestFit="1" customWidth="1"/>
    <col min="12299" max="12299" width="11.77734375" style="89" customWidth="1"/>
    <col min="12300" max="12300" width="11" style="89" bestFit="1" customWidth="1"/>
    <col min="12301" max="12302" width="10.77734375" style="89" customWidth="1"/>
    <col min="12303" max="12303" width="15.33203125" style="89" customWidth="1"/>
    <col min="12304" max="12544" width="9" style="89"/>
    <col min="12545" max="12545" width="34.44140625" style="89" customWidth="1"/>
    <col min="12546" max="12548" width="10.33203125" style="89" customWidth="1"/>
    <col min="12549" max="12549" width="10.21875" style="89" customWidth="1"/>
    <col min="12550" max="12550" width="10.77734375" style="89" customWidth="1"/>
    <col min="12551" max="12551" width="12.44140625" style="89" customWidth="1"/>
    <col min="12552" max="12552" width="10.77734375" style="89" customWidth="1"/>
    <col min="12553" max="12553" width="11.88671875" style="89" customWidth="1"/>
    <col min="12554" max="12554" width="11" style="89" bestFit="1" customWidth="1"/>
    <col min="12555" max="12555" width="11.77734375" style="89" customWidth="1"/>
    <col min="12556" max="12556" width="11" style="89" bestFit="1" customWidth="1"/>
    <col min="12557" max="12558" width="10.77734375" style="89" customWidth="1"/>
    <col min="12559" max="12559" width="15.33203125" style="89" customWidth="1"/>
    <col min="12560" max="12800" width="9" style="89"/>
    <col min="12801" max="12801" width="34.44140625" style="89" customWidth="1"/>
    <col min="12802" max="12804" width="10.33203125" style="89" customWidth="1"/>
    <col min="12805" max="12805" width="10.21875" style="89" customWidth="1"/>
    <col min="12806" max="12806" width="10.77734375" style="89" customWidth="1"/>
    <col min="12807" max="12807" width="12.44140625" style="89" customWidth="1"/>
    <col min="12808" max="12808" width="10.77734375" style="89" customWidth="1"/>
    <col min="12809" max="12809" width="11.88671875" style="89" customWidth="1"/>
    <col min="12810" max="12810" width="11" style="89" bestFit="1" customWidth="1"/>
    <col min="12811" max="12811" width="11.77734375" style="89" customWidth="1"/>
    <col min="12812" max="12812" width="11" style="89" bestFit="1" customWidth="1"/>
    <col min="12813" max="12814" width="10.77734375" style="89" customWidth="1"/>
    <col min="12815" max="12815" width="15.33203125" style="89" customWidth="1"/>
    <col min="12816" max="13056" width="9" style="89"/>
    <col min="13057" max="13057" width="34.44140625" style="89" customWidth="1"/>
    <col min="13058" max="13060" width="10.33203125" style="89" customWidth="1"/>
    <col min="13061" max="13061" width="10.21875" style="89" customWidth="1"/>
    <col min="13062" max="13062" width="10.77734375" style="89" customWidth="1"/>
    <col min="13063" max="13063" width="12.44140625" style="89" customWidth="1"/>
    <col min="13064" max="13064" width="10.77734375" style="89" customWidth="1"/>
    <col min="13065" max="13065" width="11.88671875" style="89" customWidth="1"/>
    <col min="13066" max="13066" width="11" style="89" bestFit="1" customWidth="1"/>
    <col min="13067" max="13067" width="11.77734375" style="89" customWidth="1"/>
    <col min="13068" max="13068" width="11" style="89" bestFit="1" customWidth="1"/>
    <col min="13069" max="13070" width="10.77734375" style="89" customWidth="1"/>
    <col min="13071" max="13071" width="15.33203125" style="89" customWidth="1"/>
    <col min="13072" max="13312" width="9" style="89"/>
    <col min="13313" max="13313" width="34.44140625" style="89" customWidth="1"/>
    <col min="13314" max="13316" width="10.33203125" style="89" customWidth="1"/>
    <col min="13317" max="13317" width="10.21875" style="89" customWidth="1"/>
    <col min="13318" max="13318" width="10.77734375" style="89" customWidth="1"/>
    <col min="13319" max="13319" width="12.44140625" style="89" customWidth="1"/>
    <col min="13320" max="13320" width="10.77734375" style="89" customWidth="1"/>
    <col min="13321" max="13321" width="11.88671875" style="89" customWidth="1"/>
    <col min="13322" max="13322" width="11" style="89" bestFit="1" customWidth="1"/>
    <col min="13323" max="13323" width="11.77734375" style="89" customWidth="1"/>
    <col min="13324" max="13324" width="11" style="89" bestFit="1" customWidth="1"/>
    <col min="13325" max="13326" width="10.77734375" style="89" customWidth="1"/>
    <col min="13327" max="13327" width="15.33203125" style="89" customWidth="1"/>
    <col min="13328" max="13568" width="9" style="89"/>
    <col min="13569" max="13569" width="34.44140625" style="89" customWidth="1"/>
    <col min="13570" max="13572" width="10.33203125" style="89" customWidth="1"/>
    <col min="13573" max="13573" width="10.21875" style="89" customWidth="1"/>
    <col min="13574" max="13574" width="10.77734375" style="89" customWidth="1"/>
    <col min="13575" max="13575" width="12.44140625" style="89" customWidth="1"/>
    <col min="13576" max="13576" width="10.77734375" style="89" customWidth="1"/>
    <col min="13577" max="13577" width="11.88671875" style="89" customWidth="1"/>
    <col min="13578" max="13578" width="11" style="89" bestFit="1" customWidth="1"/>
    <col min="13579" max="13579" width="11.77734375" style="89" customWidth="1"/>
    <col min="13580" max="13580" width="11" style="89" bestFit="1" customWidth="1"/>
    <col min="13581" max="13582" width="10.77734375" style="89" customWidth="1"/>
    <col min="13583" max="13583" width="15.33203125" style="89" customWidth="1"/>
    <col min="13584" max="13824" width="9" style="89"/>
    <col min="13825" max="13825" width="34.44140625" style="89" customWidth="1"/>
    <col min="13826" max="13828" width="10.33203125" style="89" customWidth="1"/>
    <col min="13829" max="13829" width="10.21875" style="89" customWidth="1"/>
    <col min="13830" max="13830" width="10.77734375" style="89" customWidth="1"/>
    <col min="13831" max="13831" width="12.44140625" style="89" customWidth="1"/>
    <col min="13832" max="13832" width="10.77734375" style="89" customWidth="1"/>
    <col min="13833" max="13833" width="11.88671875" style="89" customWidth="1"/>
    <col min="13834" max="13834" width="11" style="89" bestFit="1" customWidth="1"/>
    <col min="13835" max="13835" width="11.77734375" style="89" customWidth="1"/>
    <col min="13836" max="13836" width="11" style="89" bestFit="1" customWidth="1"/>
    <col min="13837" max="13838" width="10.77734375" style="89" customWidth="1"/>
    <col min="13839" max="13839" width="15.33203125" style="89" customWidth="1"/>
    <col min="13840" max="14080" width="9" style="89"/>
    <col min="14081" max="14081" width="34.44140625" style="89" customWidth="1"/>
    <col min="14082" max="14084" width="10.33203125" style="89" customWidth="1"/>
    <col min="14085" max="14085" width="10.21875" style="89" customWidth="1"/>
    <col min="14086" max="14086" width="10.77734375" style="89" customWidth="1"/>
    <col min="14087" max="14087" width="12.44140625" style="89" customWidth="1"/>
    <col min="14088" max="14088" width="10.77734375" style="89" customWidth="1"/>
    <col min="14089" max="14089" width="11.88671875" style="89" customWidth="1"/>
    <col min="14090" max="14090" width="11" style="89" bestFit="1" customWidth="1"/>
    <col min="14091" max="14091" width="11.77734375" style="89" customWidth="1"/>
    <col min="14092" max="14092" width="11" style="89" bestFit="1" customWidth="1"/>
    <col min="14093" max="14094" width="10.77734375" style="89" customWidth="1"/>
    <col min="14095" max="14095" width="15.33203125" style="89" customWidth="1"/>
    <col min="14096" max="14336" width="9" style="89"/>
    <col min="14337" max="14337" width="34.44140625" style="89" customWidth="1"/>
    <col min="14338" max="14340" width="10.33203125" style="89" customWidth="1"/>
    <col min="14341" max="14341" width="10.21875" style="89" customWidth="1"/>
    <col min="14342" max="14342" width="10.77734375" style="89" customWidth="1"/>
    <col min="14343" max="14343" width="12.44140625" style="89" customWidth="1"/>
    <col min="14344" max="14344" width="10.77734375" style="89" customWidth="1"/>
    <col min="14345" max="14345" width="11.88671875" style="89" customWidth="1"/>
    <col min="14346" max="14346" width="11" style="89" bestFit="1" customWidth="1"/>
    <col min="14347" max="14347" width="11.77734375" style="89" customWidth="1"/>
    <col min="14348" max="14348" width="11" style="89" bestFit="1" customWidth="1"/>
    <col min="14349" max="14350" width="10.77734375" style="89" customWidth="1"/>
    <col min="14351" max="14351" width="15.33203125" style="89" customWidth="1"/>
    <col min="14352" max="14592" width="9" style="89"/>
    <col min="14593" max="14593" width="34.44140625" style="89" customWidth="1"/>
    <col min="14594" max="14596" width="10.33203125" style="89" customWidth="1"/>
    <col min="14597" max="14597" width="10.21875" style="89" customWidth="1"/>
    <col min="14598" max="14598" width="10.77734375" style="89" customWidth="1"/>
    <col min="14599" max="14599" width="12.44140625" style="89" customWidth="1"/>
    <col min="14600" max="14600" width="10.77734375" style="89" customWidth="1"/>
    <col min="14601" max="14601" width="11.88671875" style="89" customWidth="1"/>
    <col min="14602" max="14602" width="11" style="89" bestFit="1" customWidth="1"/>
    <col min="14603" max="14603" width="11.77734375" style="89" customWidth="1"/>
    <col min="14604" max="14604" width="11" style="89" bestFit="1" customWidth="1"/>
    <col min="14605" max="14606" width="10.77734375" style="89" customWidth="1"/>
    <col min="14607" max="14607" width="15.33203125" style="89" customWidth="1"/>
    <col min="14608" max="14848" width="9" style="89"/>
    <col min="14849" max="14849" width="34.44140625" style="89" customWidth="1"/>
    <col min="14850" max="14852" width="10.33203125" style="89" customWidth="1"/>
    <col min="14853" max="14853" width="10.21875" style="89" customWidth="1"/>
    <col min="14854" max="14854" width="10.77734375" style="89" customWidth="1"/>
    <col min="14855" max="14855" width="12.44140625" style="89" customWidth="1"/>
    <col min="14856" max="14856" width="10.77734375" style="89" customWidth="1"/>
    <col min="14857" max="14857" width="11.88671875" style="89" customWidth="1"/>
    <col min="14858" max="14858" width="11" style="89" bestFit="1" customWidth="1"/>
    <col min="14859" max="14859" width="11.77734375" style="89" customWidth="1"/>
    <col min="14860" max="14860" width="11" style="89" bestFit="1" customWidth="1"/>
    <col min="14861" max="14862" width="10.77734375" style="89" customWidth="1"/>
    <col min="14863" max="14863" width="15.33203125" style="89" customWidth="1"/>
    <col min="14864" max="15104" width="9" style="89"/>
    <col min="15105" max="15105" width="34.44140625" style="89" customWidth="1"/>
    <col min="15106" max="15108" width="10.33203125" style="89" customWidth="1"/>
    <col min="15109" max="15109" width="10.21875" style="89" customWidth="1"/>
    <col min="15110" max="15110" width="10.77734375" style="89" customWidth="1"/>
    <col min="15111" max="15111" width="12.44140625" style="89" customWidth="1"/>
    <col min="15112" max="15112" width="10.77734375" style="89" customWidth="1"/>
    <col min="15113" max="15113" width="11.88671875" style="89" customWidth="1"/>
    <col min="15114" max="15114" width="11" style="89" bestFit="1" customWidth="1"/>
    <col min="15115" max="15115" width="11.77734375" style="89" customWidth="1"/>
    <col min="15116" max="15116" width="11" style="89" bestFit="1" customWidth="1"/>
    <col min="15117" max="15118" width="10.77734375" style="89" customWidth="1"/>
    <col min="15119" max="15119" width="15.33203125" style="89" customWidth="1"/>
    <col min="15120" max="15360" width="9" style="89"/>
    <col min="15361" max="15361" width="34.44140625" style="89" customWidth="1"/>
    <col min="15362" max="15364" width="10.33203125" style="89" customWidth="1"/>
    <col min="15365" max="15365" width="10.21875" style="89" customWidth="1"/>
    <col min="15366" max="15366" width="10.77734375" style="89" customWidth="1"/>
    <col min="15367" max="15367" width="12.44140625" style="89" customWidth="1"/>
    <col min="15368" max="15368" width="10.77734375" style="89" customWidth="1"/>
    <col min="15369" max="15369" width="11.88671875" style="89" customWidth="1"/>
    <col min="15370" max="15370" width="11" style="89" bestFit="1" customWidth="1"/>
    <col min="15371" max="15371" width="11.77734375" style="89" customWidth="1"/>
    <col min="15372" max="15372" width="11" style="89" bestFit="1" customWidth="1"/>
    <col min="15373" max="15374" width="10.77734375" style="89" customWidth="1"/>
    <col min="15375" max="15375" width="15.33203125" style="89" customWidth="1"/>
    <col min="15376" max="15616" width="9" style="89"/>
    <col min="15617" max="15617" width="34.44140625" style="89" customWidth="1"/>
    <col min="15618" max="15620" width="10.33203125" style="89" customWidth="1"/>
    <col min="15621" max="15621" width="10.21875" style="89" customWidth="1"/>
    <col min="15622" max="15622" width="10.77734375" style="89" customWidth="1"/>
    <col min="15623" max="15623" width="12.44140625" style="89" customWidth="1"/>
    <col min="15624" max="15624" width="10.77734375" style="89" customWidth="1"/>
    <col min="15625" max="15625" width="11.88671875" style="89" customWidth="1"/>
    <col min="15626" max="15626" width="11" style="89" bestFit="1" customWidth="1"/>
    <col min="15627" max="15627" width="11.77734375" style="89" customWidth="1"/>
    <col min="15628" max="15628" width="11" style="89" bestFit="1" customWidth="1"/>
    <col min="15629" max="15630" width="10.77734375" style="89" customWidth="1"/>
    <col min="15631" max="15631" width="15.33203125" style="89" customWidth="1"/>
    <col min="15632" max="15872" width="9" style="89"/>
    <col min="15873" max="15873" width="34.44140625" style="89" customWidth="1"/>
    <col min="15874" max="15876" width="10.33203125" style="89" customWidth="1"/>
    <col min="15877" max="15877" width="10.21875" style="89" customWidth="1"/>
    <col min="15878" max="15878" width="10.77734375" style="89" customWidth="1"/>
    <col min="15879" max="15879" width="12.44140625" style="89" customWidth="1"/>
    <col min="15880" max="15880" width="10.77734375" style="89" customWidth="1"/>
    <col min="15881" max="15881" width="11.88671875" style="89" customWidth="1"/>
    <col min="15882" max="15882" width="11" style="89" bestFit="1" customWidth="1"/>
    <col min="15883" max="15883" width="11.77734375" style="89" customWidth="1"/>
    <col min="15884" max="15884" width="11" style="89" bestFit="1" customWidth="1"/>
    <col min="15885" max="15886" width="10.77734375" style="89" customWidth="1"/>
    <col min="15887" max="15887" width="15.33203125" style="89" customWidth="1"/>
    <col min="15888" max="16128" width="9" style="89"/>
    <col min="16129" max="16129" width="34.44140625" style="89" customWidth="1"/>
    <col min="16130" max="16132" width="10.33203125" style="89" customWidth="1"/>
    <col min="16133" max="16133" width="10.21875" style="89" customWidth="1"/>
    <col min="16134" max="16134" width="10.77734375" style="89" customWidth="1"/>
    <col min="16135" max="16135" width="12.44140625" style="89" customWidth="1"/>
    <col min="16136" max="16136" width="10.77734375" style="89" customWidth="1"/>
    <col min="16137" max="16137" width="11.88671875" style="89" customWidth="1"/>
    <col min="16138" max="16138" width="11" style="89" bestFit="1" customWidth="1"/>
    <col min="16139" max="16139" width="11.77734375" style="89" customWidth="1"/>
    <col min="16140" max="16140" width="11" style="89" bestFit="1" customWidth="1"/>
    <col min="16141" max="16142" width="10.77734375" style="89" customWidth="1"/>
    <col min="16143" max="16143" width="15.33203125" style="89" customWidth="1"/>
    <col min="16144" max="16384" width="9" style="89"/>
  </cols>
  <sheetData>
    <row r="1" spans="1:16" ht="20.399999999999999" thickBot="1" x14ac:dyDescent="0.45">
      <c r="A1" s="375" t="s">
        <v>319</v>
      </c>
      <c r="B1" s="386"/>
      <c r="C1" s="386"/>
      <c r="D1" s="386"/>
      <c r="L1" s="375" t="s">
        <v>95</v>
      </c>
      <c r="M1" s="1862" t="s">
        <v>142</v>
      </c>
      <c r="N1" s="1872"/>
      <c r="O1" s="1873"/>
      <c r="P1" s="109" t="s">
        <v>97</v>
      </c>
    </row>
    <row r="2" spans="1:16" ht="20.399999999999999" thickBot="1" x14ac:dyDescent="0.45">
      <c r="A2" s="375" t="s">
        <v>441</v>
      </c>
      <c r="B2" s="387" t="s">
        <v>442</v>
      </c>
      <c r="C2" s="388"/>
      <c r="D2" s="388"/>
      <c r="E2" s="389"/>
      <c r="F2" s="377"/>
      <c r="G2" s="377"/>
      <c r="H2" s="377"/>
      <c r="I2" s="377"/>
      <c r="J2" s="377"/>
      <c r="K2" s="377"/>
      <c r="L2" s="375" t="s">
        <v>183</v>
      </c>
      <c r="M2" s="1874" t="s">
        <v>443</v>
      </c>
      <c r="N2" s="1875"/>
      <c r="O2" s="1876"/>
    </row>
    <row r="3" spans="1:16" ht="42" customHeight="1" x14ac:dyDescent="0.7">
      <c r="A3" s="1877" t="s">
        <v>460</v>
      </c>
      <c r="B3" s="1878"/>
      <c r="C3" s="1878"/>
      <c r="D3" s="1878"/>
      <c r="E3" s="1878"/>
      <c r="F3" s="1878"/>
      <c r="G3" s="1878"/>
      <c r="H3" s="1878"/>
      <c r="I3" s="1878"/>
      <c r="J3" s="1878"/>
      <c r="K3" s="1878"/>
      <c r="L3" s="1878"/>
      <c r="M3" s="1878"/>
      <c r="N3" s="1878"/>
      <c r="O3" s="1878"/>
    </row>
    <row r="4" spans="1:16" ht="32.25" customHeight="1" thickBot="1" x14ac:dyDescent="0.45">
      <c r="A4" s="388" t="s">
        <v>461</v>
      </c>
      <c r="B4" s="1879" t="s">
        <v>704</v>
      </c>
      <c r="C4" s="1879"/>
      <c r="D4" s="1879"/>
      <c r="E4" s="1879"/>
      <c r="F4" s="1879"/>
      <c r="G4" s="1879"/>
      <c r="H4" s="1879"/>
      <c r="I4" s="1879"/>
      <c r="J4" s="1879"/>
      <c r="K4" s="1879"/>
      <c r="O4" s="390" t="s">
        <v>462</v>
      </c>
    </row>
    <row r="5" spans="1:16" ht="65.099999999999994" customHeight="1" thickBot="1" x14ac:dyDescent="0.35">
      <c r="A5" s="391" t="s">
        <v>463</v>
      </c>
      <c r="B5" s="392" t="s">
        <v>464</v>
      </c>
      <c r="C5" s="393" t="s">
        <v>465</v>
      </c>
      <c r="D5" s="394" t="s">
        <v>466</v>
      </c>
      <c r="E5" s="395" t="s">
        <v>467</v>
      </c>
      <c r="F5" s="395" t="s">
        <v>468</v>
      </c>
      <c r="G5" s="395" t="s">
        <v>469</v>
      </c>
      <c r="H5" s="396" t="s">
        <v>470</v>
      </c>
      <c r="I5" s="395" t="s">
        <v>471</v>
      </c>
      <c r="J5" s="397" t="s">
        <v>472</v>
      </c>
      <c r="K5" s="396" t="s">
        <v>473</v>
      </c>
      <c r="L5" s="398" t="s">
        <v>474</v>
      </c>
      <c r="M5" s="398" t="s">
        <v>475</v>
      </c>
      <c r="N5" s="398" t="s">
        <v>476</v>
      </c>
      <c r="O5" s="399" t="s">
        <v>477</v>
      </c>
    </row>
    <row r="6" spans="1:16" ht="19.95" customHeight="1" thickBot="1" x14ac:dyDescent="0.35">
      <c r="A6" s="400" t="s">
        <v>478</v>
      </c>
      <c r="B6" s="545">
        <f>IF(AND(B7=B17,B17=B20,B20=B7),B7,"F")</f>
        <v>0</v>
      </c>
      <c r="C6" s="545">
        <f t="shared" ref="C6:O6" si="0">IF(AND(C7=C17,C17=C20,C20=C7),C7,"F")</f>
        <v>0</v>
      </c>
      <c r="D6" s="545">
        <f t="shared" si="0"/>
        <v>0</v>
      </c>
      <c r="E6" s="545">
        <f t="shared" si="0"/>
        <v>0</v>
      </c>
      <c r="F6" s="545">
        <f t="shared" si="0"/>
        <v>0</v>
      </c>
      <c r="G6" s="545">
        <f t="shared" si="0"/>
        <v>0</v>
      </c>
      <c r="H6" s="545">
        <f t="shared" si="0"/>
        <v>0</v>
      </c>
      <c r="I6" s="545">
        <f t="shared" si="0"/>
        <v>0</v>
      </c>
      <c r="J6" s="545">
        <f t="shared" si="0"/>
        <v>0</v>
      </c>
      <c r="K6" s="545">
        <f t="shared" si="0"/>
        <v>0</v>
      </c>
      <c r="L6" s="545">
        <f t="shared" si="0"/>
        <v>0</v>
      </c>
      <c r="M6" s="545">
        <f t="shared" si="0"/>
        <v>0</v>
      </c>
      <c r="N6" s="545">
        <f>IF(AND(N7=N17,N17=N20,N20=N7),N7,"F")</f>
        <v>0</v>
      </c>
      <c r="O6" s="546">
        <f t="shared" si="0"/>
        <v>0</v>
      </c>
    </row>
    <row r="7" spans="1:16" ht="19.95" customHeight="1" thickBot="1" x14ac:dyDescent="0.35">
      <c r="A7" s="401" t="s">
        <v>479</v>
      </c>
      <c r="B7" s="545">
        <f>B8+B14+B15+B16</f>
        <v>0</v>
      </c>
      <c r="C7" s="545">
        <f t="shared" ref="C7:O7" si="1">C8+C14+C15+C16</f>
        <v>0</v>
      </c>
      <c r="D7" s="545">
        <f>D8+D14+D15+D16</f>
        <v>0</v>
      </c>
      <c r="E7" s="545">
        <f t="shared" si="1"/>
        <v>0</v>
      </c>
      <c r="F7" s="545">
        <f t="shared" si="1"/>
        <v>0</v>
      </c>
      <c r="G7" s="545">
        <f t="shared" si="1"/>
        <v>0</v>
      </c>
      <c r="H7" s="545">
        <f t="shared" si="1"/>
        <v>0</v>
      </c>
      <c r="I7" s="545">
        <f t="shared" si="1"/>
        <v>0</v>
      </c>
      <c r="J7" s="545">
        <f t="shared" si="1"/>
        <v>0</v>
      </c>
      <c r="K7" s="545">
        <f t="shared" si="1"/>
        <v>0</v>
      </c>
      <c r="L7" s="545">
        <f t="shared" si="1"/>
        <v>0</v>
      </c>
      <c r="M7" s="545">
        <f t="shared" si="1"/>
        <v>0</v>
      </c>
      <c r="N7" s="545">
        <f>N8+N14+N15+N16</f>
        <v>0</v>
      </c>
      <c r="O7" s="546">
        <f t="shared" si="1"/>
        <v>0</v>
      </c>
    </row>
    <row r="8" spans="1:16" ht="19.95" customHeight="1" thickBot="1" x14ac:dyDescent="0.35">
      <c r="A8" s="401" t="s">
        <v>480</v>
      </c>
      <c r="B8" s="545">
        <f>SUM(B9:B13)</f>
        <v>0</v>
      </c>
      <c r="C8" s="545">
        <f t="shared" ref="C8:O8" si="2">SUM(C9:C13)</f>
        <v>0</v>
      </c>
      <c r="D8" s="545">
        <f>SUM(D9:D13)</f>
        <v>0</v>
      </c>
      <c r="E8" s="545">
        <f t="shared" si="2"/>
        <v>0</v>
      </c>
      <c r="F8" s="545">
        <f t="shared" si="2"/>
        <v>0</v>
      </c>
      <c r="G8" s="545">
        <f t="shared" si="2"/>
        <v>0</v>
      </c>
      <c r="H8" s="545">
        <f t="shared" si="2"/>
        <v>0</v>
      </c>
      <c r="I8" s="545">
        <f t="shared" si="2"/>
        <v>0</v>
      </c>
      <c r="J8" s="545">
        <f t="shared" si="2"/>
        <v>0</v>
      </c>
      <c r="K8" s="545">
        <f t="shared" si="2"/>
        <v>0</v>
      </c>
      <c r="L8" s="545">
        <f t="shared" si="2"/>
        <v>0</v>
      </c>
      <c r="M8" s="545">
        <f t="shared" si="2"/>
        <v>0</v>
      </c>
      <c r="N8" s="545">
        <f>SUM(N9:N13)</f>
        <v>0</v>
      </c>
      <c r="O8" s="546">
        <f t="shared" si="2"/>
        <v>0</v>
      </c>
    </row>
    <row r="9" spans="1:16" ht="19.95" customHeight="1" thickBot="1" x14ac:dyDescent="0.35">
      <c r="A9" s="401" t="s">
        <v>481</v>
      </c>
      <c r="B9" s="545">
        <f t="shared" ref="B9:B26" si="3">SUM(C9:O9)</f>
        <v>0</v>
      </c>
      <c r="C9" s="550">
        <v>0</v>
      </c>
      <c r="D9" s="550">
        <v>0</v>
      </c>
      <c r="E9" s="550">
        <v>0</v>
      </c>
      <c r="F9" s="550">
        <v>0</v>
      </c>
      <c r="G9" s="550">
        <v>0</v>
      </c>
      <c r="H9" s="550">
        <v>0</v>
      </c>
      <c r="I9" s="550">
        <v>0</v>
      </c>
      <c r="J9" s="550">
        <v>0</v>
      </c>
      <c r="K9" s="550">
        <v>0</v>
      </c>
      <c r="L9" s="550">
        <v>0</v>
      </c>
      <c r="M9" s="550">
        <v>0</v>
      </c>
      <c r="N9" s="550">
        <v>0</v>
      </c>
      <c r="O9" s="551">
        <v>0</v>
      </c>
    </row>
    <row r="10" spans="1:16" ht="19.95" customHeight="1" thickBot="1" x14ac:dyDescent="0.35">
      <c r="A10" s="401" t="s">
        <v>482</v>
      </c>
      <c r="B10" s="545">
        <f t="shared" si="3"/>
        <v>0</v>
      </c>
      <c r="C10" s="550">
        <v>0</v>
      </c>
      <c r="D10" s="550">
        <v>0</v>
      </c>
      <c r="E10" s="550">
        <v>0</v>
      </c>
      <c r="F10" s="550">
        <v>0</v>
      </c>
      <c r="G10" s="550">
        <v>0</v>
      </c>
      <c r="H10" s="550">
        <v>0</v>
      </c>
      <c r="I10" s="550">
        <v>0</v>
      </c>
      <c r="J10" s="550">
        <v>0</v>
      </c>
      <c r="K10" s="550">
        <v>0</v>
      </c>
      <c r="L10" s="550">
        <v>0</v>
      </c>
      <c r="M10" s="550">
        <v>0</v>
      </c>
      <c r="N10" s="550">
        <v>0</v>
      </c>
      <c r="O10" s="551">
        <v>0</v>
      </c>
    </row>
    <row r="11" spans="1:16" ht="19.95" customHeight="1" thickBot="1" x14ac:dyDescent="0.35">
      <c r="A11" s="401" t="s">
        <v>483</v>
      </c>
      <c r="B11" s="545">
        <f t="shared" si="3"/>
        <v>0</v>
      </c>
      <c r="C11" s="550">
        <v>0</v>
      </c>
      <c r="D11" s="550">
        <v>0</v>
      </c>
      <c r="E11" s="550">
        <v>0</v>
      </c>
      <c r="F11" s="550">
        <v>0</v>
      </c>
      <c r="G11" s="550">
        <v>0</v>
      </c>
      <c r="H11" s="550">
        <v>0</v>
      </c>
      <c r="I11" s="550">
        <v>0</v>
      </c>
      <c r="J11" s="550">
        <v>0</v>
      </c>
      <c r="K11" s="550">
        <v>0</v>
      </c>
      <c r="L11" s="550">
        <v>0</v>
      </c>
      <c r="M11" s="550">
        <v>0</v>
      </c>
      <c r="N11" s="550">
        <v>0</v>
      </c>
      <c r="O11" s="551">
        <v>0</v>
      </c>
    </row>
    <row r="12" spans="1:16" ht="19.95" customHeight="1" thickBot="1" x14ac:dyDescent="0.35">
      <c r="A12" s="401" t="s">
        <v>484</v>
      </c>
      <c r="B12" s="545">
        <f t="shared" si="3"/>
        <v>0</v>
      </c>
      <c r="C12" s="550">
        <v>0</v>
      </c>
      <c r="D12" s="550">
        <v>0</v>
      </c>
      <c r="E12" s="550">
        <v>0</v>
      </c>
      <c r="F12" s="550">
        <v>0</v>
      </c>
      <c r="G12" s="550">
        <v>0</v>
      </c>
      <c r="H12" s="550">
        <v>0</v>
      </c>
      <c r="I12" s="550">
        <v>0</v>
      </c>
      <c r="J12" s="550">
        <v>0</v>
      </c>
      <c r="K12" s="550">
        <v>0</v>
      </c>
      <c r="L12" s="550">
        <v>0</v>
      </c>
      <c r="M12" s="550">
        <v>0</v>
      </c>
      <c r="N12" s="550">
        <v>0</v>
      </c>
      <c r="O12" s="551">
        <v>0</v>
      </c>
    </row>
    <row r="13" spans="1:16" ht="19.95" customHeight="1" thickBot="1" x14ac:dyDescent="0.35">
      <c r="A13" s="401" t="s">
        <v>485</v>
      </c>
      <c r="B13" s="545">
        <f t="shared" si="3"/>
        <v>0</v>
      </c>
      <c r="C13" s="550">
        <v>0</v>
      </c>
      <c r="D13" s="550">
        <v>0</v>
      </c>
      <c r="E13" s="550">
        <v>0</v>
      </c>
      <c r="F13" s="550">
        <v>0</v>
      </c>
      <c r="G13" s="550">
        <v>0</v>
      </c>
      <c r="H13" s="550">
        <v>0</v>
      </c>
      <c r="I13" s="550">
        <v>0</v>
      </c>
      <c r="J13" s="550">
        <v>0</v>
      </c>
      <c r="K13" s="550">
        <v>0</v>
      </c>
      <c r="L13" s="550">
        <v>0</v>
      </c>
      <c r="M13" s="550">
        <v>0</v>
      </c>
      <c r="N13" s="550">
        <v>0</v>
      </c>
      <c r="O13" s="551">
        <v>0</v>
      </c>
    </row>
    <row r="14" spans="1:16" ht="19.95" customHeight="1" thickBot="1" x14ac:dyDescent="0.35">
      <c r="A14" s="401" t="s">
        <v>486</v>
      </c>
      <c r="B14" s="545">
        <f t="shared" si="3"/>
        <v>0</v>
      </c>
      <c r="C14" s="550">
        <v>0</v>
      </c>
      <c r="D14" s="550">
        <v>0</v>
      </c>
      <c r="E14" s="550">
        <v>0</v>
      </c>
      <c r="F14" s="550">
        <v>0</v>
      </c>
      <c r="G14" s="550">
        <v>0</v>
      </c>
      <c r="H14" s="550">
        <v>0</v>
      </c>
      <c r="I14" s="550">
        <v>0</v>
      </c>
      <c r="J14" s="550">
        <v>0</v>
      </c>
      <c r="K14" s="550">
        <v>0</v>
      </c>
      <c r="L14" s="550">
        <v>0</v>
      </c>
      <c r="M14" s="550">
        <v>0</v>
      </c>
      <c r="N14" s="550">
        <v>0</v>
      </c>
      <c r="O14" s="551">
        <v>0</v>
      </c>
    </row>
    <row r="15" spans="1:16" ht="19.95" customHeight="1" thickBot="1" x14ac:dyDescent="0.35">
      <c r="A15" s="401" t="s">
        <v>487</v>
      </c>
      <c r="B15" s="545">
        <f t="shared" si="3"/>
        <v>0</v>
      </c>
      <c r="C15" s="550">
        <v>0</v>
      </c>
      <c r="D15" s="550">
        <v>0</v>
      </c>
      <c r="E15" s="550">
        <v>0</v>
      </c>
      <c r="F15" s="550">
        <v>0</v>
      </c>
      <c r="G15" s="550">
        <v>0</v>
      </c>
      <c r="H15" s="550">
        <v>0</v>
      </c>
      <c r="I15" s="550">
        <v>0</v>
      </c>
      <c r="J15" s="550">
        <v>0</v>
      </c>
      <c r="K15" s="550">
        <v>0</v>
      </c>
      <c r="L15" s="550">
        <v>0</v>
      </c>
      <c r="M15" s="550">
        <v>0</v>
      </c>
      <c r="N15" s="550">
        <v>0</v>
      </c>
      <c r="O15" s="551">
        <v>0</v>
      </c>
    </row>
    <row r="16" spans="1:16" ht="19.95" customHeight="1" thickBot="1" x14ac:dyDescent="0.45">
      <c r="A16" s="402" t="s">
        <v>488</v>
      </c>
      <c r="B16" s="545">
        <f t="shared" si="3"/>
        <v>0</v>
      </c>
      <c r="C16" s="550">
        <v>0</v>
      </c>
      <c r="D16" s="550">
        <v>0</v>
      </c>
      <c r="E16" s="550">
        <v>0</v>
      </c>
      <c r="F16" s="550">
        <v>0</v>
      </c>
      <c r="G16" s="550">
        <v>0</v>
      </c>
      <c r="H16" s="550">
        <v>0</v>
      </c>
      <c r="I16" s="550">
        <v>0</v>
      </c>
      <c r="J16" s="550">
        <v>0</v>
      </c>
      <c r="K16" s="550">
        <v>0</v>
      </c>
      <c r="L16" s="550">
        <v>0</v>
      </c>
      <c r="M16" s="550">
        <v>0</v>
      </c>
      <c r="N16" s="550">
        <v>0</v>
      </c>
      <c r="O16" s="551">
        <v>0</v>
      </c>
    </row>
    <row r="17" spans="1:15" ht="19.95" customHeight="1" thickBot="1" x14ac:dyDescent="0.35">
      <c r="A17" s="401" t="s">
        <v>489</v>
      </c>
      <c r="B17" s="545">
        <f t="shared" si="3"/>
        <v>0</v>
      </c>
      <c r="C17" s="545">
        <f t="shared" ref="C17:O17" si="4">SUM(C18:C19)</f>
        <v>0</v>
      </c>
      <c r="D17" s="545"/>
      <c r="E17" s="545">
        <f t="shared" si="4"/>
        <v>0</v>
      </c>
      <c r="F17" s="545">
        <f t="shared" si="4"/>
        <v>0</v>
      </c>
      <c r="G17" s="545">
        <f t="shared" si="4"/>
        <v>0</v>
      </c>
      <c r="H17" s="545">
        <f t="shared" si="4"/>
        <v>0</v>
      </c>
      <c r="I17" s="545">
        <f t="shared" si="4"/>
        <v>0</v>
      </c>
      <c r="J17" s="545">
        <f t="shared" si="4"/>
        <v>0</v>
      </c>
      <c r="K17" s="545">
        <f t="shared" si="4"/>
        <v>0</v>
      </c>
      <c r="L17" s="545">
        <f t="shared" si="4"/>
        <v>0</v>
      </c>
      <c r="M17" s="545">
        <f t="shared" si="4"/>
        <v>0</v>
      </c>
      <c r="N17" s="545"/>
      <c r="O17" s="546">
        <f t="shared" si="4"/>
        <v>0</v>
      </c>
    </row>
    <row r="18" spans="1:15" ht="19.95" customHeight="1" thickBot="1" x14ac:dyDescent="0.35">
      <c r="A18" s="401" t="s">
        <v>490</v>
      </c>
      <c r="B18" s="545">
        <f t="shared" si="3"/>
        <v>0</v>
      </c>
      <c r="C18" s="550">
        <v>0</v>
      </c>
      <c r="D18" s="550">
        <v>0</v>
      </c>
      <c r="E18" s="550">
        <v>0</v>
      </c>
      <c r="F18" s="550">
        <v>0</v>
      </c>
      <c r="G18" s="550">
        <v>0</v>
      </c>
      <c r="H18" s="550">
        <v>0</v>
      </c>
      <c r="I18" s="550">
        <v>0</v>
      </c>
      <c r="J18" s="550">
        <v>0</v>
      </c>
      <c r="K18" s="550">
        <v>0</v>
      </c>
      <c r="L18" s="550">
        <v>0</v>
      </c>
      <c r="M18" s="550">
        <v>0</v>
      </c>
      <c r="N18" s="550">
        <v>0</v>
      </c>
      <c r="O18" s="551">
        <v>0</v>
      </c>
    </row>
    <row r="19" spans="1:15" ht="19.95" customHeight="1" thickBot="1" x14ac:dyDescent="0.35">
      <c r="A19" s="401" t="s">
        <v>491</v>
      </c>
      <c r="B19" s="545">
        <f t="shared" si="3"/>
        <v>0</v>
      </c>
      <c r="C19" s="550">
        <v>0</v>
      </c>
      <c r="D19" s="550">
        <v>0</v>
      </c>
      <c r="E19" s="550">
        <v>0</v>
      </c>
      <c r="F19" s="550">
        <v>0</v>
      </c>
      <c r="G19" s="550">
        <v>0</v>
      </c>
      <c r="H19" s="550">
        <v>0</v>
      </c>
      <c r="I19" s="550">
        <v>0</v>
      </c>
      <c r="J19" s="550">
        <v>0</v>
      </c>
      <c r="K19" s="550">
        <v>0</v>
      </c>
      <c r="L19" s="550">
        <v>0</v>
      </c>
      <c r="M19" s="550">
        <v>0</v>
      </c>
      <c r="N19" s="550">
        <v>0</v>
      </c>
      <c r="O19" s="551">
        <v>0</v>
      </c>
    </row>
    <row r="20" spans="1:15" ht="16.8" thickBot="1" x14ac:dyDescent="0.35">
      <c r="A20" s="403" t="s">
        <v>492</v>
      </c>
      <c r="B20" s="545">
        <f t="shared" si="3"/>
        <v>0</v>
      </c>
      <c r="C20" s="545">
        <f t="shared" ref="C20:O20" si="5">SUM(C21:C26)</f>
        <v>0</v>
      </c>
      <c r="D20" s="545">
        <f t="shared" si="5"/>
        <v>0</v>
      </c>
      <c r="E20" s="545">
        <f t="shared" si="5"/>
        <v>0</v>
      </c>
      <c r="F20" s="545">
        <f t="shared" si="5"/>
        <v>0</v>
      </c>
      <c r="G20" s="545">
        <f t="shared" si="5"/>
        <v>0</v>
      </c>
      <c r="H20" s="545">
        <f t="shared" si="5"/>
        <v>0</v>
      </c>
      <c r="I20" s="545">
        <f t="shared" si="5"/>
        <v>0</v>
      </c>
      <c r="J20" s="545">
        <f t="shared" si="5"/>
        <v>0</v>
      </c>
      <c r="K20" s="545">
        <f t="shared" si="5"/>
        <v>0</v>
      </c>
      <c r="L20" s="545">
        <f t="shared" si="5"/>
        <v>0</v>
      </c>
      <c r="M20" s="545">
        <f t="shared" si="5"/>
        <v>0</v>
      </c>
      <c r="N20" s="545"/>
      <c r="O20" s="546">
        <f t="shared" si="5"/>
        <v>0</v>
      </c>
    </row>
    <row r="21" spans="1:15" ht="19.95" customHeight="1" thickBot="1" x14ac:dyDescent="0.35">
      <c r="A21" s="401" t="s">
        <v>493</v>
      </c>
      <c r="B21" s="545">
        <f t="shared" si="3"/>
        <v>0</v>
      </c>
      <c r="C21" s="550">
        <v>0</v>
      </c>
      <c r="D21" s="550">
        <v>0</v>
      </c>
      <c r="E21" s="550">
        <v>0</v>
      </c>
      <c r="F21" s="550">
        <v>0</v>
      </c>
      <c r="G21" s="550">
        <v>0</v>
      </c>
      <c r="H21" s="550">
        <v>0</v>
      </c>
      <c r="I21" s="550">
        <v>0</v>
      </c>
      <c r="J21" s="550">
        <v>0</v>
      </c>
      <c r="K21" s="550">
        <v>0</v>
      </c>
      <c r="L21" s="550">
        <v>0</v>
      </c>
      <c r="M21" s="550">
        <v>0</v>
      </c>
      <c r="N21" s="550">
        <v>0</v>
      </c>
      <c r="O21" s="551">
        <v>0</v>
      </c>
    </row>
    <row r="22" spans="1:15" ht="19.95" customHeight="1" thickBot="1" x14ac:dyDescent="0.35">
      <c r="A22" s="401" t="s">
        <v>494</v>
      </c>
      <c r="B22" s="545">
        <f t="shared" si="3"/>
        <v>0</v>
      </c>
      <c r="C22" s="550">
        <v>0</v>
      </c>
      <c r="D22" s="550">
        <v>0</v>
      </c>
      <c r="E22" s="550">
        <v>0</v>
      </c>
      <c r="F22" s="550">
        <v>0</v>
      </c>
      <c r="G22" s="550">
        <v>0</v>
      </c>
      <c r="H22" s="550">
        <v>0</v>
      </c>
      <c r="I22" s="550">
        <v>0</v>
      </c>
      <c r="J22" s="550">
        <v>0</v>
      </c>
      <c r="K22" s="550">
        <v>0</v>
      </c>
      <c r="L22" s="550">
        <v>0</v>
      </c>
      <c r="M22" s="550">
        <v>0</v>
      </c>
      <c r="N22" s="550">
        <v>0</v>
      </c>
      <c r="O22" s="551">
        <v>0</v>
      </c>
    </row>
    <row r="23" spans="1:15" ht="19.95" customHeight="1" thickBot="1" x14ac:dyDescent="0.35">
      <c r="A23" s="401" t="s">
        <v>495</v>
      </c>
      <c r="B23" s="545">
        <f t="shared" si="3"/>
        <v>0</v>
      </c>
      <c r="C23" s="550">
        <v>0</v>
      </c>
      <c r="D23" s="550">
        <v>0</v>
      </c>
      <c r="E23" s="550">
        <v>0</v>
      </c>
      <c r="F23" s="550">
        <v>0</v>
      </c>
      <c r="G23" s="550">
        <v>0</v>
      </c>
      <c r="H23" s="550">
        <v>0</v>
      </c>
      <c r="I23" s="550">
        <v>0</v>
      </c>
      <c r="J23" s="550">
        <v>0</v>
      </c>
      <c r="K23" s="550">
        <v>0</v>
      </c>
      <c r="L23" s="550">
        <v>0</v>
      </c>
      <c r="M23" s="550">
        <v>0</v>
      </c>
      <c r="N23" s="550">
        <v>0</v>
      </c>
      <c r="O23" s="551">
        <v>0</v>
      </c>
    </row>
    <row r="24" spans="1:15" ht="19.95" customHeight="1" thickBot="1" x14ac:dyDescent="0.35">
      <c r="A24" s="401" t="s">
        <v>496</v>
      </c>
      <c r="B24" s="545">
        <f t="shared" si="3"/>
        <v>0</v>
      </c>
      <c r="C24" s="550">
        <v>0</v>
      </c>
      <c r="D24" s="550">
        <v>0</v>
      </c>
      <c r="E24" s="550">
        <v>0</v>
      </c>
      <c r="F24" s="550">
        <v>0</v>
      </c>
      <c r="G24" s="550">
        <v>0</v>
      </c>
      <c r="H24" s="550">
        <v>0</v>
      </c>
      <c r="I24" s="550">
        <v>0</v>
      </c>
      <c r="J24" s="550">
        <v>0</v>
      </c>
      <c r="K24" s="550">
        <v>0</v>
      </c>
      <c r="L24" s="550">
        <v>0</v>
      </c>
      <c r="M24" s="550">
        <v>0</v>
      </c>
      <c r="N24" s="550">
        <v>0</v>
      </c>
      <c r="O24" s="551">
        <v>0</v>
      </c>
    </row>
    <row r="25" spans="1:15" ht="19.95" customHeight="1" thickBot="1" x14ac:dyDescent="0.35">
      <c r="A25" s="401" t="s">
        <v>497</v>
      </c>
      <c r="B25" s="545">
        <f t="shared" si="3"/>
        <v>0</v>
      </c>
      <c r="C25" s="550">
        <v>0</v>
      </c>
      <c r="D25" s="550">
        <v>0</v>
      </c>
      <c r="E25" s="550">
        <v>0</v>
      </c>
      <c r="F25" s="550">
        <v>0</v>
      </c>
      <c r="G25" s="550">
        <v>0</v>
      </c>
      <c r="H25" s="550">
        <v>0</v>
      </c>
      <c r="I25" s="550">
        <v>0</v>
      </c>
      <c r="J25" s="550">
        <v>0</v>
      </c>
      <c r="K25" s="550">
        <v>0</v>
      </c>
      <c r="L25" s="550">
        <v>0</v>
      </c>
      <c r="M25" s="550">
        <v>0</v>
      </c>
      <c r="N25" s="550">
        <v>0</v>
      </c>
      <c r="O25" s="551">
        <v>0</v>
      </c>
    </row>
    <row r="26" spans="1:15" ht="19.95" customHeight="1" thickBot="1" x14ac:dyDescent="0.35">
      <c r="A26" s="404" t="s">
        <v>498</v>
      </c>
      <c r="B26" s="545">
        <f t="shared" si="3"/>
        <v>0</v>
      </c>
      <c r="C26" s="550">
        <v>0</v>
      </c>
      <c r="D26" s="550">
        <v>0</v>
      </c>
      <c r="E26" s="550">
        <v>0</v>
      </c>
      <c r="F26" s="550">
        <v>0</v>
      </c>
      <c r="G26" s="550">
        <v>0</v>
      </c>
      <c r="H26" s="550">
        <v>0</v>
      </c>
      <c r="I26" s="550">
        <v>0</v>
      </c>
      <c r="J26" s="550">
        <v>0</v>
      </c>
      <c r="K26" s="550">
        <v>0</v>
      </c>
      <c r="L26" s="550">
        <v>0</v>
      </c>
      <c r="M26" s="550">
        <v>0</v>
      </c>
      <c r="N26" s="550">
        <v>0</v>
      </c>
      <c r="O26" s="551">
        <v>0</v>
      </c>
    </row>
  </sheetData>
  <sheetProtection selectLockedCells="1"/>
  <mergeCells count="4">
    <mergeCell ref="M1:O1"/>
    <mergeCell ref="M2:O2"/>
    <mergeCell ref="A3:O3"/>
    <mergeCell ref="B4:K4"/>
  </mergeCells>
  <phoneticPr fontId="10" type="noConversion"/>
  <hyperlinks>
    <hyperlink ref="P1" location="預告統計資料發布時間表!A1" display="回發布時間表" xr:uid="{FA62E79F-1682-4C54-B469-470308436547}"/>
  </hyperlinks>
  <printOptions horizontalCentered="1" verticalCentered="1"/>
  <pageMargins left="0.39370078740157483" right="0.39370078740157483" top="0.39370078740157483" bottom="0.39370078740157483" header="0.19685039370078741" footer="0.31496062992125984"/>
  <pageSetup paperSize="9" scale="72" orientation="landscape" horizontalDpi="4294967295" verticalDpi="4294967295"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B553-4DD3-4C15-81F6-D000119AA52E}">
  <sheetPr>
    <pageSetUpPr fitToPage="1"/>
  </sheetPr>
  <dimension ref="A1:K200"/>
  <sheetViews>
    <sheetView showZeros="0" topLeftCell="A14" zoomScale="75" zoomScaleNormal="75" zoomScaleSheetLayoutView="85" workbookViewId="0">
      <selection activeCell="H28" sqref="H28"/>
    </sheetView>
  </sheetViews>
  <sheetFormatPr defaultColWidth="9" defaultRowHeight="16.2" x14ac:dyDescent="0.3"/>
  <cols>
    <col min="1" max="1" width="33.44140625" style="271" customWidth="1"/>
    <col min="2" max="2" width="14.6640625" style="271" customWidth="1"/>
    <col min="3" max="3" width="14.33203125" style="271" customWidth="1"/>
    <col min="4" max="6" width="12.109375" style="271" bestFit="1" customWidth="1"/>
    <col min="7" max="7" width="13.109375" style="271" customWidth="1"/>
    <col min="8" max="8" width="15.33203125" style="271" customWidth="1"/>
    <col min="9" max="9" width="15.77734375" style="271" customWidth="1"/>
    <col min="10" max="10" width="36.88671875" style="271" customWidth="1"/>
    <col min="11" max="256" width="9" style="271"/>
    <col min="257" max="257" width="33.44140625" style="271" customWidth="1"/>
    <col min="258" max="258" width="14.6640625" style="271" customWidth="1"/>
    <col min="259" max="259" width="14.33203125" style="271" customWidth="1"/>
    <col min="260" max="262" width="12.109375" style="271" bestFit="1" customWidth="1"/>
    <col min="263" max="263" width="13.109375" style="271" customWidth="1"/>
    <col min="264" max="264" width="15.33203125" style="271" customWidth="1"/>
    <col min="265" max="265" width="15.77734375" style="271" customWidth="1"/>
    <col min="266" max="266" width="36.88671875" style="271" customWidth="1"/>
    <col min="267" max="512" width="9" style="271"/>
    <col min="513" max="513" width="33.44140625" style="271" customWidth="1"/>
    <col min="514" max="514" width="14.6640625" style="271" customWidth="1"/>
    <col min="515" max="515" width="14.33203125" style="271" customWidth="1"/>
    <col min="516" max="518" width="12.109375" style="271" bestFit="1" customWidth="1"/>
    <col min="519" max="519" width="13.109375" style="271" customWidth="1"/>
    <col min="520" max="520" width="15.33203125" style="271" customWidth="1"/>
    <col min="521" max="521" width="15.77734375" style="271" customWidth="1"/>
    <col min="522" max="522" width="36.88671875" style="271" customWidth="1"/>
    <col min="523" max="768" width="9" style="271"/>
    <col min="769" max="769" width="33.44140625" style="271" customWidth="1"/>
    <col min="770" max="770" width="14.6640625" style="271" customWidth="1"/>
    <col min="771" max="771" width="14.33203125" style="271" customWidth="1"/>
    <col min="772" max="774" width="12.109375" style="271" bestFit="1" customWidth="1"/>
    <col min="775" max="775" width="13.109375" style="271" customWidth="1"/>
    <col min="776" max="776" width="15.33203125" style="271" customWidth="1"/>
    <col min="777" max="777" width="15.77734375" style="271" customWidth="1"/>
    <col min="778" max="778" width="36.88671875" style="271" customWidth="1"/>
    <col min="779" max="1024" width="9" style="271"/>
    <col min="1025" max="1025" width="33.44140625" style="271" customWidth="1"/>
    <col min="1026" max="1026" width="14.6640625" style="271" customWidth="1"/>
    <col min="1027" max="1027" width="14.33203125" style="271" customWidth="1"/>
    <col min="1028" max="1030" width="12.109375" style="271" bestFit="1" customWidth="1"/>
    <col min="1031" max="1031" width="13.109375" style="271" customWidth="1"/>
    <col min="1032" max="1032" width="15.33203125" style="271" customWidth="1"/>
    <col min="1033" max="1033" width="15.77734375" style="271" customWidth="1"/>
    <col min="1034" max="1034" width="36.88671875" style="271" customWidth="1"/>
    <col min="1035" max="1280" width="9" style="271"/>
    <col min="1281" max="1281" width="33.44140625" style="271" customWidth="1"/>
    <col min="1282" max="1282" width="14.6640625" style="271" customWidth="1"/>
    <col min="1283" max="1283" width="14.33203125" style="271" customWidth="1"/>
    <col min="1284" max="1286" width="12.109375" style="271" bestFit="1" customWidth="1"/>
    <col min="1287" max="1287" width="13.109375" style="271" customWidth="1"/>
    <col min="1288" max="1288" width="15.33203125" style="271" customWidth="1"/>
    <col min="1289" max="1289" width="15.77734375" style="271" customWidth="1"/>
    <col min="1290" max="1290" width="36.88671875" style="271" customWidth="1"/>
    <col min="1291" max="1536" width="9" style="271"/>
    <col min="1537" max="1537" width="33.44140625" style="271" customWidth="1"/>
    <col min="1538" max="1538" width="14.6640625" style="271" customWidth="1"/>
    <col min="1539" max="1539" width="14.33203125" style="271" customWidth="1"/>
    <col min="1540" max="1542" width="12.109375" style="271" bestFit="1" customWidth="1"/>
    <col min="1543" max="1543" width="13.109375" style="271" customWidth="1"/>
    <col min="1544" max="1544" width="15.33203125" style="271" customWidth="1"/>
    <col min="1545" max="1545" width="15.77734375" style="271" customWidth="1"/>
    <col min="1546" max="1546" width="36.88671875" style="271" customWidth="1"/>
    <col min="1547" max="1792" width="9" style="271"/>
    <col min="1793" max="1793" width="33.44140625" style="271" customWidth="1"/>
    <col min="1794" max="1794" width="14.6640625" style="271" customWidth="1"/>
    <col min="1795" max="1795" width="14.33203125" style="271" customWidth="1"/>
    <col min="1796" max="1798" width="12.109375" style="271" bestFit="1" customWidth="1"/>
    <col min="1799" max="1799" width="13.109375" style="271" customWidth="1"/>
    <col min="1800" max="1800" width="15.33203125" style="271" customWidth="1"/>
    <col min="1801" max="1801" width="15.77734375" style="271" customWidth="1"/>
    <col min="1802" max="1802" width="36.88671875" style="271" customWidth="1"/>
    <col min="1803" max="2048" width="9" style="271"/>
    <col min="2049" max="2049" width="33.44140625" style="271" customWidth="1"/>
    <col min="2050" max="2050" width="14.6640625" style="271" customWidth="1"/>
    <col min="2051" max="2051" width="14.33203125" style="271" customWidth="1"/>
    <col min="2052" max="2054" width="12.109375" style="271" bestFit="1" customWidth="1"/>
    <col min="2055" max="2055" width="13.109375" style="271" customWidth="1"/>
    <col min="2056" max="2056" width="15.33203125" style="271" customWidth="1"/>
    <col min="2057" max="2057" width="15.77734375" style="271" customWidth="1"/>
    <col min="2058" max="2058" width="36.88671875" style="271" customWidth="1"/>
    <col min="2059" max="2304" width="9" style="271"/>
    <col min="2305" max="2305" width="33.44140625" style="271" customWidth="1"/>
    <col min="2306" max="2306" width="14.6640625" style="271" customWidth="1"/>
    <col min="2307" max="2307" width="14.33203125" style="271" customWidth="1"/>
    <col min="2308" max="2310" width="12.109375" style="271" bestFit="1" customWidth="1"/>
    <col min="2311" max="2311" width="13.109375" style="271" customWidth="1"/>
    <col min="2312" max="2312" width="15.33203125" style="271" customWidth="1"/>
    <col min="2313" max="2313" width="15.77734375" style="271" customWidth="1"/>
    <col min="2314" max="2314" width="36.88671875" style="271" customWidth="1"/>
    <col min="2315" max="2560" width="9" style="271"/>
    <col min="2561" max="2561" width="33.44140625" style="271" customWidth="1"/>
    <col min="2562" max="2562" width="14.6640625" style="271" customWidth="1"/>
    <col min="2563" max="2563" width="14.33203125" style="271" customWidth="1"/>
    <col min="2564" max="2566" width="12.109375" style="271" bestFit="1" customWidth="1"/>
    <col min="2567" max="2567" width="13.109375" style="271" customWidth="1"/>
    <col min="2568" max="2568" width="15.33203125" style="271" customWidth="1"/>
    <col min="2569" max="2569" width="15.77734375" style="271" customWidth="1"/>
    <col min="2570" max="2570" width="36.88671875" style="271" customWidth="1"/>
    <col min="2571" max="2816" width="9" style="271"/>
    <col min="2817" max="2817" width="33.44140625" style="271" customWidth="1"/>
    <col min="2818" max="2818" width="14.6640625" style="271" customWidth="1"/>
    <col min="2819" max="2819" width="14.33203125" style="271" customWidth="1"/>
    <col min="2820" max="2822" width="12.109375" style="271" bestFit="1" customWidth="1"/>
    <col min="2823" max="2823" width="13.109375" style="271" customWidth="1"/>
    <col min="2824" max="2824" width="15.33203125" style="271" customWidth="1"/>
    <col min="2825" max="2825" width="15.77734375" style="271" customWidth="1"/>
    <col min="2826" max="2826" width="36.88671875" style="271" customWidth="1"/>
    <col min="2827" max="3072" width="9" style="271"/>
    <col min="3073" max="3073" width="33.44140625" style="271" customWidth="1"/>
    <col min="3074" max="3074" width="14.6640625" style="271" customWidth="1"/>
    <col min="3075" max="3075" width="14.33203125" style="271" customWidth="1"/>
    <col min="3076" max="3078" width="12.109375" style="271" bestFit="1" customWidth="1"/>
    <col min="3079" max="3079" width="13.109375" style="271" customWidth="1"/>
    <col min="3080" max="3080" width="15.33203125" style="271" customWidth="1"/>
    <col min="3081" max="3081" width="15.77734375" style="271" customWidth="1"/>
    <col min="3082" max="3082" width="36.88671875" style="271" customWidth="1"/>
    <col min="3083" max="3328" width="9" style="271"/>
    <col min="3329" max="3329" width="33.44140625" style="271" customWidth="1"/>
    <col min="3330" max="3330" width="14.6640625" style="271" customWidth="1"/>
    <col min="3331" max="3331" width="14.33203125" style="271" customWidth="1"/>
    <col min="3332" max="3334" width="12.109375" style="271" bestFit="1" customWidth="1"/>
    <col min="3335" max="3335" width="13.109375" style="271" customWidth="1"/>
    <col min="3336" max="3336" width="15.33203125" style="271" customWidth="1"/>
    <col min="3337" max="3337" width="15.77734375" style="271" customWidth="1"/>
    <col min="3338" max="3338" width="36.88671875" style="271" customWidth="1"/>
    <col min="3339" max="3584" width="9" style="271"/>
    <col min="3585" max="3585" width="33.44140625" style="271" customWidth="1"/>
    <col min="3586" max="3586" width="14.6640625" style="271" customWidth="1"/>
    <col min="3587" max="3587" width="14.33203125" style="271" customWidth="1"/>
    <col min="3588" max="3590" width="12.109375" style="271" bestFit="1" customWidth="1"/>
    <col min="3591" max="3591" width="13.109375" style="271" customWidth="1"/>
    <col min="3592" max="3592" width="15.33203125" style="271" customWidth="1"/>
    <col min="3593" max="3593" width="15.77734375" style="271" customWidth="1"/>
    <col min="3594" max="3594" width="36.88671875" style="271" customWidth="1"/>
    <col min="3595" max="3840" width="9" style="271"/>
    <col min="3841" max="3841" width="33.44140625" style="271" customWidth="1"/>
    <col min="3842" max="3842" width="14.6640625" style="271" customWidth="1"/>
    <col min="3843" max="3843" width="14.33203125" style="271" customWidth="1"/>
    <col min="3844" max="3846" width="12.109375" style="271" bestFit="1" customWidth="1"/>
    <col min="3847" max="3847" width="13.109375" style="271" customWidth="1"/>
    <col min="3848" max="3848" width="15.33203125" style="271" customWidth="1"/>
    <col min="3849" max="3849" width="15.77734375" style="271" customWidth="1"/>
    <col min="3850" max="3850" width="36.88671875" style="271" customWidth="1"/>
    <col min="3851" max="4096" width="9" style="271"/>
    <col min="4097" max="4097" width="33.44140625" style="271" customWidth="1"/>
    <col min="4098" max="4098" width="14.6640625" style="271" customWidth="1"/>
    <col min="4099" max="4099" width="14.33203125" style="271" customWidth="1"/>
    <col min="4100" max="4102" width="12.109375" style="271" bestFit="1" customWidth="1"/>
    <col min="4103" max="4103" width="13.109375" style="271" customWidth="1"/>
    <col min="4104" max="4104" width="15.33203125" style="271" customWidth="1"/>
    <col min="4105" max="4105" width="15.77734375" style="271" customWidth="1"/>
    <col min="4106" max="4106" width="36.88671875" style="271" customWidth="1"/>
    <col min="4107" max="4352" width="9" style="271"/>
    <col min="4353" max="4353" width="33.44140625" style="271" customWidth="1"/>
    <col min="4354" max="4354" width="14.6640625" style="271" customWidth="1"/>
    <col min="4355" max="4355" width="14.33203125" style="271" customWidth="1"/>
    <col min="4356" max="4358" width="12.109375" style="271" bestFit="1" customWidth="1"/>
    <col min="4359" max="4359" width="13.109375" style="271" customWidth="1"/>
    <col min="4360" max="4360" width="15.33203125" style="271" customWidth="1"/>
    <col min="4361" max="4361" width="15.77734375" style="271" customWidth="1"/>
    <col min="4362" max="4362" width="36.88671875" style="271" customWidth="1"/>
    <col min="4363" max="4608" width="9" style="271"/>
    <col min="4609" max="4609" width="33.44140625" style="271" customWidth="1"/>
    <col min="4610" max="4610" width="14.6640625" style="271" customWidth="1"/>
    <col min="4611" max="4611" width="14.33203125" style="271" customWidth="1"/>
    <col min="4612" max="4614" width="12.109375" style="271" bestFit="1" customWidth="1"/>
    <col min="4615" max="4615" width="13.109375" style="271" customWidth="1"/>
    <col min="4616" max="4616" width="15.33203125" style="271" customWidth="1"/>
    <col min="4617" max="4617" width="15.77734375" style="271" customWidth="1"/>
    <col min="4618" max="4618" width="36.88671875" style="271" customWidth="1"/>
    <col min="4619" max="4864" width="9" style="271"/>
    <col min="4865" max="4865" width="33.44140625" style="271" customWidth="1"/>
    <col min="4866" max="4866" width="14.6640625" style="271" customWidth="1"/>
    <col min="4867" max="4867" width="14.33203125" style="271" customWidth="1"/>
    <col min="4868" max="4870" width="12.109375" style="271" bestFit="1" customWidth="1"/>
    <col min="4871" max="4871" width="13.109375" style="271" customWidth="1"/>
    <col min="4872" max="4872" width="15.33203125" style="271" customWidth="1"/>
    <col min="4873" max="4873" width="15.77734375" style="271" customWidth="1"/>
    <col min="4874" max="4874" width="36.88671875" style="271" customWidth="1"/>
    <col min="4875" max="5120" width="9" style="271"/>
    <col min="5121" max="5121" width="33.44140625" style="271" customWidth="1"/>
    <col min="5122" max="5122" width="14.6640625" style="271" customWidth="1"/>
    <col min="5123" max="5123" width="14.33203125" style="271" customWidth="1"/>
    <col min="5124" max="5126" width="12.109375" style="271" bestFit="1" customWidth="1"/>
    <col min="5127" max="5127" width="13.109375" style="271" customWidth="1"/>
    <col min="5128" max="5128" width="15.33203125" style="271" customWidth="1"/>
    <col min="5129" max="5129" width="15.77734375" style="271" customWidth="1"/>
    <col min="5130" max="5130" width="36.88671875" style="271" customWidth="1"/>
    <col min="5131" max="5376" width="9" style="271"/>
    <col min="5377" max="5377" width="33.44140625" style="271" customWidth="1"/>
    <col min="5378" max="5378" width="14.6640625" style="271" customWidth="1"/>
    <col min="5379" max="5379" width="14.33203125" style="271" customWidth="1"/>
    <col min="5380" max="5382" width="12.109375" style="271" bestFit="1" customWidth="1"/>
    <col min="5383" max="5383" width="13.109375" style="271" customWidth="1"/>
    <col min="5384" max="5384" width="15.33203125" style="271" customWidth="1"/>
    <col min="5385" max="5385" width="15.77734375" style="271" customWidth="1"/>
    <col min="5386" max="5386" width="36.88671875" style="271" customWidth="1"/>
    <col min="5387" max="5632" width="9" style="271"/>
    <col min="5633" max="5633" width="33.44140625" style="271" customWidth="1"/>
    <col min="5634" max="5634" width="14.6640625" style="271" customWidth="1"/>
    <col min="5635" max="5635" width="14.33203125" style="271" customWidth="1"/>
    <col min="5636" max="5638" width="12.109375" style="271" bestFit="1" customWidth="1"/>
    <col min="5639" max="5639" width="13.109375" style="271" customWidth="1"/>
    <col min="5640" max="5640" width="15.33203125" style="271" customWidth="1"/>
    <col min="5641" max="5641" width="15.77734375" style="271" customWidth="1"/>
    <col min="5642" max="5642" width="36.88671875" style="271" customWidth="1"/>
    <col min="5643" max="5888" width="9" style="271"/>
    <col min="5889" max="5889" width="33.44140625" style="271" customWidth="1"/>
    <col min="5890" max="5890" width="14.6640625" style="271" customWidth="1"/>
    <col min="5891" max="5891" width="14.33203125" style="271" customWidth="1"/>
    <col min="5892" max="5894" width="12.109375" style="271" bestFit="1" customWidth="1"/>
    <col min="5895" max="5895" width="13.109375" style="271" customWidth="1"/>
    <col min="5896" max="5896" width="15.33203125" style="271" customWidth="1"/>
    <col min="5897" max="5897" width="15.77734375" style="271" customWidth="1"/>
    <col min="5898" max="5898" width="36.88671875" style="271" customWidth="1"/>
    <col min="5899" max="6144" width="9" style="271"/>
    <col min="6145" max="6145" width="33.44140625" style="271" customWidth="1"/>
    <col min="6146" max="6146" width="14.6640625" style="271" customWidth="1"/>
    <col min="6147" max="6147" width="14.33203125" style="271" customWidth="1"/>
    <col min="6148" max="6150" width="12.109375" style="271" bestFit="1" customWidth="1"/>
    <col min="6151" max="6151" width="13.109375" style="271" customWidth="1"/>
    <col min="6152" max="6152" width="15.33203125" style="271" customWidth="1"/>
    <col min="6153" max="6153" width="15.77734375" style="271" customWidth="1"/>
    <col min="6154" max="6154" width="36.88671875" style="271" customWidth="1"/>
    <col min="6155" max="6400" width="9" style="271"/>
    <col min="6401" max="6401" width="33.44140625" style="271" customWidth="1"/>
    <col min="6402" max="6402" width="14.6640625" style="271" customWidth="1"/>
    <col min="6403" max="6403" width="14.33203125" style="271" customWidth="1"/>
    <col min="6404" max="6406" width="12.109375" style="271" bestFit="1" customWidth="1"/>
    <col min="6407" max="6407" width="13.109375" style="271" customWidth="1"/>
    <col min="6408" max="6408" width="15.33203125" style="271" customWidth="1"/>
    <col min="6409" max="6409" width="15.77734375" style="271" customWidth="1"/>
    <col min="6410" max="6410" width="36.88671875" style="271" customWidth="1"/>
    <col min="6411" max="6656" width="9" style="271"/>
    <col min="6657" max="6657" width="33.44140625" style="271" customWidth="1"/>
    <col min="6658" max="6658" width="14.6640625" style="271" customWidth="1"/>
    <col min="6659" max="6659" width="14.33203125" style="271" customWidth="1"/>
    <col min="6660" max="6662" width="12.109375" style="271" bestFit="1" customWidth="1"/>
    <col min="6663" max="6663" width="13.109375" style="271" customWidth="1"/>
    <col min="6664" max="6664" width="15.33203125" style="271" customWidth="1"/>
    <col min="6665" max="6665" width="15.77734375" style="271" customWidth="1"/>
    <col min="6666" max="6666" width="36.88671875" style="271" customWidth="1"/>
    <col min="6667" max="6912" width="9" style="271"/>
    <col min="6913" max="6913" width="33.44140625" style="271" customWidth="1"/>
    <col min="6914" max="6914" width="14.6640625" style="271" customWidth="1"/>
    <col min="6915" max="6915" width="14.33203125" style="271" customWidth="1"/>
    <col min="6916" max="6918" width="12.109375" style="271" bestFit="1" customWidth="1"/>
    <col min="6919" max="6919" width="13.109375" style="271" customWidth="1"/>
    <col min="6920" max="6920" width="15.33203125" style="271" customWidth="1"/>
    <col min="6921" max="6921" width="15.77734375" style="271" customWidth="1"/>
    <col min="6922" max="6922" width="36.88671875" style="271" customWidth="1"/>
    <col min="6923" max="7168" width="9" style="271"/>
    <col min="7169" max="7169" width="33.44140625" style="271" customWidth="1"/>
    <col min="7170" max="7170" width="14.6640625" style="271" customWidth="1"/>
    <col min="7171" max="7171" width="14.33203125" style="271" customWidth="1"/>
    <col min="7172" max="7174" width="12.109375" style="271" bestFit="1" customWidth="1"/>
    <col min="7175" max="7175" width="13.109375" style="271" customWidth="1"/>
    <col min="7176" max="7176" width="15.33203125" style="271" customWidth="1"/>
    <col min="7177" max="7177" width="15.77734375" style="271" customWidth="1"/>
    <col min="7178" max="7178" width="36.88671875" style="271" customWidth="1"/>
    <col min="7179" max="7424" width="9" style="271"/>
    <col min="7425" max="7425" width="33.44140625" style="271" customWidth="1"/>
    <col min="7426" max="7426" width="14.6640625" style="271" customWidth="1"/>
    <col min="7427" max="7427" width="14.33203125" style="271" customWidth="1"/>
    <col min="7428" max="7430" width="12.109375" style="271" bestFit="1" customWidth="1"/>
    <col min="7431" max="7431" width="13.109375" style="271" customWidth="1"/>
    <col min="7432" max="7432" width="15.33203125" style="271" customWidth="1"/>
    <col min="7433" max="7433" width="15.77734375" style="271" customWidth="1"/>
    <col min="7434" max="7434" width="36.88671875" style="271" customWidth="1"/>
    <col min="7435" max="7680" width="9" style="271"/>
    <col min="7681" max="7681" width="33.44140625" style="271" customWidth="1"/>
    <col min="7682" max="7682" width="14.6640625" style="271" customWidth="1"/>
    <col min="7683" max="7683" width="14.33203125" style="271" customWidth="1"/>
    <col min="7684" max="7686" width="12.109375" style="271" bestFit="1" customWidth="1"/>
    <col min="7687" max="7687" width="13.109375" style="271" customWidth="1"/>
    <col min="7688" max="7688" width="15.33203125" style="271" customWidth="1"/>
    <col min="7689" max="7689" width="15.77734375" style="271" customWidth="1"/>
    <col min="7690" max="7690" width="36.88671875" style="271" customWidth="1"/>
    <col min="7691" max="7936" width="9" style="271"/>
    <col min="7937" max="7937" width="33.44140625" style="271" customWidth="1"/>
    <col min="7938" max="7938" width="14.6640625" style="271" customWidth="1"/>
    <col min="7939" max="7939" width="14.33203125" style="271" customWidth="1"/>
    <col min="7940" max="7942" width="12.109375" style="271" bestFit="1" customWidth="1"/>
    <col min="7943" max="7943" width="13.109375" style="271" customWidth="1"/>
    <col min="7944" max="7944" width="15.33203125" style="271" customWidth="1"/>
    <col min="7945" max="7945" width="15.77734375" style="271" customWidth="1"/>
    <col min="7946" max="7946" width="36.88671875" style="271" customWidth="1"/>
    <col min="7947" max="8192" width="9" style="271"/>
    <col min="8193" max="8193" width="33.44140625" style="271" customWidth="1"/>
    <col min="8194" max="8194" width="14.6640625" style="271" customWidth="1"/>
    <col min="8195" max="8195" width="14.33203125" style="271" customWidth="1"/>
    <col min="8196" max="8198" width="12.109375" style="271" bestFit="1" customWidth="1"/>
    <col min="8199" max="8199" width="13.109375" style="271" customWidth="1"/>
    <col min="8200" max="8200" width="15.33203125" style="271" customWidth="1"/>
    <col min="8201" max="8201" width="15.77734375" style="271" customWidth="1"/>
    <col min="8202" max="8202" width="36.88671875" style="271" customWidth="1"/>
    <col min="8203" max="8448" width="9" style="271"/>
    <col min="8449" max="8449" width="33.44140625" style="271" customWidth="1"/>
    <col min="8450" max="8450" width="14.6640625" style="271" customWidth="1"/>
    <col min="8451" max="8451" width="14.33203125" style="271" customWidth="1"/>
    <col min="8452" max="8454" width="12.109375" style="271" bestFit="1" customWidth="1"/>
    <col min="8455" max="8455" width="13.109375" style="271" customWidth="1"/>
    <col min="8456" max="8456" width="15.33203125" style="271" customWidth="1"/>
    <col min="8457" max="8457" width="15.77734375" style="271" customWidth="1"/>
    <col min="8458" max="8458" width="36.88671875" style="271" customWidth="1"/>
    <col min="8459" max="8704" width="9" style="271"/>
    <col min="8705" max="8705" width="33.44140625" style="271" customWidth="1"/>
    <col min="8706" max="8706" width="14.6640625" style="271" customWidth="1"/>
    <col min="8707" max="8707" width="14.33203125" style="271" customWidth="1"/>
    <col min="8708" max="8710" width="12.109375" style="271" bestFit="1" customWidth="1"/>
    <col min="8711" max="8711" width="13.109375" style="271" customWidth="1"/>
    <col min="8712" max="8712" width="15.33203125" style="271" customWidth="1"/>
    <col min="8713" max="8713" width="15.77734375" style="271" customWidth="1"/>
    <col min="8714" max="8714" width="36.88671875" style="271" customWidth="1"/>
    <col min="8715" max="8960" width="9" style="271"/>
    <col min="8961" max="8961" width="33.44140625" style="271" customWidth="1"/>
    <col min="8962" max="8962" width="14.6640625" style="271" customWidth="1"/>
    <col min="8963" max="8963" width="14.33203125" style="271" customWidth="1"/>
    <col min="8964" max="8966" width="12.109375" style="271" bestFit="1" customWidth="1"/>
    <col min="8967" max="8967" width="13.109375" style="271" customWidth="1"/>
    <col min="8968" max="8968" width="15.33203125" style="271" customWidth="1"/>
    <col min="8969" max="8969" width="15.77734375" style="271" customWidth="1"/>
    <col min="8970" max="8970" width="36.88671875" style="271" customWidth="1"/>
    <col min="8971" max="9216" width="9" style="271"/>
    <col min="9217" max="9217" width="33.44140625" style="271" customWidth="1"/>
    <col min="9218" max="9218" width="14.6640625" style="271" customWidth="1"/>
    <col min="9219" max="9219" width="14.33203125" style="271" customWidth="1"/>
    <col min="9220" max="9222" width="12.109375" style="271" bestFit="1" customWidth="1"/>
    <col min="9223" max="9223" width="13.109375" style="271" customWidth="1"/>
    <col min="9224" max="9224" width="15.33203125" style="271" customWidth="1"/>
    <col min="9225" max="9225" width="15.77734375" style="271" customWidth="1"/>
    <col min="9226" max="9226" width="36.88671875" style="271" customWidth="1"/>
    <col min="9227" max="9472" width="9" style="271"/>
    <col min="9473" max="9473" width="33.44140625" style="271" customWidth="1"/>
    <col min="9474" max="9474" width="14.6640625" style="271" customWidth="1"/>
    <col min="9475" max="9475" width="14.33203125" style="271" customWidth="1"/>
    <col min="9476" max="9478" width="12.109375" style="271" bestFit="1" customWidth="1"/>
    <col min="9479" max="9479" width="13.109375" style="271" customWidth="1"/>
    <col min="9480" max="9480" width="15.33203125" style="271" customWidth="1"/>
    <col min="9481" max="9481" width="15.77734375" style="271" customWidth="1"/>
    <col min="9482" max="9482" width="36.88671875" style="271" customWidth="1"/>
    <col min="9483" max="9728" width="9" style="271"/>
    <col min="9729" max="9729" width="33.44140625" style="271" customWidth="1"/>
    <col min="9730" max="9730" width="14.6640625" style="271" customWidth="1"/>
    <col min="9731" max="9731" width="14.33203125" style="271" customWidth="1"/>
    <col min="9732" max="9734" width="12.109375" style="271" bestFit="1" customWidth="1"/>
    <col min="9735" max="9735" width="13.109375" style="271" customWidth="1"/>
    <col min="9736" max="9736" width="15.33203125" style="271" customWidth="1"/>
    <col min="9737" max="9737" width="15.77734375" style="271" customWidth="1"/>
    <col min="9738" max="9738" width="36.88671875" style="271" customWidth="1"/>
    <col min="9739" max="9984" width="9" style="271"/>
    <col min="9985" max="9985" width="33.44140625" style="271" customWidth="1"/>
    <col min="9986" max="9986" width="14.6640625" style="271" customWidth="1"/>
    <col min="9987" max="9987" width="14.33203125" style="271" customWidth="1"/>
    <col min="9988" max="9990" width="12.109375" style="271" bestFit="1" customWidth="1"/>
    <col min="9991" max="9991" width="13.109375" style="271" customWidth="1"/>
    <col min="9992" max="9992" width="15.33203125" style="271" customWidth="1"/>
    <col min="9993" max="9993" width="15.77734375" style="271" customWidth="1"/>
    <col min="9994" max="9994" width="36.88671875" style="271" customWidth="1"/>
    <col min="9995" max="10240" width="9" style="271"/>
    <col min="10241" max="10241" width="33.44140625" style="271" customWidth="1"/>
    <col min="10242" max="10242" width="14.6640625" style="271" customWidth="1"/>
    <col min="10243" max="10243" width="14.33203125" style="271" customWidth="1"/>
    <col min="10244" max="10246" width="12.109375" style="271" bestFit="1" customWidth="1"/>
    <col min="10247" max="10247" width="13.109375" style="271" customWidth="1"/>
    <col min="10248" max="10248" width="15.33203125" style="271" customWidth="1"/>
    <col min="10249" max="10249" width="15.77734375" style="271" customWidth="1"/>
    <col min="10250" max="10250" width="36.88671875" style="271" customWidth="1"/>
    <col min="10251" max="10496" width="9" style="271"/>
    <col min="10497" max="10497" width="33.44140625" style="271" customWidth="1"/>
    <col min="10498" max="10498" width="14.6640625" style="271" customWidth="1"/>
    <col min="10499" max="10499" width="14.33203125" style="271" customWidth="1"/>
    <col min="10500" max="10502" width="12.109375" style="271" bestFit="1" customWidth="1"/>
    <col min="10503" max="10503" width="13.109375" style="271" customWidth="1"/>
    <col min="10504" max="10504" width="15.33203125" style="271" customWidth="1"/>
    <col min="10505" max="10505" width="15.77734375" style="271" customWidth="1"/>
    <col min="10506" max="10506" width="36.88671875" style="271" customWidth="1"/>
    <col min="10507" max="10752" width="9" style="271"/>
    <col min="10753" max="10753" width="33.44140625" style="271" customWidth="1"/>
    <col min="10754" max="10754" width="14.6640625" style="271" customWidth="1"/>
    <col min="10755" max="10755" width="14.33203125" style="271" customWidth="1"/>
    <col min="10756" max="10758" width="12.109375" style="271" bestFit="1" customWidth="1"/>
    <col min="10759" max="10759" width="13.109375" style="271" customWidth="1"/>
    <col min="10760" max="10760" width="15.33203125" style="271" customWidth="1"/>
    <col min="10761" max="10761" width="15.77734375" style="271" customWidth="1"/>
    <col min="10762" max="10762" width="36.88671875" style="271" customWidth="1"/>
    <col min="10763" max="11008" width="9" style="271"/>
    <col min="11009" max="11009" width="33.44140625" style="271" customWidth="1"/>
    <col min="11010" max="11010" width="14.6640625" style="271" customWidth="1"/>
    <col min="11011" max="11011" width="14.33203125" style="271" customWidth="1"/>
    <col min="11012" max="11014" width="12.109375" style="271" bestFit="1" customWidth="1"/>
    <col min="11015" max="11015" width="13.109375" style="271" customWidth="1"/>
    <col min="11016" max="11016" width="15.33203125" style="271" customWidth="1"/>
    <col min="11017" max="11017" width="15.77734375" style="271" customWidth="1"/>
    <col min="11018" max="11018" width="36.88671875" style="271" customWidth="1"/>
    <col min="11019" max="11264" width="9" style="271"/>
    <col min="11265" max="11265" width="33.44140625" style="271" customWidth="1"/>
    <col min="11266" max="11266" width="14.6640625" style="271" customWidth="1"/>
    <col min="11267" max="11267" width="14.33203125" style="271" customWidth="1"/>
    <col min="11268" max="11270" width="12.109375" style="271" bestFit="1" customWidth="1"/>
    <col min="11271" max="11271" width="13.109375" style="271" customWidth="1"/>
    <col min="11272" max="11272" width="15.33203125" style="271" customWidth="1"/>
    <col min="11273" max="11273" width="15.77734375" style="271" customWidth="1"/>
    <col min="11274" max="11274" width="36.88671875" style="271" customWidth="1"/>
    <col min="11275" max="11520" width="9" style="271"/>
    <col min="11521" max="11521" width="33.44140625" style="271" customWidth="1"/>
    <col min="11522" max="11522" width="14.6640625" style="271" customWidth="1"/>
    <col min="11523" max="11523" width="14.33203125" style="271" customWidth="1"/>
    <col min="11524" max="11526" width="12.109375" style="271" bestFit="1" customWidth="1"/>
    <col min="11527" max="11527" width="13.109375" style="271" customWidth="1"/>
    <col min="11528" max="11528" width="15.33203125" style="271" customWidth="1"/>
    <col min="11529" max="11529" width="15.77734375" style="271" customWidth="1"/>
    <col min="11530" max="11530" width="36.88671875" style="271" customWidth="1"/>
    <col min="11531" max="11776" width="9" style="271"/>
    <col min="11777" max="11777" width="33.44140625" style="271" customWidth="1"/>
    <col min="11778" max="11778" width="14.6640625" style="271" customWidth="1"/>
    <col min="11779" max="11779" width="14.33203125" style="271" customWidth="1"/>
    <col min="11780" max="11782" width="12.109375" style="271" bestFit="1" customWidth="1"/>
    <col min="11783" max="11783" width="13.109375" style="271" customWidth="1"/>
    <col min="11784" max="11784" width="15.33203125" style="271" customWidth="1"/>
    <col min="11785" max="11785" width="15.77734375" style="271" customWidth="1"/>
    <col min="11786" max="11786" width="36.88671875" style="271" customWidth="1"/>
    <col min="11787" max="12032" width="9" style="271"/>
    <col min="12033" max="12033" width="33.44140625" style="271" customWidth="1"/>
    <col min="12034" max="12034" width="14.6640625" style="271" customWidth="1"/>
    <col min="12035" max="12035" width="14.33203125" style="271" customWidth="1"/>
    <col min="12036" max="12038" width="12.109375" style="271" bestFit="1" customWidth="1"/>
    <col min="12039" max="12039" width="13.109375" style="271" customWidth="1"/>
    <col min="12040" max="12040" width="15.33203125" style="271" customWidth="1"/>
    <col min="12041" max="12041" width="15.77734375" style="271" customWidth="1"/>
    <col min="12042" max="12042" width="36.88671875" style="271" customWidth="1"/>
    <col min="12043" max="12288" width="9" style="271"/>
    <col min="12289" max="12289" width="33.44140625" style="271" customWidth="1"/>
    <col min="12290" max="12290" width="14.6640625" style="271" customWidth="1"/>
    <col min="12291" max="12291" width="14.33203125" style="271" customWidth="1"/>
    <col min="12292" max="12294" width="12.109375" style="271" bestFit="1" customWidth="1"/>
    <col min="12295" max="12295" width="13.109375" style="271" customWidth="1"/>
    <col min="12296" max="12296" width="15.33203125" style="271" customWidth="1"/>
    <col min="12297" max="12297" width="15.77734375" style="271" customWidth="1"/>
    <col min="12298" max="12298" width="36.88671875" style="271" customWidth="1"/>
    <col min="12299" max="12544" width="9" style="271"/>
    <col min="12545" max="12545" width="33.44140625" style="271" customWidth="1"/>
    <col min="12546" max="12546" width="14.6640625" style="271" customWidth="1"/>
    <col min="12547" max="12547" width="14.33203125" style="271" customWidth="1"/>
    <col min="12548" max="12550" width="12.109375" style="271" bestFit="1" customWidth="1"/>
    <col min="12551" max="12551" width="13.109375" style="271" customWidth="1"/>
    <col min="12552" max="12552" width="15.33203125" style="271" customWidth="1"/>
    <col min="12553" max="12553" width="15.77734375" style="271" customWidth="1"/>
    <col min="12554" max="12554" width="36.88671875" style="271" customWidth="1"/>
    <col min="12555" max="12800" width="9" style="271"/>
    <col min="12801" max="12801" width="33.44140625" style="271" customWidth="1"/>
    <col min="12802" max="12802" width="14.6640625" style="271" customWidth="1"/>
    <col min="12803" max="12803" width="14.33203125" style="271" customWidth="1"/>
    <col min="12804" max="12806" width="12.109375" style="271" bestFit="1" customWidth="1"/>
    <col min="12807" max="12807" width="13.109375" style="271" customWidth="1"/>
    <col min="12808" max="12808" width="15.33203125" style="271" customWidth="1"/>
    <col min="12809" max="12809" width="15.77734375" style="271" customWidth="1"/>
    <col min="12810" max="12810" width="36.88671875" style="271" customWidth="1"/>
    <col min="12811" max="13056" width="9" style="271"/>
    <col min="13057" max="13057" width="33.44140625" style="271" customWidth="1"/>
    <col min="13058" max="13058" width="14.6640625" style="271" customWidth="1"/>
    <col min="13059" max="13059" width="14.33203125" style="271" customWidth="1"/>
    <col min="13060" max="13062" width="12.109375" style="271" bestFit="1" customWidth="1"/>
    <col min="13063" max="13063" width="13.109375" style="271" customWidth="1"/>
    <col min="13064" max="13064" width="15.33203125" style="271" customWidth="1"/>
    <col min="13065" max="13065" width="15.77734375" style="271" customWidth="1"/>
    <col min="13066" max="13066" width="36.88671875" style="271" customWidth="1"/>
    <col min="13067" max="13312" width="9" style="271"/>
    <col min="13313" max="13313" width="33.44140625" style="271" customWidth="1"/>
    <col min="13314" max="13314" width="14.6640625" style="271" customWidth="1"/>
    <col min="13315" max="13315" width="14.33203125" style="271" customWidth="1"/>
    <col min="13316" max="13318" width="12.109375" style="271" bestFit="1" customWidth="1"/>
    <col min="13319" max="13319" width="13.109375" style="271" customWidth="1"/>
    <col min="13320" max="13320" width="15.33203125" style="271" customWidth="1"/>
    <col min="13321" max="13321" width="15.77734375" style="271" customWidth="1"/>
    <col min="13322" max="13322" width="36.88671875" style="271" customWidth="1"/>
    <col min="13323" max="13568" width="9" style="271"/>
    <col min="13569" max="13569" width="33.44140625" style="271" customWidth="1"/>
    <col min="13570" max="13570" width="14.6640625" style="271" customWidth="1"/>
    <col min="13571" max="13571" width="14.33203125" style="271" customWidth="1"/>
    <col min="13572" max="13574" width="12.109375" style="271" bestFit="1" customWidth="1"/>
    <col min="13575" max="13575" width="13.109375" style="271" customWidth="1"/>
    <col min="13576" max="13576" width="15.33203125" style="271" customWidth="1"/>
    <col min="13577" max="13577" width="15.77734375" style="271" customWidth="1"/>
    <col min="13578" max="13578" width="36.88671875" style="271" customWidth="1"/>
    <col min="13579" max="13824" width="9" style="271"/>
    <col min="13825" max="13825" width="33.44140625" style="271" customWidth="1"/>
    <col min="13826" max="13826" width="14.6640625" style="271" customWidth="1"/>
    <col min="13827" max="13827" width="14.33203125" style="271" customWidth="1"/>
    <col min="13828" max="13830" width="12.109375" style="271" bestFit="1" customWidth="1"/>
    <col min="13831" max="13831" width="13.109375" style="271" customWidth="1"/>
    <col min="13832" max="13832" width="15.33203125" style="271" customWidth="1"/>
    <col min="13833" max="13833" width="15.77734375" style="271" customWidth="1"/>
    <col min="13834" max="13834" width="36.88671875" style="271" customWidth="1"/>
    <col min="13835" max="14080" width="9" style="271"/>
    <col min="14081" max="14081" width="33.44140625" style="271" customWidth="1"/>
    <col min="14082" max="14082" width="14.6640625" style="271" customWidth="1"/>
    <col min="14083" max="14083" width="14.33203125" style="271" customWidth="1"/>
    <col min="14084" max="14086" width="12.109375" style="271" bestFit="1" customWidth="1"/>
    <col min="14087" max="14087" width="13.109375" style="271" customWidth="1"/>
    <col min="14088" max="14088" width="15.33203125" style="271" customWidth="1"/>
    <col min="14089" max="14089" width="15.77734375" style="271" customWidth="1"/>
    <col min="14090" max="14090" width="36.88671875" style="271" customWidth="1"/>
    <col min="14091" max="14336" width="9" style="271"/>
    <col min="14337" max="14337" width="33.44140625" style="271" customWidth="1"/>
    <col min="14338" max="14338" width="14.6640625" style="271" customWidth="1"/>
    <col min="14339" max="14339" width="14.33203125" style="271" customWidth="1"/>
    <col min="14340" max="14342" width="12.109375" style="271" bestFit="1" customWidth="1"/>
    <col min="14343" max="14343" width="13.109375" style="271" customWidth="1"/>
    <col min="14344" max="14344" width="15.33203125" style="271" customWidth="1"/>
    <col min="14345" max="14345" width="15.77734375" style="271" customWidth="1"/>
    <col min="14346" max="14346" width="36.88671875" style="271" customWidth="1"/>
    <col min="14347" max="14592" width="9" style="271"/>
    <col min="14593" max="14593" width="33.44140625" style="271" customWidth="1"/>
    <col min="14594" max="14594" width="14.6640625" style="271" customWidth="1"/>
    <col min="14595" max="14595" width="14.33203125" style="271" customWidth="1"/>
    <col min="14596" max="14598" width="12.109375" style="271" bestFit="1" customWidth="1"/>
    <col min="14599" max="14599" width="13.109375" style="271" customWidth="1"/>
    <col min="14600" max="14600" width="15.33203125" style="271" customWidth="1"/>
    <col min="14601" max="14601" width="15.77734375" style="271" customWidth="1"/>
    <col min="14602" max="14602" width="36.88671875" style="271" customWidth="1"/>
    <col min="14603" max="14848" width="9" style="271"/>
    <col min="14849" max="14849" width="33.44140625" style="271" customWidth="1"/>
    <col min="14850" max="14850" width="14.6640625" style="271" customWidth="1"/>
    <col min="14851" max="14851" width="14.33203125" style="271" customWidth="1"/>
    <col min="14852" max="14854" width="12.109375" style="271" bestFit="1" customWidth="1"/>
    <col min="14855" max="14855" width="13.109375" style="271" customWidth="1"/>
    <col min="14856" max="14856" width="15.33203125" style="271" customWidth="1"/>
    <col min="14857" max="14857" width="15.77734375" style="271" customWidth="1"/>
    <col min="14858" max="14858" width="36.88671875" style="271" customWidth="1"/>
    <col min="14859" max="15104" width="9" style="271"/>
    <col min="15105" max="15105" width="33.44140625" style="271" customWidth="1"/>
    <col min="15106" max="15106" width="14.6640625" style="271" customWidth="1"/>
    <col min="15107" max="15107" width="14.33203125" style="271" customWidth="1"/>
    <col min="15108" max="15110" width="12.109375" style="271" bestFit="1" customWidth="1"/>
    <col min="15111" max="15111" width="13.109375" style="271" customWidth="1"/>
    <col min="15112" max="15112" width="15.33203125" style="271" customWidth="1"/>
    <col min="15113" max="15113" width="15.77734375" style="271" customWidth="1"/>
    <col min="15114" max="15114" width="36.88671875" style="271" customWidth="1"/>
    <col min="15115" max="15360" width="9" style="271"/>
    <col min="15361" max="15361" width="33.44140625" style="271" customWidth="1"/>
    <col min="15362" max="15362" width="14.6640625" style="271" customWidth="1"/>
    <col min="15363" max="15363" width="14.33203125" style="271" customWidth="1"/>
    <col min="15364" max="15366" width="12.109375" style="271" bestFit="1" customWidth="1"/>
    <col min="15367" max="15367" width="13.109375" style="271" customWidth="1"/>
    <col min="15368" max="15368" width="15.33203125" style="271" customWidth="1"/>
    <col min="15369" max="15369" width="15.77734375" style="271" customWidth="1"/>
    <col min="15370" max="15370" width="36.88671875" style="271" customWidth="1"/>
    <col min="15371" max="15616" width="9" style="271"/>
    <col min="15617" max="15617" width="33.44140625" style="271" customWidth="1"/>
    <col min="15618" max="15618" width="14.6640625" style="271" customWidth="1"/>
    <col min="15619" max="15619" width="14.33203125" style="271" customWidth="1"/>
    <col min="15620" max="15622" width="12.109375" style="271" bestFit="1" customWidth="1"/>
    <col min="15623" max="15623" width="13.109375" style="271" customWidth="1"/>
    <col min="15624" max="15624" width="15.33203125" style="271" customWidth="1"/>
    <col min="15625" max="15625" width="15.77734375" style="271" customWidth="1"/>
    <col min="15626" max="15626" width="36.88671875" style="271" customWidth="1"/>
    <col min="15627" max="15872" width="9" style="271"/>
    <col min="15873" max="15873" width="33.44140625" style="271" customWidth="1"/>
    <col min="15874" max="15874" width="14.6640625" style="271" customWidth="1"/>
    <col min="15875" max="15875" width="14.33203125" style="271" customWidth="1"/>
    <col min="15876" max="15878" width="12.109375" style="271" bestFit="1" customWidth="1"/>
    <col min="15879" max="15879" width="13.109375" style="271" customWidth="1"/>
    <col min="15880" max="15880" width="15.33203125" style="271" customWidth="1"/>
    <col min="15881" max="15881" width="15.77734375" style="271" customWidth="1"/>
    <col min="15882" max="15882" width="36.88671875" style="271" customWidth="1"/>
    <col min="15883" max="16128" width="9" style="271"/>
    <col min="16129" max="16129" width="33.44140625" style="271" customWidth="1"/>
    <col min="16130" max="16130" width="14.6640625" style="271" customWidth="1"/>
    <col min="16131" max="16131" width="14.33203125" style="271" customWidth="1"/>
    <col min="16132" max="16134" width="12.109375" style="271" bestFit="1" customWidth="1"/>
    <col min="16135" max="16135" width="13.109375" style="271" customWidth="1"/>
    <col min="16136" max="16136" width="15.33203125" style="271" customWidth="1"/>
    <col min="16137" max="16137" width="15.77734375" style="271" customWidth="1"/>
    <col min="16138" max="16138" width="36.88671875" style="271" customWidth="1"/>
    <col min="16139" max="16384" width="9" style="271"/>
  </cols>
  <sheetData>
    <row r="1" spans="1:11" ht="20.399999999999999" thickBot="1" x14ac:dyDescent="0.45">
      <c r="A1" s="375" t="s">
        <v>499</v>
      </c>
      <c r="B1" s="89"/>
      <c r="C1" s="89"/>
      <c r="D1" s="89"/>
      <c r="E1" s="89"/>
      <c r="F1" s="89"/>
      <c r="G1" s="89"/>
      <c r="H1" s="89"/>
      <c r="I1" s="375" t="s">
        <v>95</v>
      </c>
      <c r="J1" s="405" t="s">
        <v>142</v>
      </c>
      <c r="K1" s="109" t="s">
        <v>97</v>
      </c>
    </row>
    <row r="2" spans="1:11" ht="20.399999999999999" thickBot="1" x14ac:dyDescent="0.45">
      <c r="A2" s="375" t="s">
        <v>500</v>
      </c>
      <c r="B2" s="377" t="s">
        <v>501</v>
      </c>
      <c r="C2" s="377"/>
      <c r="D2" s="377"/>
      <c r="E2" s="377"/>
      <c r="F2" s="377"/>
      <c r="G2" s="377"/>
      <c r="H2" s="377"/>
      <c r="I2" s="375" t="s">
        <v>233</v>
      </c>
      <c r="J2" s="406" t="s">
        <v>443</v>
      </c>
    </row>
    <row r="3" spans="1:11" ht="42" customHeight="1" x14ac:dyDescent="0.7">
      <c r="A3" s="1881" t="s">
        <v>502</v>
      </c>
      <c r="B3" s="1867"/>
      <c r="C3" s="1867"/>
      <c r="D3" s="1867"/>
      <c r="E3" s="1867"/>
      <c r="F3" s="1867"/>
      <c r="G3" s="1867"/>
      <c r="H3" s="1867"/>
      <c r="I3" s="1867"/>
      <c r="J3" s="1867"/>
    </row>
    <row r="4" spans="1:11" ht="32.25" customHeight="1" thickBot="1" x14ac:dyDescent="0.45">
      <c r="A4" s="407" t="s">
        <v>503</v>
      </c>
      <c r="B4" s="1879" t="s">
        <v>705</v>
      </c>
      <c r="C4" s="1882"/>
      <c r="D4" s="1882"/>
      <c r="E4" s="1882"/>
      <c r="F4" s="1882"/>
      <c r="G4" s="1882"/>
      <c r="H4" s="1883"/>
      <c r="I4" s="408"/>
      <c r="J4" s="409" t="s">
        <v>504</v>
      </c>
      <c r="K4" s="272"/>
    </row>
    <row r="5" spans="1:11" ht="21.9" customHeight="1" x14ac:dyDescent="0.4">
      <c r="A5" s="1855" t="s">
        <v>463</v>
      </c>
      <c r="B5" s="1885" t="s">
        <v>505</v>
      </c>
      <c r="C5" s="1887" t="s">
        <v>506</v>
      </c>
      <c r="D5" s="1888"/>
      <c r="E5" s="1888"/>
      <c r="F5" s="1888"/>
      <c r="G5" s="1888"/>
      <c r="H5" s="1859" t="s">
        <v>507</v>
      </c>
      <c r="I5" s="1889"/>
      <c r="J5" s="1890"/>
    </row>
    <row r="6" spans="1:11" ht="42.9" customHeight="1" thickBot="1" x14ac:dyDescent="0.35">
      <c r="A6" s="1884"/>
      <c r="B6" s="1886"/>
      <c r="C6" s="380" t="s">
        <v>161</v>
      </c>
      <c r="D6" s="380" t="s">
        <v>508</v>
      </c>
      <c r="E6" s="380" t="s">
        <v>509</v>
      </c>
      <c r="F6" s="380" t="s">
        <v>510</v>
      </c>
      <c r="G6" s="410" t="s">
        <v>511</v>
      </c>
      <c r="H6" s="380" t="s">
        <v>161</v>
      </c>
      <c r="I6" s="411" t="s">
        <v>512</v>
      </c>
      <c r="J6" s="412" t="s">
        <v>513</v>
      </c>
    </row>
    <row r="7" spans="1:11" ht="20.399999999999999" customHeight="1" thickBot="1" x14ac:dyDescent="0.35">
      <c r="A7" s="413" t="s">
        <v>478</v>
      </c>
      <c r="B7" s="545">
        <f t="shared" ref="B7:J7" si="0">IF(AND(B8=B23,B23=B26,B26=B8),B8,"F")</f>
        <v>14</v>
      </c>
      <c r="C7" s="545">
        <f>C9+C15+C16+C22</f>
        <v>11</v>
      </c>
      <c r="D7" s="545">
        <f t="shared" si="0"/>
        <v>4</v>
      </c>
      <c r="E7" s="545">
        <f t="shared" si="0"/>
        <v>0</v>
      </c>
      <c r="F7" s="545">
        <f>IF(AND(F8=F23,F23=F26,F26=F8),F8,"F")</f>
        <v>3</v>
      </c>
      <c r="G7" s="545">
        <f>IF(AND(G8=G23,G23=G26,G26=G8),G8,"F")</f>
        <v>4</v>
      </c>
      <c r="H7" s="545">
        <f>H9+H15+H16+H22</f>
        <v>3</v>
      </c>
      <c r="I7" s="545">
        <f t="shared" si="0"/>
        <v>3</v>
      </c>
      <c r="J7" s="546">
        <f t="shared" si="0"/>
        <v>0</v>
      </c>
    </row>
    <row r="8" spans="1:11" ht="20.399999999999999" customHeight="1" thickBot="1" x14ac:dyDescent="0.35">
      <c r="A8" s="401" t="s">
        <v>479</v>
      </c>
      <c r="B8" s="545">
        <f>B9+B15+B16+B22</f>
        <v>14</v>
      </c>
      <c r="C8" s="545">
        <f>SUM(D8:G8)</f>
        <v>11</v>
      </c>
      <c r="D8" s="545">
        <f t="shared" ref="D8:J8" si="1">SUM(D10:D16)+D22</f>
        <v>4</v>
      </c>
      <c r="E8" s="545">
        <f t="shared" si="1"/>
        <v>0</v>
      </c>
      <c r="F8" s="545">
        <f t="shared" si="1"/>
        <v>3</v>
      </c>
      <c r="G8" s="545">
        <f>G9+G15+G16+G22</f>
        <v>4</v>
      </c>
      <c r="H8" s="545">
        <f>SUM(I8:J8)</f>
        <v>3</v>
      </c>
      <c r="I8" s="545">
        <v>3</v>
      </c>
      <c r="J8" s="546">
        <f t="shared" si="1"/>
        <v>0</v>
      </c>
    </row>
    <row r="9" spans="1:11" ht="20.399999999999999" customHeight="1" thickBot="1" x14ac:dyDescent="0.35">
      <c r="A9" s="401" t="s">
        <v>480</v>
      </c>
      <c r="B9" s="545">
        <f>C9+H9</f>
        <v>1</v>
      </c>
      <c r="C9" s="545">
        <f>SUM(D9:G9)</f>
        <v>1</v>
      </c>
      <c r="D9" s="545">
        <f t="shared" ref="D9:J9" si="2">SUM(D10:D14)</f>
        <v>0</v>
      </c>
      <c r="E9" s="545">
        <f t="shared" si="2"/>
        <v>0</v>
      </c>
      <c r="F9" s="545">
        <f t="shared" si="2"/>
        <v>0</v>
      </c>
      <c r="G9" s="545">
        <v>1</v>
      </c>
      <c r="H9" s="545">
        <f t="shared" ref="H9:H32" si="3">SUM(I9:J9)</f>
        <v>0</v>
      </c>
      <c r="I9" s="545">
        <f t="shared" si="2"/>
        <v>0</v>
      </c>
      <c r="J9" s="546">
        <f t="shared" si="2"/>
        <v>0</v>
      </c>
    </row>
    <row r="10" spans="1:11" ht="20.399999999999999" customHeight="1" thickBot="1" x14ac:dyDescent="0.35">
      <c r="A10" s="401" t="s">
        <v>481</v>
      </c>
      <c r="B10" s="545">
        <f t="shared" ref="B10:B32" si="4">C10+H10</f>
        <v>0</v>
      </c>
      <c r="C10" s="545">
        <f t="shared" ref="C10:C32" si="5">SUM(D10:G10)</f>
        <v>0</v>
      </c>
      <c r="D10" s="547">
        <v>0</v>
      </c>
      <c r="E10" s="547">
        <v>0</v>
      </c>
      <c r="F10" s="547">
        <v>0</v>
      </c>
      <c r="G10" s="547">
        <v>0</v>
      </c>
      <c r="H10" s="545">
        <f t="shared" si="3"/>
        <v>0</v>
      </c>
      <c r="I10" s="547">
        <v>0</v>
      </c>
      <c r="J10" s="548">
        <v>0</v>
      </c>
    </row>
    <row r="11" spans="1:11" ht="20.399999999999999" customHeight="1" thickBot="1" x14ac:dyDescent="0.35">
      <c r="A11" s="401" t="s">
        <v>482</v>
      </c>
      <c r="B11" s="545">
        <f t="shared" si="4"/>
        <v>0</v>
      </c>
      <c r="C11" s="545">
        <f t="shared" si="5"/>
        <v>0</v>
      </c>
      <c r="D11" s="549">
        <v>0</v>
      </c>
      <c r="E11" s="549">
        <v>0</v>
      </c>
      <c r="F11" s="549">
        <v>0</v>
      </c>
      <c r="G11" s="549">
        <v>0</v>
      </c>
      <c r="H11" s="545">
        <f t="shared" si="3"/>
        <v>0</v>
      </c>
      <c r="I11" s="549">
        <v>0</v>
      </c>
      <c r="J11" s="548">
        <v>0</v>
      </c>
    </row>
    <row r="12" spans="1:11" ht="20.399999999999999" customHeight="1" thickBot="1" x14ac:dyDescent="0.35">
      <c r="A12" s="401" t="s">
        <v>483</v>
      </c>
      <c r="B12" s="545">
        <f t="shared" si="4"/>
        <v>0</v>
      </c>
      <c r="C12" s="545">
        <f>SUM(D12:G12)</f>
        <v>0</v>
      </c>
      <c r="D12" s="547">
        <v>0</v>
      </c>
      <c r="E12" s="547">
        <v>0</v>
      </c>
      <c r="F12" s="547">
        <v>0</v>
      </c>
      <c r="G12" s="547">
        <v>0</v>
      </c>
      <c r="H12" s="545">
        <f t="shared" si="3"/>
        <v>0</v>
      </c>
      <c r="I12" s="547">
        <v>0</v>
      </c>
      <c r="J12" s="548">
        <v>0</v>
      </c>
    </row>
    <row r="13" spans="1:11" ht="20.399999999999999" customHeight="1" thickBot="1" x14ac:dyDescent="0.35">
      <c r="A13" s="401" t="s">
        <v>484</v>
      </c>
      <c r="B13" s="545">
        <f t="shared" si="4"/>
        <v>1</v>
      </c>
      <c r="C13" s="545">
        <f t="shared" si="5"/>
        <v>1</v>
      </c>
      <c r="D13" s="547">
        <v>0</v>
      </c>
      <c r="E13" s="547">
        <v>0</v>
      </c>
      <c r="F13" s="547">
        <v>0</v>
      </c>
      <c r="G13" s="547">
        <v>1</v>
      </c>
      <c r="H13" s="545">
        <f t="shared" si="3"/>
        <v>0</v>
      </c>
      <c r="I13" s="547">
        <v>0</v>
      </c>
      <c r="J13" s="548">
        <v>0</v>
      </c>
    </row>
    <row r="14" spans="1:11" ht="20.399999999999999" customHeight="1" thickBot="1" x14ac:dyDescent="0.35">
      <c r="A14" s="401" t="s">
        <v>485</v>
      </c>
      <c r="B14" s="545">
        <f t="shared" si="4"/>
        <v>0</v>
      </c>
      <c r="C14" s="545">
        <f t="shared" si="5"/>
        <v>0</v>
      </c>
      <c r="D14" s="547">
        <v>0</v>
      </c>
      <c r="E14" s="547">
        <v>0</v>
      </c>
      <c r="F14" s="547">
        <v>0</v>
      </c>
      <c r="G14" s="547">
        <v>0</v>
      </c>
      <c r="H14" s="545">
        <f t="shared" si="3"/>
        <v>0</v>
      </c>
      <c r="I14" s="547">
        <v>0</v>
      </c>
      <c r="J14" s="548">
        <v>0</v>
      </c>
    </row>
    <row r="15" spans="1:11" ht="20.399999999999999" customHeight="1" thickBot="1" x14ac:dyDescent="0.35">
      <c r="A15" s="401" t="s">
        <v>486</v>
      </c>
      <c r="B15" s="545">
        <f t="shared" si="4"/>
        <v>0</v>
      </c>
      <c r="C15" s="545">
        <f t="shared" si="5"/>
        <v>0</v>
      </c>
      <c r="D15" s="547">
        <v>0</v>
      </c>
      <c r="E15" s="547">
        <v>0</v>
      </c>
      <c r="F15" s="547">
        <v>0</v>
      </c>
      <c r="G15" s="547">
        <v>0</v>
      </c>
      <c r="H15" s="545">
        <f t="shared" si="3"/>
        <v>0</v>
      </c>
      <c r="I15" s="547">
        <v>0</v>
      </c>
      <c r="J15" s="548">
        <v>0</v>
      </c>
    </row>
    <row r="16" spans="1:11" ht="20.399999999999999" customHeight="1" thickBot="1" x14ac:dyDescent="0.45">
      <c r="A16" s="414" t="s">
        <v>487</v>
      </c>
      <c r="B16" s="545">
        <f t="shared" si="4"/>
        <v>13</v>
      </c>
      <c r="C16" s="545">
        <f t="shared" si="5"/>
        <v>10</v>
      </c>
      <c r="D16" s="545">
        <f t="shared" ref="D16:J16" si="6">SUM(D17:D21)</f>
        <v>4</v>
      </c>
      <c r="E16" s="545">
        <f t="shared" si="6"/>
        <v>0</v>
      </c>
      <c r="F16" s="545">
        <f t="shared" si="6"/>
        <v>3</v>
      </c>
      <c r="G16" s="545">
        <f t="shared" si="6"/>
        <v>3</v>
      </c>
      <c r="H16" s="545">
        <f t="shared" si="3"/>
        <v>3</v>
      </c>
      <c r="I16" s="545">
        <f t="shared" si="6"/>
        <v>3</v>
      </c>
      <c r="J16" s="546">
        <f t="shared" si="6"/>
        <v>0</v>
      </c>
    </row>
    <row r="17" spans="1:10" ht="20.399999999999999" customHeight="1" thickBot="1" x14ac:dyDescent="0.35">
      <c r="A17" s="401" t="s">
        <v>514</v>
      </c>
      <c r="B17" s="545">
        <f t="shared" si="4"/>
        <v>9</v>
      </c>
      <c r="C17" s="545">
        <f t="shared" si="5"/>
        <v>6</v>
      </c>
      <c r="D17" s="547">
        <v>2</v>
      </c>
      <c r="E17" s="547">
        <v>0</v>
      </c>
      <c r="F17" s="547">
        <v>1</v>
      </c>
      <c r="G17" s="547">
        <v>3</v>
      </c>
      <c r="H17" s="545">
        <f t="shared" si="3"/>
        <v>3</v>
      </c>
      <c r="I17" s="547">
        <v>3</v>
      </c>
      <c r="J17" s="548">
        <v>0</v>
      </c>
    </row>
    <row r="18" spans="1:10" ht="20.399999999999999" customHeight="1" thickBot="1" x14ac:dyDescent="0.35">
      <c r="A18" s="401" t="s">
        <v>515</v>
      </c>
      <c r="B18" s="545">
        <f t="shared" si="4"/>
        <v>4</v>
      </c>
      <c r="C18" s="545">
        <f t="shared" si="5"/>
        <v>4</v>
      </c>
      <c r="D18" s="547">
        <v>2</v>
      </c>
      <c r="E18" s="547">
        <v>0</v>
      </c>
      <c r="F18" s="547">
        <v>2</v>
      </c>
      <c r="G18" s="547">
        <v>0</v>
      </c>
      <c r="H18" s="545">
        <f t="shared" si="3"/>
        <v>0</v>
      </c>
      <c r="I18" s="547">
        <v>0</v>
      </c>
      <c r="J18" s="548">
        <v>0</v>
      </c>
    </row>
    <row r="19" spans="1:10" ht="20.399999999999999" customHeight="1" thickBot="1" x14ac:dyDescent="0.35">
      <c r="A19" s="401" t="s">
        <v>516</v>
      </c>
      <c r="B19" s="545">
        <f t="shared" si="4"/>
        <v>0</v>
      </c>
      <c r="C19" s="545">
        <f t="shared" si="5"/>
        <v>0</v>
      </c>
      <c r="D19" s="547">
        <v>0</v>
      </c>
      <c r="E19" s="547">
        <v>0</v>
      </c>
      <c r="F19" s="547">
        <v>0</v>
      </c>
      <c r="G19" s="547">
        <v>0</v>
      </c>
      <c r="H19" s="545">
        <f t="shared" si="3"/>
        <v>0</v>
      </c>
      <c r="I19" s="547">
        <v>0</v>
      </c>
      <c r="J19" s="548">
        <v>0</v>
      </c>
    </row>
    <row r="20" spans="1:10" ht="20.399999999999999" customHeight="1" thickBot="1" x14ac:dyDescent="0.35">
      <c r="A20" s="401" t="s">
        <v>517</v>
      </c>
      <c r="B20" s="545">
        <f t="shared" si="4"/>
        <v>0</v>
      </c>
      <c r="C20" s="545">
        <f t="shared" si="5"/>
        <v>0</v>
      </c>
      <c r="D20" s="547">
        <v>0</v>
      </c>
      <c r="E20" s="547">
        <v>0</v>
      </c>
      <c r="F20" s="547">
        <v>0</v>
      </c>
      <c r="G20" s="547">
        <v>0</v>
      </c>
      <c r="H20" s="545">
        <f t="shared" si="3"/>
        <v>0</v>
      </c>
      <c r="I20" s="547">
        <v>0</v>
      </c>
      <c r="J20" s="548">
        <v>0</v>
      </c>
    </row>
    <row r="21" spans="1:10" ht="20.399999999999999" customHeight="1" thickBot="1" x14ac:dyDescent="0.35">
      <c r="A21" s="401" t="s">
        <v>518</v>
      </c>
      <c r="B21" s="545">
        <f t="shared" si="4"/>
        <v>0</v>
      </c>
      <c r="C21" s="545">
        <f t="shared" si="5"/>
        <v>0</v>
      </c>
      <c r="D21" s="547">
        <v>0</v>
      </c>
      <c r="E21" s="547">
        <v>0</v>
      </c>
      <c r="F21" s="547">
        <v>0</v>
      </c>
      <c r="G21" s="547">
        <v>0</v>
      </c>
      <c r="H21" s="545">
        <f t="shared" si="3"/>
        <v>0</v>
      </c>
      <c r="I21" s="547">
        <v>0</v>
      </c>
      <c r="J21" s="548">
        <v>0</v>
      </c>
    </row>
    <row r="22" spans="1:10" ht="20.399999999999999" customHeight="1" thickBot="1" x14ac:dyDescent="0.35">
      <c r="A22" s="415" t="s">
        <v>488</v>
      </c>
      <c r="B22" s="545">
        <f t="shared" si="4"/>
        <v>0</v>
      </c>
      <c r="C22" s="545">
        <f t="shared" si="5"/>
        <v>0</v>
      </c>
      <c r="D22" s="547">
        <v>0</v>
      </c>
      <c r="E22" s="547">
        <v>0</v>
      </c>
      <c r="F22" s="547">
        <v>0</v>
      </c>
      <c r="G22" s="547">
        <v>0</v>
      </c>
      <c r="H22" s="545">
        <f t="shared" si="3"/>
        <v>0</v>
      </c>
      <c r="I22" s="547">
        <v>0</v>
      </c>
      <c r="J22" s="548">
        <v>0</v>
      </c>
    </row>
    <row r="23" spans="1:10" ht="20.399999999999999" customHeight="1" thickBot="1" x14ac:dyDescent="0.35">
      <c r="A23" s="401" t="s">
        <v>489</v>
      </c>
      <c r="B23" s="545">
        <f t="shared" si="4"/>
        <v>14</v>
      </c>
      <c r="C23" s="545">
        <f t="shared" si="5"/>
        <v>11</v>
      </c>
      <c r="D23" s="545">
        <f t="shared" ref="D23:J23" si="7">SUM(D24:D25)</f>
        <v>4</v>
      </c>
      <c r="E23" s="545">
        <f t="shared" si="7"/>
        <v>0</v>
      </c>
      <c r="F23" s="545">
        <f t="shared" si="7"/>
        <v>3</v>
      </c>
      <c r="G23" s="545">
        <f t="shared" si="7"/>
        <v>4</v>
      </c>
      <c r="H23" s="545">
        <f t="shared" si="3"/>
        <v>3</v>
      </c>
      <c r="I23" s="545">
        <f t="shared" si="7"/>
        <v>3</v>
      </c>
      <c r="J23" s="546">
        <f t="shared" si="7"/>
        <v>0</v>
      </c>
    </row>
    <row r="24" spans="1:10" ht="20.399999999999999" customHeight="1" thickBot="1" x14ac:dyDescent="0.35">
      <c r="A24" s="401" t="s">
        <v>490</v>
      </c>
      <c r="B24" s="545">
        <f t="shared" si="4"/>
        <v>14</v>
      </c>
      <c r="C24" s="545">
        <f t="shared" si="5"/>
        <v>11</v>
      </c>
      <c r="D24" s="547">
        <v>4</v>
      </c>
      <c r="E24" s="547">
        <v>0</v>
      </c>
      <c r="F24" s="547">
        <v>3</v>
      </c>
      <c r="G24" s="547">
        <v>4</v>
      </c>
      <c r="H24" s="545">
        <f t="shared" si="3"/>
        <v>3</v>
      </c>
      <c r="I24" s="547">
        <v>3</v>
      </c>
      <c r="J24" s="548">
        <v>0</v>
      </c>
    </row>
    <row r="25" spans="1:10" ht="20.399999999999999" customHeight="1" thickBot="1" x14ac:dyDescent="0.35">
      <c r="A25" s="401" t="s">
        <v>491</v>
      </c>
      <c r="B25" s="545">
        <f t="shared" si="4"/>
        <v>0</v>
      </c>
      <c r="C25" s="545">
        <f t="shared" si="5"/>
        <v>0</v>
      </c>
      <c r="D25" s="547">
        <v>0</v>
      </c>
      <c r="E25" s="547">
        <v>0</v>
      </c>
      <c r="F25" s="547">
        <v>0</v>
      </c>
      <c r="G25" s="547">
        <v>0</v>
      </c>
      <c r="H25" s="545">
        <f t="shared" si="3"/>
        <v>0</v>
      </c>
      <c r="I25" s="547">
        <v>0</v>
      </c>
      <c r="J25" s="548">
        <v>0</v>
      </c>
    </row>
    <row r="26" spans="1:10" ht="20.399999999999999" customHeight="1" thickBot="1" x14ac:dyDescent="0.35">
      <c r="A26" s="403" t="s">
        <v>492</v>
      </c>
      <c r="B26" s="545">
        <f t="shared" si="4"/>
        <v>14</v>
      </c>
      <c r="C26" s="545">
        <f t="shared" si="5"/>
        <v>11</v>
      </c>
      <c r="D26" s="545">
        <f t="shared" ref="D26:J26" si="8">SUM(D27:D32)</f>
        <v>4</v>
      </c>
      <c r="E26" s="545">
        <f t="shared" si="8"/>
        <v>0</v>
      </c>
      <c r="F26" s="545">
        <f t="shared" si="8"/>
        <v>3</v>
      </c>
      <c r="G26" s="545">
        <f t="shared" si="8"/>
        <v>4</v>
      </c>
      <c r="H26" s="545">
        <f t="shared" si="3"/>
        <v>3</v>
      </c>
      <c r="I26" s="545">
        <f t="shared" si="8"/>
        <v>3</v>
      </c>
      <c r="J26" s="546">
        <f t="shared" si="8"/>
        <v>0</v>
      </c>
    </row>
    <row r="27" spans="1:10" ht="20.399999999999999" customHeight="1" thickBot="1" x14ac:dyDescent="0.35">
      <c r="A27" s="401" t="s">
        <v>493</v>
      </c>
      <c r="B27" s="545">
        <f t="shared" si="4"/>
        <v>0</v>
      </c>
      <c r="C27" s="545">
        <f t="shared" si="5"/>
        <v>0</v>
      </c>
      <c r="D27" s="547">
        <v>0</v>
      </c>
      <c r="E27" s="547">
        <v>0</v>
      </c>
      <c r="F27" s="547">
        <v>0</v>
      </c>
      <c r="G27" s="547">
        <v>0</v>
      </c>
      <c r="H27" s="545">
        <f t="shared" si="3"/>
        <v>0</v>
      </c>
      <c r="I27" s="547">
        <v>0</v>
      </c>
      <c r="J27" s="548">
        <v>0</v>
      </c>
    </row>
    <row r="28" spans="1:10" ht="20.399999999999999" customHeight="1" thickBot="1" x14ac:dyDescent="0.35">
      <c r="A28" s="401" t="s">
        <v>494</v>
      </c>
      <c r="B28" s="545">
        <f t="shared" si="4"/>
        <v>3</v>
      </c>
      <c r="C28" s="545">
        <f t="shared" si="5"/>
        <v>3</v>
      </c>
      <c r="D28" s="547">
        <v>0</v>
      </c>
      <c r="E28" s="547">
        <v>0</v>
      </c>
      <c r="F28" s="547">
        <v>1</v>
      </c>
      <c r="G28" s="547">
        <v>2</v>
      </c>
      <c r="H28" s="545">
        <f t="shared" si="3"/>
        <v>0</v>
      </c>
      <c r="I28" s="547">
        <v>0</v>
      </c>
      <c r="J28" s="548">
        <v>0</v>
      </c>
    </row>
    <row r="29" spans="1:10" ht="20.399999999999999" customHeight="1" thickBot="1" x14ac:dyDescent="0.35">
      <c r="A29" s="401" t="s">
        <v>495</v>
      </c>
      <c r="B29" s="545">
        <f t="shared" si="4"/>
        <v>6</v>
      </c>
      <c r="C29" s="545">
        <f t="shared" si="5"/>
        <v>6</v>
      </c>
      <c r="D29" s="547">
        <v>3</v>
      </c>
      <c r="E29" s="547">
        <v>0</v>
      </c>
      <c r="F29" s="547">
        <v>1</v>
      </c>
      <c r="G29" s="547">
        <v>2</v>
      </c>
      <c r="H29" s="545">
        <f t="shared" si="3"/>
        <v>0</v>
      </c>
      <c r="I29" s="547">
        <v>0</v>
      </c>
      <c r="J29" s="548">
        <v>0</v>
      </c>
    </row>
    <row r="30" spans="1:10" ht="20.399999999999999" customHeight="1" thickBot="1" x14ac:dyDescent="0.35">
      <c r="A30" s="401" t="s">
        <v>496</v>
      </c>
      <c r="B30" s="545">
        <f t="shared" si="4"/>
        <v>1</v>
      </c>
      <c r="C30" s="545">
        <f t="shared" si="5"/>
        <v>1</v>
      </c>
      <c r="D30" s="547">
        <v>0</v>
      </c>
      <c r="E30" s="547">
        <v>0</v>
      </c>
      <c r="F30" s="547">
        <v>1</v>
      </c>
      <c r="G30" s="547">
        <v>0</v>
      </c>
      <c r="H30" s="545">
        <f t="shared" si="3"/>
        <v>0</v>
      </c>
      <c r="I30" s="547">
        <v>0</v>
      </c>
      <c r="J30" s="548">
        <v>0</v>
      </c>
    </row>
    <row r="31" spans="1:10" ht="20.399999999999999" customHeight="1" thickBot="1" x14ac:dyDescent="0.35">
      <c r="A31" s="401" t="s">
        <v>497</v>
      </c>
      <c r="B31" s="545">
        <f t="shared" si="4"/>
        <v>4</v>
      </c>
      <c r="C31" s="545">
        <f t="shared" si="5"/>
        <v>1</v>
      </c>
      <c r="D31" s="547">
        <v>1</v>
      </c>
      <c r="E31" s="547">
        <v>0</v>
      </c>
      <c r="F31" s="547">
        <v>0</v>
      </c>
      <c r="G31" s="547">
        <v>0</v>
      </c>
      <c r="H31" s="545">
        <f t="shared" si="3"/>
        <v>3</v>
      </c>
      <c r="I31" s="547">
        <v>3</v>
      </c>
      <c r="J31" s="548">
        <v>0</v>
      </c>
    </row>
    <row r="32" spans="1:10" ht="20.399999999999999" customHeight="1" thickBot="1" x14ac:dyDescent="0.35">
      <c r="A32" s="404" t="s">
        <v>498</v>
      </c>
      <c r="B32" s="545">
        <f t="shared" si="4"/>
        <v>0</v>
      </c>
      <c r="C32" s="545">
        <f t="shared" si="5"/>
        <v>0</v>
      </c>
      <c r="D32" s="547">
        <v>0</v>
      </c>
      <c r="E32" s="547">
        <v>0</v>
      </c>
      <c r="F32" s="547">
        <v>0</v>
      </c>
      <c r="G32" s="547">
        <v>0</v>
      </c>
      <c r="H32" s="545">
        <f t="shared" si="3"/>
        <v>0</v>
      </c>
      <c r="I32" s="547">
        <v>0</v>
      </c>
      <c r="J32" s="548">
        <v>0</v>
      </c>
    </row>
    <row r="33" spans="1:10" x14ac:dyDescent="0.3">
      <c r="A33" s="89" t="s">
        <v>133</v>
      </c>
      <c r="B33" s="89" t="s">
        <v>134</v>
      </c>
      <c r="C33" s="89"/>
      <c r="D33" s="89" t="s">
        <v>135</v>
      </c>
      <c r="E33" s="89"/>
      <c r="F33" s="89"/>
      <c r="G33" s="89" t="s">
        <v>136</v>
      </c>
      <c r="H33" s="89"/>
      <c r="I33" s="1562" t="s">
        <v>708</v>
      </c>
      <c r="J33" s="1880"/>
    </row>
    <row r="34" spans="1:10" x14ac:dyDescent="0.3">
      <c r="A34" s="89"/>
      <c r="B34" s="89"/>
      <c r="C34" s="89"/>
      <c r="D34" s="89" t="s">
        <v>137</v>
      </c>
      <c r="E34" s="89"/>
      <c r="F34" s="89"/>
      <c r="G34" s="89"/>
      <c r="H34" s="89"/>
      <c r="I34" s="89"/>
      <c r="J34" s="89"/>
    </row>
    <row r="35" spans="1:10" x14ac:dyDescent="0.3">
      <c r="A35" s="89"/>
      <c r="B35" s="89"/>
      <c r="C35" s="89"/>
      <c r="D35" s="89"/>
      <c r="E35" s="89"/>
      <c r="F35" s="89"/>
      <c r="G35" s="89"/>
      <c r="H35" s="89"/>
      <c r="I35" s="89"/>
      <c r="J35" s="89"/>
    </row>
    <row r="36" spans="1:10" x14ac:dyDescent="0.3">
      <c r="A36" s="89" t="s">
        <v>519</v>
      </c>
      <c r="B36" s="89"/>
      <c r="C36" s="89"/>
      <c r="D36" s="89"/>
      <c r="E36" s="89"/>
      <c r="F36" s="89"/>
      <c r="G36" s="89"/>
      <c r="H36" s="89"/>
      <c r="I36" s="89"/>
      <c r="J36" s="89"/>
    </row>
    <row r="37" spans="1:10" x14ac:dyDescent="0.3">
      <c r="A37" s="89"/>
      <c r="B37" s="89"/>
      <c r="C37" s="89"/>
      <c r="D37" s="89"/>
      <c r="E37" s="89"/>
      <c r="F37" s="89"/>
      <c r="G37" s="89"/>
      <c r="H37" s="89"/>
      <c r="I37" s="89"/>
      <c r="J37" s="89"/>
    </row>
    <row r="38" spans="1:10" x14ac:dyDescent="0.3">
      <c r="A38" s="89"/>
      <c r="B38" s="89"/>
      <c r="C38" s="89"/>
      <c r="D38" s="89"/>
      <c r="E38" s="89"/>
      <c r="F38" s="89"/>
      <c r="G38" s="89"/>
      <c r="H38" s="89"/>
      <c r="I38" s="89"/>
      <c r="J38" s="89"/>
    </row>
    <row r="39" spans="1:10" x14ac:dyDescent="0.3">
      <c r="A39" s="89"/>
      <c r="B39" s="89"/>
      <c r="C39" s="89"/>
      <c r="D39" s="89"/>
      <c r="E39" s="89"/>
      <c r="F39" s="89"/>
      <c r="G39" s="89"/>
      <c r="H39" s="89"/>
      <c r="I39" s="89"/>
      <c r="J39" s="89"/>
    </row>
    <row r="40" spans="1:10" x14ac:dyDescent="0.3">
      <c r="A40" s="89"/>
      <c r="B40" s="89"/>
      <c r="C40" s="89"/>
      <c r="D40" s="89"/>
      <c r="E40" s="89"/>
      <c r="F40" s="89"/>
      <c r="G40" s="89"/>
      <c r="H40" s="89"/>
      <c r="I40" s="89"/>
      <c r="J40" s="89"/>
    </row>
    <row r="41" spans="1:10" x14ac:dyDescent="0.3">
      <c r="A41" s="89"/>
      <c r="B41" s="89"/>
      <c r="C41" s="89"/>
      <c r="D41" s="89"/>
      <c r="E41" s="89"/>
      <c r="F41" s="89"/>
      <c r="G41" s="89"/>
      <c r="H41" s="89"/>
      <c r="I41" s="89"/>
      <c r="J41" s="89"/>
    </row>
    <row r="42" spans="1:10" x14ac:dyDescent="0.3">
      <c r="A42" s="89"/>
      <c r="B42" s="89"/>
      <c r="C42" s="89"/>
      <c r="D42" s="89"/>
      <c r="E42" s="89"/>
      <c r="F42" s="89"/>
      <c r="G42" s="89"/>
      <c r="H42" s="89"/>
      <c r="I42" s="89"/>
      <c r="J42" s="89"/>
    </row>
    <row r="43" spans="1:10" x14ac:dyDescent="0.3">
      <c r="A43" s="89"/>
      <c r="B43" s="89"/>
      <c r="C43" s="89"/>
      <c r="D43" s="89"/>
      <c r="E43" s="89"/>
      <c r="F43" s="89"/>
      <c r="G43" s="89"/>
      <c r="H43" s="89"/>
      <c r="I43" s="89"/>
      <c r="J43" s="89"/>
    </row>
    <row r="44" spans="1:10" x14ac:dyDescent="0.3">
      <c r="A44" s="89"/>
      <c r="B44" s="89"/>
      <c r="C44" s="89"/>
      <c r="D44" s="89"/>
      <c r="E44" s="89"/>
      <c r="F44" s="89"/>
      <c r="G44" s="89"/>
      <c r="H44" s="89"/>
      <c r="I44" s="89"/>
      <c r="J44" s="89"/>
    </row>
    <row r="45" spans="1:10" x14ac:dyDescent="0.3">
      <c r="A45" s="89"/>
      <c r="B45" s="89"/>
      <c r="C45" s="89"/>
      <c r="D45" s="89"/>
      <c r="E45" s="89"/>
      <c r="F45" s="89"/>
      <c r="G45" s="89"/>
      <c r="H45" s="89"/>
      <c r="I45" s="89"/>
      <c r="J45" s="89"/>
    </row>
    <row r="46" spans="1:10" x14ac:dyDescent="0.3">
      <c r="A46" s="89"/>
      <c r="B46" s="89"/>
      <c r="C46" s="89"/>
      <c r="D46" s="89"/>
      <c r="E46" s="89"/>
      <c r="F46" s="89"/>
      <c r="G46" s="89"/>
      <c r="H46" s="89"/>
      <c r="I46" s="89"/>
      <c r="J46" s="89"/>
    </row>
    <row r="47" spans="1:10" x14ac:dyDescent="0.3">
      <c r="A47" s="89"/>
      <c r="B47" s="89"/>
      <c r="C47" s="89"/>
      <c r="D47" s="89"/>
      <c r="E47" s="89"/>
      <c r="F47" s="89"/>
      <c r="G47" s="89"/>
      <c r="H47" s="89"/>
      <c r="I47" s="89"/>
      <c r="J47" s="89"/>
    </row>
    <row r="48" spans="1:10" x14ac:dyDescent="0.3">
      <c r="A48" s="89"/>
      <c r="B48" s="89"/>
      <c r="C48" s="89"/>
      <c r="D48" s="89"/>
      <c r="E48" s="89"/>
      <c r="F48" s="89"/>
      <c r="G48" s="89"/>
      <c r="H48" s="89"/>
      <c r="I48" s="89"/>
      <c r="J48" s="89"/>
    </row>
    <row r="49" spans="1:10" x14ac:dyDescent="0.3">
      <c r="A49" s="89"/>
      <c r="B49" s="89"/>
      <c r="C49" s="89"/>
      <c r="D49" s="89"/>
      <c r="E49" s="89"/>
      <c r="F49" s="89"/>
      <c r="G49" s="89"/>
      <c r="H49" s="89"/>
      <c r="I49" s="89"/>
      <c r="J49" s="89"/>
    </row>
    <row r="50" spans="1:10" x14ac:dyDescent="0.3">
      <c r="A50" s="89"/>
      <c r="B50" s="89"/>
      <c r="C50" s="89"/>
      <c r="D50" s="89"/>
      <c r="E50" s="89"/>
      <c r="F50" s="89"/>
      <c r="G50" s="89"/>
      <c r="H50" s="89"/>
      <c r="I50" s="89"/>
      <c r="J50" s="89"/>
    </row>
    <row r="51" spans="1:10" x14ac:dyDescent="0.3">
      <c r="A51" s="89"/>
      <c r="B51" s="89"/>
      <c r="C51" s="89"/>
      <c r="D51" s="89"/>
      <c r="E51" s="89"/>
      <c r="F51" s="89"/>
      <c r="G51" s="89"/>
      <c r="H51" s="89"/>
      <c r="I51" s="89"/>
      <c r="J51" s="89"/>
    </row>
    <row r="52" spans="1:10" x14ac:dyDescent="0.3">
      <c r="A52" s="89"/>
      <c r="B52" s="89"/>
      <c r="C52" s="89"/>
      <c r="D52" s="89"/>
      <c r="E52" s="89"/>
      <c r="F52" s="89"/>
      <c r="G52" s="89"/>
      <c r="H52" s="89"/>
      <c r="I52" s="89"/>
      <c r="J52" s="89"/>
    </row>
    <row r="53" spans="1:10" x14ac:dyDescent="0.3">
      <c r="A53" s="89"/>
      <c r="B53" s="89"/>
      <c r="C53" s="89"/>
      <c r="D53" s="89"/>
      <c r="E53" s="89"/>
      <c r="F53" s="89"/>
      <c r="G53" s="89"/>
      <c r="H53" s="89"/>
      <c r="I53" s="89"/>
      <c r="J53" s="89"/>
    </row>
    <row r="54" spans="1:10" x14ac:dyDescent="0.3">
      <c r="A54" s="89"/>
      <c r="B54" s="89"/>
      <c r="C54" s="89"/>
      <c r="D54" s="89"/>
      <c r="E54" s="89"/>
      <c r="F54" s="89"/>
      <c r="G54" s="89"/>
      <c r="H54" s="89"/>
      <c r="I54" s="89"/>
      <c r="J54" s="89"/>
    </row>
    <row r="55" spans="1:10" x14ac:dyDescent="0.3">
      <c r="A55" s="89"/>
      <c r="B55" s="89"/>
      <c r="C55" s="89"/>
      <c r="D55" s="89"/>
      <c r="E55" s="89"/>
      <c r="F55" s="89"/>
      <c r="G55" s="89"/>
      <c r="H55" s="89"/>
      <c r="I55" s="89"/>
      <c r="J55" s="89"/>
    </row>
    <row r="56" spans="1:10" x14ac:dyDescent="0.3">
      <c r="A56" s="89"/>
      <c r="B56" s="89"/>
      <c r="C56" s="89"/>
      <c r="D56" s="89"/>
      <c r="E56" s="89"/>
      <c r="F56" s="89"/>
      <c r="G56" s="89"/>
      <c r="H56" s="89"/>
      <c r="I56" s="89"/>
      <c r="J56" s="89"/>
    </row>
    <row r="57" spans="1:10" x14ac:dyDescent="0.3">
      <c r="A57" s="89"/>
      <c r="B57" s="89"/>
      <c r="C57" s="89"/>
      <c r="D57" s="89"/>
      <c r="E57" s="89"/>
      <c r="F57" s="89"/>
      <c r="G57" s="89"/>
      <c r="H57" s="89"/>
      <c r="I57" s="89"/>
      <c r="J57" s="89"/>
    </row>
    <row r="58" spans="1:10" x14ac:dyDescent="0.3">
      <c r="A58" s="89"/>
      <c r="B58" s="89"/>
      <c r="C58" s="89"/>
      <c r="D58" s="89"/>
      <c r="E58" s="89"/>
      <c r="F58" s="89"/>
      <c r="G58" s="89"/>
      <c r="H58" s="89"/>
      <c r="I58" s="89"/>
      <c r="J58" s="89"/>
    </row>
    <row r="59" spans="1:10" x14ac:dyDescent="0.3">
      <c r="A59" s="89"/>
      <c r="B59" s="89"/>
      <c r="C59" s="89"/>
      <c r="D59" s="89"/>
      <c r="E59" s="89"/>
      <c r="F59" s="89"/>
      <c r="G59" s="89"/>
      <c r="H59" s="89"/>
      <c r="I59" s="89"/>
      <c r="J59" s="89"/>
    </row>
    <row r="60" spans="1:10" x14ac:dyDescent="0.3">
      <c r="A60" s="89"/>
      <c r="B60" s="89"/>
      <c r="C60" s="89"/>
      <c r="D60" s="89"/>
      <c r="E60" s="89"/>
      <c r="F60" s="89"/>
      <c r="G60" s="89"/>
      <c r="H60" s="89"/>
      <c r="I60" s="89"/>
      <c r="J60" s="89"/>
    </row>
    <row r="61" spans="1:10" x14ac:dyDescent="0.3">
      <c r="A61" s="89"/>
      <c r="B61" s="89"/>
      <c r="C61" s="89"/>
      <c r="D61" s="89"/>
      <c r="E61" s="89"/>
      <c r="F61" s="89"/>
      <c r="G61" s="89"/>
      <c r="H61" s="89"/>
      <c r="I61" s="89"/>
      <c r="J61" s="89"/>
    </row>
    <row r="62" spans="1:10" x14ac:dyDescent="0.3">
      <c r="A62" s="89"/>
      <c r="B62" s="89"/>
      <c r="C62" s="89"/>
      <c r="D62" s="89"/>
      <c r="E62" s="89"/>
      <c r="F62" s="89"/>
      <c r="G62" s="89"/>
      <c r="H62" s="89"/>
      <c r="I62" s="89"/>
      <c r="J62" s="89"/>
    </row>
    <row r="63" spans="1:10" x14ac:dyDescent="0.3">
      <c r="A63" s="89"/>
      <c r="B63" s="89"/>
      <c r="C63" s="89"/>
      <c r="D63" s="89"/>
      <c r="E63" s="89"/>
      <c r="F63" s="89"/>
      <c r="G63" s="89"/>
      <c r="H63" s="89"/>
      <c r="I63" s="89"/>
      <c r="J63" s="89"/>
    </row>
    <row r="64" spans="1:10" x14ac:dyDescent="0.3">
      <c r="A64" s="89"/>
      <c r="B64" s="89"/>
      <c r="C64" s="89"/>
      <c r="D64" s="89"/>
      <c r="E64" s="89"/>
      <c r="F64" s="89"/>
      <c r="G64" s="89"/>
      <c r="H64" s="89"/>
      <c r="I64" s="89"/>
      <c r="J64" s="89"/>
    </row>
    <row r="65" spans="1:10" x14ac:dyDescent="0.3">
      <c r="A65" s="89"/>
      <c r="B65" s="89"/>
      <c r="C65" s="89"/>
      <c r="D65" s="89"/>
      <c r="E65" s="89"/>
      <c r="F65" s="89"/>
      <c r="G65" s="89"/>
      <c r="H65" s="89"/>
      <c r="I65" s="89"/>
      <c r="J65" s="89"/>
    </row>
    <row r="66" spans="1:10" x14ac:dyDescent="0.3">
      <c r="A66" s="89"/>
      <c r="B66" s="89"/>
      <c r="C66" s="89"/>
      <c r="D66" s="89"/>
      <c r="E66" s="89"/>
      <c r="F66" s="89"/>
      <c r="G66" s="89"/>
      <c r="H66" s="89"/>
      <c r="I66" s="89"/>
      <c r="J66" s="89"/>
    </row>
    <row r="67" spans="1:10" x14ac:dyDescent="0.3">
      <c r="A67" s="89"/>
      <c r="B67" s="89"/>
      <c r="C67" s="89"/>
      <c r="D67" s="89"/>
      <c r="E67" s="89"/>
      <c r="F67" s="89"/>
      <c r="G67" s="89"/>
      <c r="H67" s="89"/>
      <c r="I67" s="89"/>
      <c r="J67" s="89"/>
    </row>
    <row r="68" spans="1:10" x14ac:dyDescent="0.3">
      <c r="A68" s="89"/>
      <c r="B68" s="89"/>
      <c r="C68" s="89"/>
      <c r="D68" s="89"/>
      <c r="E68" s="89"/>
      <c r="F68" s="89"/>
      <c r="G68" s="89"/>
      <c r="H68" s="89"/>
      <c r="I68" s="89"/>
      <c r="J68" s="89"/>
    </row>
    <row r="69" spans="1:10" x14ac:dyDescent="0.3">
      <c r="A69" s="89"/>
      <c r="B69" s="89"/>
      <c r="C69" s="89"/>
      <c r="D69" s="89"/>
      <c r="E69" s="89"/>
      <c r="F69" s="89"/>
      <c r="G69" s="89"/>
      <c r="H69" s="89"/>
      <c r="I69" s="89"/>
      <c r="J69" s="89"/>
    </row>
    <row r="70" spans="1:10" x14ac:dyDescent="0.3">
      <c r="A70" s="89"/>
      <c r="B70" s="89"/>
      <c r="C70" s="89"/>
      <c r="D70" s="89"/>
      <c r="E70" s="89"/>
      <c r="F70" s="89"/>
      <c r="G70" s="89"/>
      <c r="H70" s="89"/>
      <c r="I70" s="89"/>
      <c r="J70" s="89"/>
    </row>
    <row r="71" spans="1:10" x14ac:dyDescent="0.3">
      <c r="A71" s="89"/>
      <c r="B71" s="89"/>
      <c r="C71" s="89"/>
      <c r="D71" s="89"/>
      <c r="E71" s="89"/>
      <c r="F71" s="89"/>
      <c r="G71" s="89"/>
      <c r="H71" s="89"/>
      <c r="I71" s="89"/>
      <c r="J71" s="89"/>
    </row>
    <row r="72" spans="1:10" x14ac:dyDescent="0.3">
      <c r="A72" s="89"/>
      <c r="B72" s="89"/>
      <c r="C72" s="89"/>
      <c r="D72" s="89"/>
      <c r="E72" s="89"/>
      <c r="F72" s="89"/>
      <c r="G72" s="89"/>
      <c r="H72" s="89"/>
      <c r="I72" s="89"/>
      <c r="J72" s="89"/>
    </row>
    <row r="73" spans="1:10" x14ac:dyDescent="0.3">
      <c r="A73" s="89"/>
      <c r="B73" s="89"/>
      <c r="C73" s="89"/>
      <c r="D73" s="89"/>
      <c r="E73" s="89"/>
      <c r="F73" s="89"/>
      <c r="G73" s="89"/>
      <c r="H73" s="89"/>
      <c r="I73" s="89"/>
      <c r="J73" s="89"/>
    </row>
    <row r="74" spans="1:10" x14ac:dyDescent="0.3">
      <c r="A74" s="89"/>
      <c r="B74" s="89"/>
      <c r="C74" s="89"/>
      <c r="D74" s="89"/>
      <c r="E74" s="89"/>
      <c r="F74" s="89"/>
      <c r="G74" s="89"/>
      <c r="H74" s="89"/>
      <c r="I74" s="89"/>
      <c r="J74" s="89"/>
    </row>
    <row r="75" spans="1:10" x14ac:dyDescent="0.3">
      <c r="A75" s="89"/>
      <c r="B75" s="89"/>
      <c r="C75" s="89"/>
      <c r="D75" s="89"/>
      <c r="E75" s="89"/>
      <c r="F75" s="89"/>
      <c r="G75" s="89"/>
      <c r="H75" s="89"/>
      <c r="I75" s="89"/>
      <c r="J75" s="89"/>
    </row>
    <row r="76" spans="1:10" x14ac:dyDescent="0.3">
      <c r="A76" s="89"/>
      <c r="B76" s="89"/>
      <c r="C76" s="89"/>
      <c r="D76" s="89"/>
      <c r="E76" s="89"/>
      <c r="F76" s="89"/>
      <c r="G76" s="89"/>
      <c r="H76" s="89"/>
      <c r="I76" s="89"/>
      <c r="J76" s="89"/>
    </row>
    <row r="77" spans="1:10" x14ac:dyDescent="0.3">
      <c r="A77" s="89"/>
      <c r="B77" s="89"/>
      <c r="C77" s="89"/>
      <c r="D77" s="89"/>
      <c r="E77" s="89"/>
      <c r="F77" s="89"/>
      <c r="G77" s="89"/>
      <c r="H77" s="89"/>
      <c r="I77" s="89"/>
      <c r="J77" s="89"/>
    </row>
    <row r="78" spans="1:10" x14ac:dyDescent="0.3">
      <c r="A78" s="89"/>
      <c r="B78" s="89"/>
      <c r="C78" s="89"/>
      <c r="D78" s="89"/>
      <c r="E78" s="89"/>
      <c r="F78" s="89"/>
      <c r="G78" s="89"/>
      <c r="H78" s="89"/>
      <c r="I78" s="89"/>
      <c r="J78" s="89"/>
    </row>
    <row r="79" spans="1:10" x14ac:dyDescent="0.3">
      <c r="A79" s="89"/>
      <c r="B79" s="89"/>
      <c r="C79" s="89"/>
      <c r="D79" s="89"/>
      <c r="E79" s="89"/>
      <c r="F79" s="89"/>
      <c r="G79" s="89"/>
      <c r="H79" s="89"/>
      <c r="I79" s="89"/>
      <c r="J79" s="89"/>
    </row>
    <row r="80" spans="1:10" x14ac:dyDescent="0.3">
      <c r="A80" s="89"/>
      <c r="B80" s="89"/>
      <c r="C80" s="89"/>
      <c r="D80" s="89"/>
      <c r="E80" s="89"/>
      <c r="F80" s="89"/>
      <c r="G80" s="89"/>
      <c r="H80" s="89"/>
      <c r="I80" s="89"/>
      <c r="J80" s="89"/>
    </row>
    <row r="81" spans="1:10" x14ac:dyDescent="0.3">
      <c r="A81" s="89"/>
      <c r="B81" s="89"/>
      <c r="C81" s="89"/>
      <c r="D81" s="89"/>
      <c r="E81" s="89"/>
      <c r="F81" s="89"/>
      <c r="G81" s="89"/>
      <c r="H81" s="89"/>
      <c r="I81" s="89"/>
      <c r="J81" s="89"/>
    </row>
    <row r="82" spans="1:10" x14ac:dyDescent="0.3">
      <c r="A82" s="89"/>
      <c r="B82" s="89"/>
      <c r="C82" s="89"/>
      <c r="D82" s="89"/>
      <c r="E82" s="89"/>
      <c r="F82" s="89"/>
      <c r="G82" s="89"/>
      <c r="H82" s="89"/>
      <c r="I82" s="89"/>
      <c r="J82" s="89"/>
    </row>
    <row r="83" spans="1:10" x14ac:dyDescent="0.3">
      <c r="A83" s="89"/>
      <c r="B83" s="89"/>
      <c r="C83" s="89"/>
      <c r="D83" s="89"/>
      <c r="E83" s="89"/>
      <c r="F83" s="89"/>
      <c r="G83" s="89"/>
      <c r="H83" s="89"/>
      <c r="I83" s="89"/>
      <c r="J83" s="89"/>
    </row>
    <row r="84" spans="1:10" x14ac:dyDescent="0.3">
      <c r="A84" s="89"/>
      <c r="B84" s="89"/>
      <c r="C84" s="89"/>
      <c r="D84" s="89"/>
      <c r="E84" s="89"/>
      <c r="F84" s="89"/>
      <c r="G84" s="89"/>
      <c r="H84" s="89"/>
      <c r="I84" s="89"/>
      <c r="J84" s="89"/>
    </row>
    <row r="85" spans="1:10" x14ac:dyDescent="0.3">
      <c r="A85" s="89"/>
      <c r="B85" s="89"/>
      <c r="C85" s="89"/>
      <c r="D85" s="89"/>
      <c r="E85" s="89"/>
      <c r="F85" s="89"/>
      <c r="G85" s="89"/>
      <c r="H85" s="89"/>
      <c r="I85" s="89"/>
      <c r="J85" s="89"/>
    </row>
    <row r="86" spans="1:10" x14ac:dyDescent="0.3">
      <c r="A86" s="89"/>
      <c r="B86" s="89"/>
      <c r="C86" s="89"/>
      <c r="D86" s="89"/>
      <c r="E86" s="89"/>
      <c r="F86" s="89"/>
      <c r="G86" s="89"/>
      <c r="H86" s="89"/>
      <c r="I86" s="89"/>
      <c r="J86" s="89"/>
    </row>
    <row r="87" spans="1:10" x14ac:dyDescent="0.3">
      <c r="A87" s="89"/>
      <c r="B87" s="89"/>
      <c r="C87" s="89"/>
      <c r="D87" s="89"/>
      <c r="E87" s="89"/>
      <c r="F87" s="89"/>
      <c r="G87" s="89"/>
      <c r="H87" s="89"/>
      <c r="I87" s="89"/>
      <c r="J87" s="89"/>
    </row>
    <row r="88" spans="1:10" x14ac:dyDescent="0.3">
      <c r="A88" s="89"/>
      <c r="B88" s="89"/>
      <c r="C88" s="89"/>
      <c r="D88" s="89"/>
      <c r="E88" s="89"/>
      <c r="F88" s="89"/>
      <c r="G88" s="89"/>
      <c r="H88" s="89"/>
      <c r="I88" s="89"/>
      <c r="J88" s="89"/>
    </row>
    <row r="89" spans="1:10" x14ac:dyDescent="0.3">
      <c r="A89" s="89"/>
      <c r="B89" s="89"/>
      <c r="C89" s="89"/>
      <c r="D89" s="89"/>
      <c r="E89" s="89"/>
      <c r="F89" s="89"/>
      <c r="G89" s="89"/>
      <c r="H89" s="89"/>
      <c r="I89" s="89"/>
      <c r="J89" s="89"/>
    </row>
    <row r="90" spans="1:10" x14ac:dyDescent="0.3">
      <c r="A90" s="89"/>
      <c r="B90" s="89"/>
      <c r="C90" s="89"/>
      <c r="D90" s="89"/>
      <c r="E90" s="89"/>
      <c r="F90" s="89"/>
      <c r="G90" s="89"/>
      <c r="H90" s="89"/>
      <c r="I90" s="89"/>
      <c r="J90" s="89"/>
    </row>
    <row r="91" spans="1:10" x14ac:dyDescent="0.3">
      <c r="A91" s="89"/>
      <c r="B91" s="89"/>
      <c r="C91" s="89"/>
      <c r="D91" s="89"/>
      <c r="E91" s="89"/>
      <c r="F91" s="89"/>
      <c r="G91" s="89"/>
      <c r="H91" s="89"/>
      <c r="I91" s="89"/>
      <c r="J91" s="89"/>
    </row>
    <row r="92" spans="1:10" x14ac:dyDescent="0.3">
      <c r="A92" s="89"/>
      <c r="B92" s="89"/>
      <c r="C92" s="89"/>
      <c r="D92" s="89"/>
      <c r="E92" s="89"/>
      <c r="F92" s="89"/>
      <c r="G92" s="89"/>
      <c r="H92" s="89"/>
      <c r="I92" s="89"/>
      <c r="J92" s="89"/>
    </row>
    <row r="93" spans="1:10" x14ac:dyDescent="0.3">
      <c r="A93" s="89"/>
      <c r="B93" s="89"/>
      <c r="C93" s="89"/>
      <c r="D93" s="89"/>
      <c r="E93" s="89"/>
      <c r="F93" s="89"/>
      <c r="G93" s="89"/>
      <c r="H93" s="89"/>
      <c r="I93" s="89"/>
      <c r="J93" s="89"/>
    </row>
    <row r="94" spans="1:10" x14ac:dyDescent="0.3">
      <c r="A94" s="89"/>
      <c r="B94" s="89"/>
      <c r="C94" s="89"/>
      <c r="D94" s="89"/>
      <c r="E94" s="89"/>
      <c r="F94" s="89"/>
      <c r="G94" s="89"/>
      <c r="H94" s="89"/>
      <c r="I94" s="89"/>
      <c r="J94" s="89"/>
    </row>
    <row r="95" spans="1:10" x14ac:dyDescent="0.3">
      <c r="A95" s="89"/>
      <c r="B95" s="89"/>
      <c r="C95" s="89"/>
      <c r="D95" s="89"/>
      <c r="E95" s="89"/>
      <c r="F95" s="89"/>
      <c r="G95" s="89"/>
      <c r="H95" s="89"/>
      <c r="I95" s="89"/>
      <c r="J95" s="89"/>
    </row>
    <row r="96" spans="1:10" x14ac:dyDescent="0.3">
      <c r="A96" s="89"/>
      <c r="B96" s="89"/>
      <c r="C96" s="89"/>
      <c r="D96" s="89"/>
      <c r="E96" s="89"/>
      <c r="F96" s="89"/>
      <c r="G96" s="89"/>
      <c r="H96" s="89"/>
      <c r="I96" s="89"/>
      <c r="J96" s="89"/>
    </row>
    <row r="97" spans="1:10" x14ac:dyDescent="0.3">
      <c r="A97" s="89"/>
      <c r="B97" s="89"/>
      <c r="C97" s="89"/>
      <c r="D97" s="89"/>
      <c r="E97" s="89"/>
      <c r="F97" s="89"/>
      <c r="G97" s="89"/>
      <c r="H97" s="89"/>
      <c r="I97" s="89"/>
      <c r="J97" s="89"/>
    </row>
    <row r="98" spans="1:10" x14ac:dyDescent="0.3">
      <c r="A98" s="89"/>
      <c r="B98" s="89"/>
      <c r="C98" s="89"/>
      <c r="D98" s="89"/>
      <c r="E98" s="89"/>
      <c r="F98" s="89"/>
      <c r="G98" s="89"/>
      <c r="H98" s="89"/>
      <c r="I98" s="89"/>
      <c r="J98" s="89"/>
    </row>
    <row r="99" spans="1:10" x14ac:dyDescent="0.3">
      <c r="A99" s="89"/>
      <c r="B99" s="89"/>
      <c r="C99" s="89"/>
      <c r="D99" s="89"/>
      <c r="E99" s="89"/>
      <c r="F99" s="89"/>
      <c r="G99" s="89"/>
      <c r="H99" s="89"/>
      <c r="I99" s="89"/>
      <c r="J99" s="89"/>
    </row>
    <row r="100" spans="1:10" x14ac:dyDescent="0.3">
      <c r="A100" s="89"/>
      <c r="B100" s="89"/>
      <c r="C100" s="89"/>
      <c r="D100" s="89"/>
      <c r="E100" s="89"/>
      <c r="F100" s="89"/>
      <c r="G100" s="89"/>
      <c r="H100" s="89"/>
      <c r="I100" s="89"/>
      <c r="J100" s="89"/>
    </row>
    <row r="101" spans="1:10" x14ac:dyDescent="0.3">
      <c r="A101" s="89"/>
      <c r="B101" s="89"/>
      <c r="C101" s="89"/>
      <c r="D101" s="89"/>
      <c r="E101" s="89"/>
      <c r="F101" s="89"/>
      <c r="G101" s="89"/>
      <c r="H101" s="89"/>
      <c r="I101" s="89"/>
      <c r="J101" s="89"/>
    </row>
    <row r="102" spans="1:10" x14ac:dyDescent="0.3">
      <c r="A102" s="89"/>
      <c r="B102" s="89"/>
      <c r="C102" s="89"/>
      <c r="D102" s="89"/>
      <c r="E102" s="89"/>
      <c r="F102" s="89"/>
      <c r="G102" s="89"/>
      <c r="H102" s="89"/>
      <c r="I102" s="89"/>
      <c r="J102" s="89"/>
    </row>
    <row r="103" spans="1:10" x14ac:dyDescent="0.3">
      <c r="A103" s="89"/>
      <c r="B103" s="89"/>
      <c r="C103" s="89"/>
      <c r="D103" s="89"/>
      <c r="E103" s="89"/>
      <c r="F103" s="89"/>
      <c r="G103" s="89"/>
      <c r="H103" s="89"/>
      <c r="I103" s="89"/>
      <c r="J103" s="89"/>
    </row>
    <row r="104" spans="1:10" x14ac:dyDescent="0.3">
      <c r="A104" s="89"/>
      <c r="B104" s="89"/>
      <c r="C104" s="89"/>
      <c r="D104" s="89"/>
      <c r="E104" s="89"/>
      <c r="F104" s="89"/>
      <c r="G104" s="89"/>
      <c r="H104" s="89"/>
      <c r="I104" s="89"/>
      <c r="J104" s="89"/>
    </row>
    <row r="105" spans="1:10" x14ac:dyDescent="0.3">
      <c r="A105" s="89"/>
      <c r="B105" s="89"/>
      <c r="C105" s="89"/>
      <c r="D105" s="89"/>
      <c r="E105" s="89"/>
      <c r="F105" s="89"/>
      <c r="G105" s="89"/>
      <c r="H105" s="89"/>
      <c r="I105" s="89"/>
      <c r="J105" s="89"/>
    </row>
    <row r="106" spans="1:10" x14ac:dyDescent="0.3">
      <c r="A106" s="89"/>
      <c r="B106" s="89"/>
      <c r="C106" s="89"/>
      <c r="D106" s="89"/>
      <c r="E106" s="89"/>
      <c r="F106" s="89"/>
      <c r="G106" s="89"/>
      <c r="H106" s="89"/>
      <c r="I106" s="89"/>
      <c r="J106" s="89"/>
    </row>
    <row r="107" spans="1:10" x14ac:dyDescent="0.3">
      <c r="A107" s="89"/>
      <c r="B107" s="89"/>
      <c r="C107" s="89"/>
      <c r="D107" s="89"/>
      <c r="E107" s="89"/>
      <c r="F107" s="89"/>
      <c r="G107" s="89"/>
      <c r="H107" s="89"/>
      <c r="I107" s="89"/>
      <c r="J107" s="89"/>
    </row>
    <row r="108" spans="1:10" x14ac:dyDescent="0.3">
      <c r="A108" s="89"/>
      <c r="B108" s="89"/>
      <c r="C108" s="89"/>
      <c r="D108" s="89"/>
      <c r="E108" s="89"/>
      <c r="F108" s="89"/>
      <c r="G108" s="89"/>
      <c r="H108" s="89"/>
      <c r="I108" s="89"/>
      <c r="J108" s="89"/>
    </row>
    <row r="109" spans="1:10" x14ac:dyDescent="0.3">
      <c r="A109" s="89"/>
      <c r="B109" s="89"/>
      <c r="C109" s="89"/>
      <c r="D109" s="89"/>
      <c r="E109" s="89"/>
      <c r="F109" s="89"/>
      <c r="G109" s="89"/>
      <c r="H109" s="89"/>
      <c r="I109" s="89"/>
      <c r="J109" s="89"/>
    </row>
    <row r="110" spans="1:10" x14ac:dyDescent="0.3">
      <c r="A110" s="89"/>
      <c r="B110" s="89"/>
      <c r="C110" s="89"/>
      <c r="D110" s="89"/>
      <c r="E110" s="89"/>
      <c r="F110" s="89"/>
      <c r="G110" s="89"/>
      <c r="H110" s="89"/>
      <c r="I110" s="89"/>
      <c r="J110" s="89"/>
    </row>
    <row r="111" spans="1:10" x14ac:dyDescent="0.3">
      <c r="A111" s="89"/>
      <c r="B111" s="89"/>
      <c r="C111" s="89"/>
      <c r="D111" s="89"/>
      <c r="E111" s="89"/>
      <c r="F111" s="89"/>
      <c r="G111" s="89"/>
      <c r="H111" s="89"/>
      <c r="I111" s="89"/>
      <c r="J111" s="89"/>
    </row>
    <row r="112" spans="1:10" x14ac:dyDescent="0.3">
      <c r="A112" s="89"/>
      <c r="B112" s="89"/>
      <c r="C112" s="89"/>
      <c r="D112" s="89"/>
      <c r="E112" s="89"/>
      <c r="F112" s="89"/>
      <c r="G112" s="89"/>
      <c r="H112" s="89"/>
      <c r="I112" s="89"/>
      <c r="J112" s="89"/>
    </row>
    <row r="113" spans="1:10" x14ac:dyDescent="0.3">
      <c r="A113" s="89"/>
      <c r="B113" s="89"/>
      <c r="C113" s="89"/>
      <c r="D113" s="89"/>
      <c r="E113" s="89"/>
      <c r="F113" s="89"/>
      <c r="G113" s="89"/>
      <c r="H113" s="89"/>
      <c r="I113" s="89"/>
      <c r="J113" s="89"/>
    </row>
    <row r="114" spans="1:10" x14ac:dyDescent="0.3">
      <c r="A114" s="89"/>
      <c r="B114" s="89"/>
      <c r="C114" s="89"/>
      <c r="D114" s="89"/>
      <c r="E114" s="89"/>
      <c r="F114" s="89"/>
      <c r="G114" s="89"/>
      <c r="H114" s="89"/>
      <c r="I114" s="89"/>
      <c r="J114" s="89"/>
    </row>
    <row r="115" spans="1:10" x14ac:dyDescent="0.3">
      <c r="A115" s="89"/>
      <c r="B115" s="89"/>
      <c r="C115" s="89"/>
      <c r="D115" s="89"/>
      <c r="E115" s="89"/>
      <c r="F115" s="89"/>
      <c r="G115" s="89"/>
      <c r="H115" s="89"/>
      <c r="I115" s="89"/>
      <c r="J115" s="89"/>
    </row>
    <row r="116" spans="1:10" x14ac:dyDescent="0.3">
      <c r="A116" s="89"/>
      <c r="B116" s="89"/>
      <c r="C116" s="89"/>
      <c r="D116" s="89"/>
      <c r="E116" s="89"/>
      <c r="F116" s="89"/>
      <c r="G116" s="89"/>
      <c r="H116" s="89"/>
      <c r="I116" s="89"/>
      <c r="J116" s="89"/>
    </row>
    <row r="117" spans="1:10" x14ac:dyDescent="0.3">
      <c r="A117" s="89"/>
      <c r="B117" s="89"/>
      <c r="C117" s="89"/>
      <c r="D117" s="89"/>
      <c r="E117" s="89"/>
      <c r="F117" s="89"/>
      <c r="G117" s="89"/>
      <c r="H117" s="89"/>
      <c r="I117" s="89"/>
      <c r="J117" s="89"/>
    </row>
    <row r="118" spans="1:10" x14ac:dyDescent="0.3">
      <c r="A118" s="89"/>
      <c r="B118" s="89"/>
      <c r="C118" s="89"/>
      <c r="D118" s="89"/>
      <c r="E118" s="89"/>
      <c r="F118" s="89"/>
      <c r="G118" s="89"/>
      <c r="H118" s="89"/>
      <c r="I118" s="89"/>
      <c r="J118" s="89"/>
    </row>
    <row r="119" spans="1:10" x14ac:dyDescent="0.3">
      <c r="A119" s="89"/>
      <c r="B119" s="89"/>
      <c r="C119" s="89"/>
      <c r="D119" s="89"/>
      <c r="E119" s="89"/>
      <c r="F119" s="89"/>
      <c r="G119" s="89"/>
      <c r="H119" s="89"/>
      <c r="I119" s="89"/>
      <c r="J119" s="89"/>
    </row>
    <row r="120" spans="1:10" x14ac:dyDescent="0.3">
      <c r="A120" s="89"/>
      <c r="B120" s="89"/>
      <c r="C120" s="89"/>
      <c r="D120" s="89"/>
      <c r="E120" s="89"/>
      <c r="F120" s="89"/>
      <c r="G120" s="89"/>
      <c r="H120" s="89"/>
      <c r="I120" s="89"/>
      <c r="J120" s="89"/>
    </row>
    <row r="121" spans="1:10" x14ac:dyDescent="0.3">
      <c r="A121" s="89"/>
      <c r="B121" s="89"/>
      <c r="C121" s="89"/>
      <c r="D121" s="89"/>
      <c r="E121" s="89"/>
      <c r="F121" s="89"/>
      <c r="G121" s="89"/>
      <c r="H121" s="89"/>
      <c r="I121" s="89"/>
      <c r="J121" s="89"/>
    </row>
    <row r="122" spans="1:10" x14ac:dyDescent="0.3">
      <c r="A122" s="89"/>
      <c r="B122" s="89"/>
      <c r="C122" s="89"/>
      <c r="D122" s="89"/>
      <c r="E122" s="89"/>
      <c r="F122" s="89"/>
      <c r="G122" s="89"/>
      <c r="H122" s="89"/>
      <c r="I122" s="89"/>
      <c r="J122" s="89"/>
    </row>
    <row r="123" spans="1:10" x14ac:dyDescent="0.3">
      <c r="A123" s="89"/>
      <c r="B123" s="89"/>
      <c r="C123" s="89"/>
      <c r="D123" s="89"/>
      <c r="E123" s="89"/>
      <c r="F123" s="89"/>
      <c r="G123" s="89"/>
      <c r="H123" s="89"/>
      <c r="I123" s="89"/>
      <c r="J123" s="89"/>
    </row>
    <row r="124" spans="1:10" x14ac:dyDescent="0.3">
      <c r="A124" s="89"/>
      <c r="B124" s="89"/>
      <c r="C124" s="89"/>
      <c r="D124" s="89"/>
      <c r="E124" s="89"/>
      <c r="F124" s="89"/>
      <c r="G124" s="89"/>
      <c r="H124" s="89"/>
      <c r="I124" s="89"/>
      <c r="J124" s="89"/>
    </row>
    <row r="125" spans="1:10" x14ac:dyDescent="0.3">
      <c r="A125" s="89"/>
      <c r="B125" s="89"/>
      <c r="C125" s="89"/>
      <c r="D125" s="89"/>
      <c r="E125" s="89"/>
      <c r="F125" s="89"/>
      <c r="G125" s="89"/>
      <c r="H125" s="89"/>
      <c r="I125" s="89"/>
      <c r="J125" s="89"/>
    </row>
    <row r="126" spans="1:10" x14ac:dyDescent="0.3">
      <c r="A126" s="89"/>
      <c r="B126" s="89"/>
      <c r="C126" s="89"/>
      <c r="D126" s="89"/>
      <c r="E126" s="89"/>
      <c r="F126" s="89"/>
      <c r="G126" s="89"/>
      <c r="H126" s="89"/>
      <c r="I126" s="89"/>
      <c r="J126" s="89"/>
    </row>
    <row r="127" spans="1:10" x14ac:dyDescent="0.3">
      <c r="A127" s="89"/>
      <c r="B127" s="89"/>
      <c r="C127" s="89"/>
      <c r="D127" s="89"/>
      <c r="E127" s="89"/>
      <c r="F127" s="89"/>
      <c r="G127" s="89"/>
      <c r="H127" s="89"/>
      <c r="I127" s="89"/>
      <c r="J127" s="89"/>
    </row>
    <row r="128" spans="1:10" x14ac:dyDescent="0.3">
      <c r="A128" s="89"/>
      <c r="B128" s="89"/>
      <c r="C128" s="89"/>
      <c r="D128" s="89"/>
      <c r="E128" s="89"/>
      <c r="F128" s="89"/>
      <c r="G128" s="89"/>
      <c r="H128" s="89"/>
      <c r="I128" s="89"/>
      <c r="J128" s="89"/>
    </row>
    <row r="129" spans="1:10" x14ac:dyDescent="0.3">
      <c r="A129" s="89"/>
      <c r="B129" s="89"/>
      <c r="C129" s="89"/>
      <c r="D129" s="89"/>
      <c r="E129" s="89"/>
      <c r="F129" s="89"/>
      <c r="G129" s="89"/>
      <c r="H129" s="89"/>
      <c r="I129" s="89"/>
      <c r="J129" s="89"/>
    </row>
    <row r="130" spans="1:10" x14ac:dyDescent="0.3">
      <c r="A130" s="89"/>
      <c r="B130" s="89"/>
      <c r="C130" s="89"/>
      <c r="D130" s="89"/>
      <c r="E130" s="89"/>
      <c r="F130" s="89"/>
      <c r="G130" s="89"/>
      <c r="H130" s="89"/>
      <c r="I130" s="89"/>
      <c r="J130" s="89"/>
    </row>
    <row r="131" spans="1:10" x14ac:dyDescent="0.3">
      <c r="A131" s="89"/>
      <c r="B131" s="89"/>
      <c r="C131" s="89"/>
      <c r="D131" s="89"/>
      <c r="E131" s="89"/>
      <c r="F131" s="89"/>
      <c r="G131" s="89"/>
      <c r="H131" s="89"/>
      <c r="I131" s="89"/>
      <c r="J131" s="89"/>
    </row>
    <row r="132" spans="1:10" x14ac:dyDescent="0.3">
      <c r="A132" s="89"/>
      <c r="B132" s="89"/>
      <c r="C132" s="89"/>
      <c r="D132" s="89"/>
      <c r="E132" s="89"/>
      <c r="F132" s="89"/>
      <c r="G132" s="89"/>
      <c r="H132" s="89"/>
      <c r="I132" s="89"/>
      <c r="J132" s="89"/>
    </row>
    <row r="133" spans="1:10" x14ac:dyDescent="0.3">
      <c r="A133" s="89"/>
      <c r="B133" s="89"/>
      <c r="C133" s="89"/>
      <c r="D133" s="89"/>
      <c r="E133" s="89"/>
      <c r="F133" s="89"/>
      <c r="G133" s="89"/>
      <c r="H133" s="89"/>
      <c r="I133" s="89"/>
      <c r="J133" s="89"/>
    </row>
    <row r="134" spans="1:10" x14ac:dyDescent="0.3">
      <c r="A134" s="89"/>
      <c r="B134" s="89"/>
      <c r="C134" s="89"/>
      <c r="D134" s="89"/>
      <c r="E134" s="89"/>
      <c r="F134" s="89"/>
      <c r="G134" s="89"/>
      <c r="H134" s="89"/>
      <c r="I134" s="89"/>
      <c r="J134" s="89"/>
    </row>
    <row r="135" spans="1:10" x14ac:dyDescent="0.3">
      <c r="A135" s="89"/>
      <c r="B135" s="89"/>
      <c r="C135" s="89"/>
      <c r="D135" s="89"/>
      <c r="E135" s="89"/>
      <c r="F135" s="89"/>
      <c r="G135" s="89"/>
      <c r="H135" s="89"/>
      <c r="I135" s="89"/>
      <c r="J135" s="89"/>
    </row>
    <row r="136" spans="1:10" x14ac:dyDescent="0.3">
      <c r="A136" s="89"/>
      <c r="B136" s="89"/>
      <c r="C136" s="89"/>
      <c r="D136" s="89"/>
      <c r="E136" s="89"/>
      <c r="F136" s="89"/>
      <c r="G136" s="89"/>
      <c r="H136" s="89"/>
      <c r="I136" s="89"/>
      <c r="J136" s="89"/>
    </row>
    <row r="137" spans="1:10" x14ac:dyDescent="0.3">
      <c r="A137" s="89"/>
      <c r="B137" s="89"/>
      <c r="C137" s="89"/>
      <c r="D137" s="89"/>
      <c r="E137" s="89"/>
      <c r="F137" s="89"/>
      <c r="G137" s="89"/>
      <c r="H137" s="89"/>
      <c r="I137" s="89"/>
      <c r="J137" s="89"/>
    </row>
    <row r="138" spans="1:10" x14ac:dyDescent="0.3">
      <c r="A138" s="89"/>
      <c r="B138" s="89"/>
      <c r="C138" s="89"/>
      <c r="D138" s="89"/>
      <c r="E138" s="89"/>
      <c r="F138" s="89"/>
      <c r="G138" s="89"/>
      <c r="H138" s="89"/>
      <c r="I138" s="89"/>
      <c r="J138" s="89"/>
    </row>
    <row r="139" spans="1:10" x14ac:dyDescent="0.3">
      <c r="A139" s="89"/>
      <c r="B139" s="89"/>
      <c r="C139" s="89"/>
      <c r="D139" s="89"/>
      <c r="E139" s="89"/>
      <c r="F139" s="89"/>
      <c r="G139" s="89"/>
      <c r="H139" s="89"/>
      <c r="I139" s="89"/>
      <c r="J139" s="89"/>
    </row>
    <row r="140" spans="1:10" x14ac:dyDescent="0.3">
      <c r="A140" s="89"/>
      <c r="B140" s="89"/>
      <c r="C140" s="89"/>
      <c r="D140" s="89"/>
      <c r="E140" s="89"/>
      <c r="F140" s="89"/>
      <c r="G140" s="89"/>
      <c r="H140" s="89"/>
      <c r="I140" s="89"/>
      <c r="J140" s="89"/>
    </row>
    <row r="141" spans="1:10" x14ac:dyDescent="0.3">
      <c r="A141" s="89"/>
      <c r="B141" s="89"/>
      <c r="C141" s="89"/>
      <c r="D141" s="89"/>
      <c r="E141" s="89"/>
      <c r="F141" s="89"/>
      <c r="G141" s="89"/>
      <c r="H141" s="89"/>
      <c r="I141" s="89"/>
      <c r="J141" s="89"/>
    </row>
    <row r="142" spans="1:10" x14ac:dyDescent="0.3">
      <c r="A142" s="89"/>
      <c r="B142" s="89"/>
      <c r="C142" s="89"/>
      <c r="D142" s="89"/>
      <c r="E142" s="89"/>
      <c r="F142" s="89"/>
      <c r="G142" s="89"/>
      <c r="H142" s="89"/>
      <c r="I142" s="89"/>
      <c r="J142" s="89"/>
    </row>
    <row r="143" spans="1:10" x14ac:dyDescent="0.3">
      <c r="A143" s="89"/>
      <c r="B143" s="89"/>
      <c r="C143" s="89"/>
      <c r="D143" s="89"/>
      <c r="E143" s="89"/>
      <c r="F143" s="89"/>
      <c r="G143" s="89"/>
      <c r="H143" s="89"/>
      <c r="I143" s="89"/>
      <c r="J143" s="89"/>
    </row>
    <row r="144" spans="1:10" x14ac:dyDescent="0.3">
      <c r="A144" s="89"/>
      <c r="B144" s="89"/>
      <c r="C144" s="89"/>
      <c r="D144" s="89"/>
      <c r="E144" s="89"/>
      <c r="F144" s="89"/>
      <c r="G144" s="89"/>
      <c r="H144" s="89"/>
      <c r="I144" s="89"/>
      <c r="J144" s="89"/>
    </row>
    <row r="145" spans="1:10" x14ac:dyDescent="0.3">
      <c r="A145" s="89"/>
      <c r="B145" s="89"/>
      <c r="C145" s="89"/>
      <c r="D145" s="89"/>
      <c r="E145" s="89"/>
      <c r="F145" s="89"/>
      <c r="G145" s="89"/>
      <c r="H145" s="89"/>
      <c r="I145" s="89"/>
      <c r="J145" s="89"/>
    </row>
    <row r="146" spans="1:10" x14ac:dyDescent="0.3">
      <c r="A146" s="89"/>
      <c r="B146" s="89"/>
      <c r="C146" s="89"/>
      <c r="D146" s="89"/>
      <c r="E146" s="89"/>
      <c r="F146" s="89"/>
      <c r="G146" s="89"/>
      <c r="H146" s="89"/>
      <c r="I146" s="89"/>
      <c r="J146" s="89"/>
    </row>
    <row r="147" spans="1:10" x14ac:dyDescent="0.3">
      <c r="A147" s="89"/>
      <c r="B147" s="89"/>
      <c r="C147" s="89"/>
      <c r="D147" s="89"/>
      <c r="E147" s="89"/>
      <c r="F147" s="89"/>
      <c r="G147" s="89"/>
      <c r="H147" s="89"/>
      <c r="I147" s="89"/>
      <c r="J147" s="89"/>
    </row>
    <row r="148" spans="1:10" x14ac:dyDescent="0.3">
      <c r="A148" s="89"/>
      <c r="B148" s="89"/>
      <c r="C148" s="89"/>
      <c r="D148" s="89"/>
      <c r="E148" s="89"/>
      <c r="F148" s="89"/>
      <c r="G148" s="89"/>
      <c r="H148" s="89"/>
      <c r="I148" s="89"/>
      <c r="J148" s="89"/>
    </row>
    <row r="149" spans="1:10" x14ac:dyDescent="0.3">
      <c r="A149" s="89"/>
      <c r="B149" s="89"/>
      <c r="C149" s="89"/>
      <c r="D149" s="89"/>
      <c r="E149" s="89"/>
      <c r="F149" s="89"/>
      <c r="G149" s="89"/>
      <c r="H149" s="89"/>
      <c r="I149" s="89"/>
      <c r="J149" s="89"/>
    </row>
    <row r="150" spans="1:10" x14ac:dyDescent="0.3">
      <c r="A150" s="89"/>
      <c r="B150" s="89"/>
      <c r="C150" s="89"/>
      <c r="D150" s="89"/>
      <c r="E150" s="89"/>
      <c r="F150" s="89"/>
      <c r="G150" s="89"/>
      <c r="H150" s="89"/>
      <c r="I150" s="89"/>
      <c r="J150" s="89"/>
    </row>
    <row r="151" spans="1:10" x14ac:dyDescent="0.3">
      <c r="A151" s="89"/>
      <c r="B151" s="89"/>
      <c r="C151" s="89"/>
      <c r="D151" s="89"/>
      <c r="E151" s="89"/>
      <c r="F151" s="89"/>
      <c r="G151" s="89"/>
      <c r="H151" s="89"/>
      <c r="I151" s="89"/>
      <c r="J151" s="89"/>
    </row>
    <row r="152" spans="1:10" x14ac:dyDescent="0.3">
      <c r="A152" s="89"/>
      <c r="B152" s="89"/>
      <c r="C152" s="89"/>
      <c r="D152" s="89"/>
      <c r="E152" s="89"/>
      <c r="F152" s="89"/>
      <c r="G152" s="89"/>
      <c r="H152" s="89"/>
      <c r="I152" s="89"/>
      <c r="J152" s="89"/>
    </row>
    <row r="153" spans="1:10" x14ac:dyDescent="0.3">
      <c r="A153" s="89"/>
      <c r="B153" s="89"/>
      <c r="C153" s="89"/>
      <c r="D153" s="89"/>
      <c r="E153" s="89"/>
      <c r="F153" s="89"/>
      <c r="G153" s="89"/>
      <c r="H153" s="89"/>
      <c r="I153" s="89"/>
      <c r="J153" s="89"/>
    </row>
    <row r="154" spans="1:10" x14ac:dyDescent="0.3">
      <c r="A154" s="89"/>
      <c r="B154" s="89"/>
      <c r="C154" s="89"/>
      <c r="D154" s="89"/>
      <c r="E154" s="89"/>
      <c r="F154" s="89"/>
      <c r="G154" s="89"/>
      <c r="H154" s="89"/>
      <c r="I154" s="89"/>
      <c r="J154" s="89"/>
    </row>
    <row r="155" spans="1:10" x14ac:dyDescent="0.3">
      <c r="A155" s="89"/>
      <c r="B155" s="89"/>
      <c r="C155" s="89"/>
      <c r="D155" s="89"/>
      <c r="E155" s="89"/>
      <c r="F155" s="89"/>
      <c r="G155" s="89"/>
      <c r="H155" s="89"/>
      <c r="I155" s="89"/>
      <c r="J155" s="89"/>
    </row>
    <row r="156" spans="1:10" x14ac:dyDescent="0.3">
      <c r="A156" s="89"/>
      <c r="B156" s="89"/>
      <c r="C156" s="89"/>
      <c r="D156" s="89"/>
      <c r="E156" s="89"/>
      <c r="F156" s="89"/>
      <c r="G156" s="89"/>
      <c r="H156" s="89"/>
      <c r="I156" s="89"/>
      <c r="J156" s="89"/>
    </row>
    <row r="157" spans="1:10" x14ac:dyDescent="0.3">
      <c r="A157" s="89"/>
      <c r="B157" s="89"/>
      <c r="C157" s="89"/>
      <c r="D157" s="89"/>
      <c r="E157" s="89"/>
      <c r="F157" s="89"/>
      <c r="G157" s="89"/>
      <c r="H157" s="89"/>
      <c r="I157" s="89"/>
      <c r="J157" s="89"/>
    </row>
    <row r="158" spans="1:10" x14ac:dyDescent="0.3">
      <c r="A158" s="89"/>
      <c r="B158" s="89"/>
      <c r="C158" s="89"/>
      <c r="D158" s="89"/>
      <c r="E158" s="89"/>
      <c r="F158" s="89"/>
      <c r="G158" s="89"/>
      <c r="H158" s="89"/>
      <c r="I158" s="89"/>
      <c r="J158" s="89"/>
    </row>
    <row r="159" spans="1:10" x14ac:dyDescent="0.3">
      <c r="A159" s="89"/>
      <c r="B159" s="89"/>
      <c r="C159" s="89"/>
      <c r="D159" s="89"/>
      <c r="E159" s="89"/>
      <c r="F159" s="89"/>
      <c r="G159" s="89"/>
      <c r="H159" s="89"/>
      <c r="I159" s="89"/>
      <c r="J159" s="89"/>
    </row>
    <row r="160" spans="1:10" x14ac:dyDescent="0.3">
      <c r="A160" s="89"/>
      <c r="B160" s="89"/>
      <c r="C160" s="89"/>
      <c r="D160" s="89"/>
      <c r="E160" s="89"/>
      <c r="F160" s="89"/>
      <c r="G160" s="89"/>
      <c r="H160" s="89"/>
      <c r="I160" s="89"/>
      <c r="J160" s="89"/>
    </row>
    <row r="161" spans="1:10" x14ac:dyDescent="0.3">
      <c r="A161" s="89"/>
      <c r="B161" s="89"/>
      <c r="C161" s="89"/>
      <c r="D161" s="89"/>
      <c r="E161" s="89"/>
      <c r="F161" s="89"/>
      <c r="G161" s="89"/>
      <c r="H161" s="89"/>
      <c r="I161" s="89"/>
      <c r="J161" s="89"/>
    </row>
    <row r="162" spans="1:10" x14ac:dyDescent="0.3">
      <c r="A162" s="89"/>
      <c r="B162" s="89"/>
      <c r="C162" s="89"/>
      <c r="D162" s="89"/>
      <c r="E162" s="89"/>
      <c r="F162" s="89"/>
      <c r="G162" s="89"/>
      <c r="H162" s="89"/>
      <c r="I162" s="89"/>
      <c r="J162" s="89"/>
    </row>
    <row r="163" spans="1:10" x14ac:dyDescent="0.3">
      <c r="A163" s="89"/>
      <c r="B163" s="89"/>
      <c r="C163" s="89"/>
      <c r="D163" s="89"/>
      <c r="E163" s="89"/>
      <c r="F163" s="89"/>
      <c r="G163" s="89"/>
      <c r="H163" s="89"/>
      <c r="I163" s="89"/>
      <c r="J163" s="89"/>
    </row>
    <row r="164" spans="1:10" x14ac:dyDescent="0.3">
      <c r="A164" s="89"/>
      <c r="B164" s="89"/>
      <c r="C164" s="89"/>
      <c r="D164" s="89"/>
      <c r="E164" s="89"/>
      <c r="F164" s="89"/>
      <c r="G164" s="89"/>
      <c r="H164" s="89"/>
      <c r="I164" s="89"/>
      <c r="J164" s="89"/>
    </row>
    <row r="165" spans="1:10" x14ac:dyDescent="0.3">
      <c r="A165" s="89"/>
      <c r="B165" s="89"/>
      <c r="C165" s="89"/>
      <c r="D165" s="89"/>
      <c r="E165" s="89"/>
      <c r="F165" s="89"/>
      <c r="G165" s="89"/>
      <c r="H165" s="89"/>
      <c r="I165" s="89"/>
      <c r="J165" s="89"/>
    </row>
    <row r="166" spans="1:10" x14ac:dyDescent="0.3">
      <c r="A166" s="89"/>
      <c r="B166" s="89"/>
      <c r="C166" s="89"/>
      <c r="D166" s="89"/>
      <c r="E166" s="89"/>
      <c r="F166" s="89"/>
      <c r="G166" s="89"/>
      <c r="H166" s="89"/>
      <c r="I166" s="89"/>
      <c r="J166" s="89"/>
    </row>
    <row r="167" spans="1:10" x14ac:dyDescent="0.3">
      <c r="A167" s="89"/>
      <c r="B167" s="89"/>
      <c r="C167" s="89"/>
      <c r="D167" s="89"/>
      <c r="E167" s="89"/>
      <c r="F167" s="89"/>
      <c r="G167" s="89"/>
      <c r="H167" s="89"/>
      <c r="I167" s="89"/>
      <c r="J167" s="89"/>
    </row>
    <row r="168" spans="1:10" x14ac:dyDescent="0.3">
      <c r="A168" s="89"/>
      <c r="B168" s="89"/>
      <c r="C168" s="89"/>
      <c r="D168" s="89"/>
      <c r="E168" s="89"/>
      <c r="F168" s="89"/>
      <c r="G168" s="89"/>
      <c r="H168" s="89"/>
      <c r="I168" s="89"/>
      <c r="J168" s="89"/>
    </row>
    <row r="169" spans="1:10" x14ac:dyDescent="0.3">
      <c r="A169" s="89"/>
      <c r="B169" s="89"/>
      <c r="C169" s="89"/>
      <c r="D169" s="89"/>
      <c r="E169" s="89"/>
      <c r="F169" s="89"/>
      <c r="G169" s="89"/>
      <c r="H169" s="89"/>
      <c r="I169" s="89"/>
      <c r="J169" s="89"/>
    </row>
    <row r="170" spans="1:10" x14ac:dyDescent="0.3">
      <c r="A170" s="89"/>
      <c r="B170" s="89"/>
      <c r="C170" s="89"/>
      <c r="D170" s="89"/>
      <c r="E170" s="89"/>
      <c r="F170" s="89"/>
      <c r="G170" s="89"/>
      <c r="H170" s="89"/>
      <c r="I170" s="89"/>
      <c r="J170" s="89"/>
    </row>
    <row r="171" spans="1:10" x14ac:dyDescent="0.3">
      <c r="A171" s="89"/>
      <c r="B171" s="89"/>
      <c r="C171" s="89"/>
      <c r="D171" s="89"/>
      <c r="E171" s="89"/>
      <c r="F171" s="89"/>
      <c r="G171" s="89"/>
      <c r="H171" s="89"/>
      <c r="I171" s="89"/>
      <c r="J171" s="89"/>
    </row>
    <row r="172" spans="1:10" x14ac:dyDescent="0.3">
      <c r="A172" s="89"/>
      <c r="B172" s="89"/>
      <c r="C172" s="89"/>
      <c r="D172" s="89"/>
      <c r="E172" s="89"/>
      <c r="F172" s="89"/>
      <c r="G172" s="89"/>
      <c r="H172" s="89"/>
      <c r="I172" s="89"/>
      <c r="J172" s="89"/>
    </row>
    <row r="173" spans="1:10" x14ac:dyDescent="0.3">
      <c r="A173" s="89"/>
      <c r="B173" s="89"/>
      <c r="C173" s="89"/>
      <c r="D173" s="89"/>
      <c r="E173" s="89"/>
      <c r="F173" s="89"/>
      <c r="G173" s="89"/>
      <c r="H173" s="89"/>
      <c r="I173" s="89"/>
      <c r="J173" s="89"/>
    </row>
    <row r="174" spans="1:10" x14ac:dyDescent="0.3">
      <c r="A174" s="89"/>
      <c r="B174" s="89"/>
      <c r="C174" s="89"/>
      <c r="D174" s="89"/>
      <c r="E174" s="89"/>
      <c r="F174" s="89"/>
      <c r="G174" s="89"/>
      <c r="H174" s="89"/>
      <c r="I174" s="89"/>
      <c r="J174" s="89"/>
    </row>
    <row r="175" spans="1:10" x14ac:dyDescent="0.3">
      <c r="A175" s="89"/>
      <c r="B175" s="89"/>
      <c r="C175" s="89"/>
      <c r="D175" s="89"/>
      <c r="E175" s="89"/>
      <c r="F175" s="89"/>
      <c r="G175" s="89"/>
      <c r="H175" s="89"/>
      <c r="I175" s="89"/>
      <c r="J175" s="89"/>
    </row>
    <row r="176" spans="1:10" x14ac:dyDescent="0.3">
      <c r="A176" s="89"/>
      <c r="B176" s="89"/>
      <c r="C176" s="89"/>
      <c r="D176" s="89"/>
      <c r="E176" s="89"/>
      <c r="F176" s="89"/>
      <c r="G176" s="89"/>
      <c r="H176" s="89"/>
      <c r="I176" s="89"/>
      <c r="J176" s="89"/>
    </row>
    <row r="177" spans="1:10" x14ac:dyDescent="0.3">
      <c r="A177" s="89"/>
      <c r="B177" s="89"/>
      <c r="C177" s="89"/>
      <c r="D177" s="89"/>
      <c r="E177" s="89"/>
      <c r="F177" s="89"/>
      <c r="G177" s="89"/>
      <c r="H177" s="89"/>
      <c r="I177" s="89"/>
      <c r="J177" s="89"/>
    </row>
    <row r="178" spans="1:10" x14ac:dyDescent="0.3">
      <c r="A178" s="89"/>
      <c r="B178" s="89"/>
      <c r="C178" s="89"/>
      <c r="D178" s="89"/>
      <c r="E178" s="89"/>
      <c r="F178" s="89"/>
      <c r="G178" s="89"/>
      <c r="H178" s="89"/>
      <c r="I178" s="89"/>
      <c r="J178" s="89"/>
    </row>
    <row r="179" spans="1:10" x14ac:dyDescent="0.3">
      <c r="A179" s="89"/>
      <c r="B179" s="89"/>
      <c r="C179" s="89"/>
      <c r="D179" s="89"/>
      <c r="E179" s="89"/>
      <c r="F179" s="89"/>
      <c r="G179" s="89"/>
      <c r="H179" s="89"/>
      <c r="I179" s="89"/>
      <c r="J179" s="89"/>
    </row>
    <row r="180" spans="1:10" x14ac:dyDescent="0.3">
      <c r="A180" s="89"/>
      <c r="B180" s="89"/>
      <c r="C180" s="89"/>
      <c r="D180" s="89"/>
      <c r="E180" s="89"/>
      <c r="F180" s="89"/>
      <c r="G180" s="89"/>
      <c r="H180" s="89"/>
      <c r="I180" s="89"/>
      <c r="J180" s="89"/>
    </row>
    <row r="181" spans="1:10" x14ac:dyDescent="0.3">
      <c r="A181" s="89"/>
      <c r="B181" s="89"/>
      <c r="C181" s="89"/>
      <c r="D181" s="89"/>
      <c r="E181" s="89"/>
      <c r="F181" s="89"/>
      <c r="G181" s="89"/>
      <c r="H181" s="89"/>
      <c r="I181" s="89"/>
      <c r="J181" s="89"/>
    </row>
    <row r="182" spans="1:10" x14ac:dyDescent="0.3">
      <c r="A182" s="89"/>
      <c r="B182" s="89"/>
      <c r="C182" s="89"/>
      <c r="D182" s="89"/>
      <c r="E182" s="89"/>
      <c r="F182" s="89"/>
      <c r="G182" s="89"/>
      <c r="H182" s="89"/>
      <c r="I182" s="89"/>
      <c r="J182" s="89"/>
    </row>
    <row r="183" spans="1:10" x14ac:dyDescent="0.3">
      <c r="A183" s="89"/>
      <c r="B183" s="89"/>
      <c r="C183" s="89"/>
      <c r="D183" s="89"/>
      <c r="E183" s="89"/>
      <c r="F183" s="89"/>
      <c r="G183" s="89"/>
      <c r="H183" s="89"/>
      <c r="I183" s="89"/>
      <c r="J183" s="89"/>
    </row>
    <row r="184" spans="1:10" x14ac:dyDescent="0.3">
      <c r="A184" s="89"/>
      <c r="B184" s="89"/>
      <c r="C184" s="89"/>
      <c r="D184" s="89"/>
      <c r="E184" s="89"/>
      <c r="F184" s="89"/>
      <c r="G184" s="89"/>
      <c r="H184" s="89"/>
      <c r="I184" s="89"/>
      <c r="J184" s="89"/>
    </row>
    <row r="185" spans="1:10" x14ac:dyDescent="0.3">
      <c r="A185" s="89"/>
      <c r="B185" s="89"/>
      <c r="C185" s="89"/>
      <c r="D185" s="89"/>
      <c r="E185" s="89"/>
      <c r="F185" s="89"/>
      <c r="G185" s="89"/>
      <c r="H185" s="89"/>
      <c r="I185" s="89"/>
      <c r="J185" s="89"/>
    </row>
    <row r="186" spans="1:10" x14ac:dyDescent="0.3">
      <c r="A186" s="89"/>
      <c r="B186" s="89"/>
      <c r="C186" s="89"/>
      <c r="D186" s="89"/>
      <c r="E186" s="89"/>
      <c r="F186" s="89"/>
      <c r="G186" s="89"/>
      <c r="H186" s="89"/>
      <c r="I186" s="89"/>
      <c r="J186" s="89"/>
    </row>
    <row r="187" spans="1:10" x14ac:dyDescent="0.3">
      <c r="A187" s="89"/>
      <c r="B187" s="89"/>
      <c r="C187" s="89"/>
      <c r="D187" s="89"/>
      <c r="E187" s="89"/>
      <c r="F187" s="89"/>
      <c r="G187" s="89"/>
      <c r="H187" s="89"/>
      <c r="I187" s="89"/>
      <c r="J187" s="89"/>
    </row>
    <row r="188" spans="1:10" x14ac:dyDescent="0.3">
      <c r="A188" s="89"/>
      <c r="B188" s="89"/>
      <c r="C188" s="89"/>
      <c r="D188" s="89"/>
      <c r="E188" s="89"/>
      <c r="F188" s="89"/>
      <c r="G188" s="89"/>
      <c r="H188" s="89"/>
      <c r="I188" s="89"/>
      <c r="J188" s="89"/>
    </row>
    <row r="189" spans="1:10" x14ac:dyDescent="0.3">
      <c r="A189" s="89"/>
      <c r="B189" s="89"/>
      <c r="C189" s="89"/>
      <c r="D189" s="89"/>
      <c r="E189" s="89"/>
      <c r="F189" s="89"/>
      <c r="G189" s="89"/>
      <c r="H189" s="89"/>
      <c r="I189" s="89"/>
      <c r="J189" s="89"/>
    </row>
    <row r="190" spans="1:10" x14ac:dyDescent="0.3">
      <c r="A190" s="89"/>
      <c r="B190" s="89"/>
      <c r="C190" s="89"/>
      <c r="D190" s="89"/>
      <c r="E190" s="89"/>
      <c r="F190" s="89"/>
      <c r="G190" s="89"/>
      <c r="H190" s="89"/>
      <c r="I190" s="89"/>
      <c r="J190" s="89"/>
    </row>
    <row r="191" spans="1:10" x14ac:dyDescent="0.3">
      <c r="A191" s="89"/>
      <c r="B191" s="89"/>
      <c r="C191" s="89"/>
      <c r="D191" s="89"/>
      <c r="E191" s="89"/>
      <c r="F191" s="89"/>
      <c r="G191" s="89"/>
      <c r="H191" s="89"/>
      <c r="I191" s="89"/>
      <c r="J191" s="89"/>
    </row>
    <row r="192" spans="1:10" x14ac:dyDescent="0.3">
      <c r="A192" s="89"/>
      <c r="B192" s="89"/>
      <c r="C192" s="89"/>
      <c r="D192" s="89"/>
      <c r="E192" s="89"/>
      <c r="F192" s="89"/>
      <c r="G192" s="89"/>
      <c r="H192" s="89"/>
      <c r="I192" s="89"/>
      <c r="J192" s="89"/>
    </row>
    <row r="193" spans="1:10" x14ac:dyDescent="0.3">
      <c r="A193" s="89"/>
      <c r="B193" s="89"/>
      <c r="C193" s="89"/>
      <c r="D193" s="89"/>
      <c r="E193" s="89"/>
      <c r="F193" s="89"/>
      <c r="G193" s="89"/>
      <c r="H193" s="89"/>
      <c r="I193" s="89"/>
      <c r="J193" s="89"/>
    </row>
    <row r="194" spans="1:10" x14ac:dyDescent="0.3">
      <c r="A194" s="89"/>
      <c r="B194" s="89"/>
      <c r="C194" s="89"/>
      <c r="D194" s="89"/>
      <c r="E194" s="89"/>
      <c r="F194" s="89"/>
      <c r="G194" s="89"/>
      <c r="H194" s="89"/>
      <c r="I194" s="89"/>
      <c r="J194" s="89"/>
    </row>
    <row r="195" spans="1:10" x14ac:dyDescent="0.3">
      <c r="A195" s="89"/>
      <c r="B195" s="89"/>
      <c r="C195" s="89"/>
      <c r="D195" s="89"/>
      <c r="E195" s="89"/>
      <c r="F195" s="89"/>
      <c r="G195" s="89"/>
      <c r="H195" s="89"/>
      <c r="I195" s="89"/>
      <c r="J195" s="89"/>
    </row>
    <row r="196" spans="1:10" x14ac:dyDescent="0.3">
      <c r="A196" s="89"/>
      <c r="B196" s="89"/>
      <c r="C196" s="89"/>
      <c r="D196" s="89"/>
      <c r="E196" s="89"/>
      <c r="F196" s="89"/>
      <c r="G196" s="89"/>
      <c r="H196" s="89"/>
      <c r="I196" s="89"/>
      <c r="J196" s="89"/>
    </row>
    <row r="197" spans="1:10" x14ac:dyDescent="0.3">
      <c r="A197" s="89"/>
      <c r="B197" s="89"/>
      <c r="C197" s="89"/>
      <c r="D197" s="89"/>
      <c r="E197" s="89"/>
      <c r="F197" s="89"/>
      <c r="G197" s="89"/>
      <c r="H197" s="89"/>
      <c r="I197" s="89"/>
      <c r="J197" s="89"/>
    </row>
    <row r="198" spans="1:10" x14ac:dyDescent="0.3">
      <c r="A198" s="89"/>
      <c r="B198" s="89"/>
      <c r="C198" s="89"/>
      <c r="D198" s="89"/>
      <c r="E198" s="89"/>
      <c r="F198" s="89"/>
      <c r="G198" s="89"/>
      <c r="H198" s="89"/>
      <c r="I198" s="89"/>
      <c r="J198" s="89"/>
    </row>
    <row r="199" spans="1:10" x14ac:dyDescent="0.3">
      <c r="A199" s="89"/>
      <c r="B199" s="89"/>
      <c r="C199" s="89"/>
      <c r="D199" s="89"/>
      <c r="E199" s="89"/>
      <c r="F199" s="89"/>
      <c r="G199" s="89"/>
      <c r="H199" s="89"/>
      <c r="I199" s="89"/>
      <c r="J199" s="89"/>
    </row>
    <row r="200" spans="1:10" x14ac:dyDescent="0.3">
      <c r="A200" s="89"/>
      <c r="B200" s="89"/>
      <c r="C200" s="89"/>
      <c r="D200" s="89"/>
      <c r="E200" s="89"/>
      <c r="F200" s="89"/>
      <c r="G200" s="89"/>
      <c r="H200" s="89"/>
      <c r="I200" s="89"/>
      <c r="J200" s="89"/>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10" type="noConversion"/>
  <hyperlinks>
    <hyperlink ref="K1" location="預告統計資料發布時間表!A1" display="回發布時間表" xr:uid="{13832440-AF05-4FD5-871E-987F8C06688C}"/>
  </hyperlinks>
  <printOptions horizontalCentered="1" verticalCentered="1"/>
  <pageMargins left="0.39370078740157483" right="0.39370078740157483" top="0.39370078740157483" bottom="0.39370078740157483" header="0.19685039370078741" footer="0.27559055118110237"/>
  <pageSetup paperSize="9" scale="72" orientation="landscape" horizontalDpi="4294967295" verticalDpi="4294967295"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1C44-C621-43B5-A76C-D91187BD1EB5}">
  <sheetPr>
    <pageSetUpPr fitToPage="1"/>
  </sheetPr>
  <dimension ref="A1:I29"/>
  <sheetViews>
    <sheetView showGridLines="0" zoomScaleNormal="100" workbookViewId="0">
      <selection activeCell="I1" sqref="I1"/>
    </sheetView>
  </sheetViews>
  <sheetFormatPr defaultColWidth="9" defaultRowHeight="19.8" x14ac:dyDescent="0.3"/>
  <cols>
    <col min="1" max="1" width="13" style="424" customWidth="1"/>
    <col min="2" max="3" width="11.88671875" style="424" customWidth="1"/>
    <col min="4" max="4" width="8.44140625" style="424" customWidth="1"/>
    <col min="5" max="5" width="23.88671875" style="424" customWidth="1"/>
    <col min="6" max="7" width="10.77734375" style="424" customWidth="1"/>
    <col min="8" max="8" width="17.77734375" style="424" customWidth="1"/>
    <col min="9" max="9" width="5.44140625" style="424" customWidth="1"/>
    <col min="10" max="15" width="9" style="424" customWidth="1"/>
    <col min="16" max="20" width="8.77734375" style="424" customWidth="1"/>
    <col min="21" max="256" width="9" style="424"/>
    <col min="257" max="257" width="13" style="424" customWidth="1"/>
    <col min="258" max="259" width="11.88671875" style="424" customWidth="1"/>
    <col min="260" max="260" width="8.44140625" style="424" customWidth="1"/>
    <col min="261" max="261" width="23.88671875" style="424" customWidth="1"/>
    <col min="262" max="263" width="10.77734375" style="424" customWidth="1"/>
    <col min="264" max="264" width="17.77734375" style="424" customWidth="1"/>
    <col min="265" max="265" width="5.44140625" style="424" customWidth="1"/>
    <col min="266" max="271" width="9" style="424"/>
    <col min="272" max="276" width="8.77734375" style="424" customWidth="1"/>
    <col min="277" max="512" width="9" style="424"/>
    <col min="513" max="513" width="13" style="424" customWidth="1"/>
    <col min="514" max="515" width="11.88671875" style="424" customWidth="1"/>
    <col min="516" max="516" width="8.44140625" style="424" customWidth="1"/>
    <col min="517" max="517" width="23.88671875" style="424" customWidth="1"/>
    <col min="518" max="519" width="10.77734375" style="424" customWidth="1"/>
    <col min="520" max="520" width="17.77734375" style="424" customWidth="1"/>
    <col min="521" max="521" width="5.44140625" style="424" customWidth="1"/>
    <col min="522" max="527" width="9" style="424"/>
    <col min="528" max="532" width="8.77734375" style="424" customWidth="1"/>
    <col min="533" max="768" width="9" style="424"/>
    <col min="769" max="769" width="13" style="424" customWidth="1"/>
    <col min="770" max="771" width="11.88671875" style="424" customWidth="1"/>
    <col min="772" max="772" width="8.44140625" style="424" customWidth="1"/>
    <col min="773" max="773" width="23.88671875" style="424" customWidth="1"/>
    <col min="774" max="775" width="10.77734375" style="424" customWidth="1"/>
    <col min="776" max="776" width="17.77734375" style="424" customWidth="1"/>
    <col min="777" max="777" width="5.44140625" style="424" customWidth="1"/>
    <col min="778" max="783" width="9" style="424"/>
    <col min="784" max="788" width="8.77734375" style="424" customWidth="1"/>
    <col min="789" max="1024" width="9" style="424"/>
    <col min="1025" max="1025" width="13" style="424" customWidth="1"/>
    <col min="1026" max="1027" width="11.88671875" style="424" customWidth="1"/>
    <col min="1028" max="1028" width="8.44140625" style="424" customWidth="1"/>
    <col min="1029" max="1029" width="23.88671875" style="424" customWidth="1"/>
    <col min="1030" max="1031" width="10.77734375" style="424" customWidth="1"/>
    <col min="1032" max="1032" width="17.77734375" style="424" customWidth="1"/>
    <col min="1033" max="1033" width="5.44140625" style="424" customWidth="1"/>
    <col min="1034" max="1039" width="9" style="424"/>
    <col min="1040" max="1044" width="8.77734375" style="424" customWidth="1"/>
    <col min="1045" max="1280" width="9" style="424"/>
    <col min="1281" max="1281" width="13" style="424" customWidth="1"/>
    <col min="1282" max="1283" width="11.88671875" style="424" customWidth="1"/>
    <col min="1284" max="1284" width="8.44140625" style="424" customWidth="1"/>
    <col min="1285" max="1285" width="23.88671875" style="424" customWidth="1"/>
    <col min="1286" max="1287" width="10.77734375" style="424" customWidth="1"/>
    <col min="1288" max="1288" width="17.77734375" style="424" customWidth="1"/>
    <col min="1289" max="1289" width="5.44140625" style="424" customWidth="1"/>
    <col min="1290" max="1295" width="9" style="424"/>
    <col min="1296" max="1300" width="8.77734375" style="424" customWidth="1"/>
    <col min="1301" max="1536" width="9" style="424"/>
    <col min="1537" max="1537" width="13" style="424" customWidth="1"/>
    <col min="1538" max="1539" width="11.88671875" style="424" customWidth="1"/>
    <col min="1540" max="1540" width="8.44140625" style="424" customWidth="1"/>
    <col min="1541" max="1541" width="23.88671875" style="424" customWidth="1"/>
    <col min="1542" max="1543" width="10.77734375" style="424" customWidth="1"/>
    <col min="1544" max="1544" width="17.77734375" style="424" customWidth="1"/>
    <col min="1545" max="1545" width="5.44140625" style="424" customWidth="1"/>
    <col min="1546" max="1551" width="9" style="424"/>
    <col min="1552" max="1556" width="8.77734375" style="424" customWidth="1"/>
    <col min="1557" max="1792" width="9" style="424"/>
    <col min="1793" max="1793" width="13" style="424" customWidth="1"/>
    <col min="1794" max="1795" width="11.88671875" style="424" customWidth="1"/>
    <col min="1796" max="1796" width="8.44140625" style="424" customWidth="1"/>
    <col min="1797" max="1797" width="23.88671875" style="424" customWidth="1"/>
    <col min="1798" max="1799" width="10.77734375" style="424" customWidth="1"/>
    <col min="1800" max="1800" width="17.77734375" style="424" customWidth="1"/>
    <col min="1801" max="1801" width="5.44140625" style="424" customWidth="1"/>
    <col min="1802" max="1807" width="9" style="424"/>
    <col min="1808" max="1812" width="8.77734375" style="424" customWidth="1"/>
    <col min="1813" max="2048" width="9" style="424"/>
    <col min="2049" max="2049" width="13" style="424" customWidth="1"/>
    <col min="2050" max="2051" width="11.88671875" style="424" customWidth="1"/>
    <col min="2052" max="2052" width="8.44140625" style="424" customWidth="1"/>
    <col min="2053" max="2053" width="23.88671875" style="424" customWidth="1"/>
    <col min="2054" max="2055" width="10.77734375" style="424" customWidth="1"/>
    <col min="2056" max="2056" width="17.77734375" style="424" customWidth="1"/>
    <col min="2057" max="2057" width="5.44140625" style="424" customWidth="1"/>
    <col min="2058" max="2063" width="9" style="424"/>
    <col min="2064" max="2068" width="8.77734375" style="424" customWidth="1"/>
    <col min="2069" max="2304" width="9" style="424"/>
    <col min="2305" max="2305" width="13" style="424" customWidth="1"/>
    <col min="2306" max="2307" width="11.88671875" style="424" customWidth="1"/>
    <col min="2308" max="2308" width="8.44140625" style="424" customWidth="1"/>
    <col min="2309" max="2309" width="23.88671875" style="424" customWidth="1"/>
    <col min="2310" max="2311" width="10.77734375" style="424" customWidth="1"/>
    <col min="2312" max="2312" width="17.77734375" style="424" customWidth="1"/>
    <col min="2313" max="2313" width="5.44140625" style="424" customWidth="1"/>
    <col min="2314" max="2319" width="9" style="424"/>
    <col min="2320" max="2324" width="8.77734375" style="424" customWidth="1"/>
    <col min="2325" max="2560" width="9" style="424"/>
    <col min="2561" max="2561" width="13" style="424" customWidth="1"/>
    <col min="2562" max="2563" width="11.88671875" style="424" customWidth="1"/>
    <col min="2564" max="2564" width="8.44140625" style="424" customWidth="1"/>
    <col min="2565" max="2565" width="23.88671875" style="424" customWidth="1"/>
    <col min="2566" max="2567" width="10.77734375" style="424" customWidth="1"/>
    <col min="2568" max="2568" width="17.77734375" style="424" customWidth="1"/>
    <col min="2569" max="2569" width="5.44140625" style="424" customWidth="1"/>
    <col min="2570" max="2575" width="9" style="424"/>
    <col min="2576" max="2580" width="8.77734375" style="424" customWidth="1"/>
    <col min="2581" max="2816" width="9" style="424"/>
    <col min="2817" max="2817" width="13" style="424" customWidth="1"/>
    <col min="2818" max="2819" width="11.88671875" style="424" customWidth="1"/>
    <col min="2820" max="2820" width="8.44140625" style="424" customWidth="1"/>
    <col min="2821" max="2821" width="23.88671875" style="424" customWidth="1"/>
    <col min="2822" max="2823" width="10.77734375" style="424" customWidth="1"/>
    <col min="2824" max="2824" width="17.77734375" style="424" customWidth="1"/>
    <col min="2825" max="2825" width="5.44140625" style="424" customWidth="1"/>
    <col min="2826" max="2831" width="9" style="424"/>
    <col min="2832" max="2836" width="8.77734375" style="424" customWidth="1"/>
    <col min="2837" max="3072" width="9" style="424"/>
    <col min="3073" max="3073" width="13" style="424" customWidth="1"/>
    <col min="3074" max="3075" width="11.88671875" style="424" customWidth="1"/>
    <col min="3076" max="3076" width="8.44140625" style="424" customWidth="1"/>
    <col min="3077" max="3077" width="23.88671875" style="424" customWidth="1"/>
    <col min="3078" max="3079" width="10.77734375" style="424" customWidth="1"/>
    <col min="3080" max="3080" width="17.77734375" style="424" customWidth="1"/>
    <col min="3081" max="3081" width="5.44140625" style="424" customWidth="1"/>
    <col min="3082" max="3087" width="9" style="424"/>
    <col min="3088" max="3092" width="8.77734375" style="424" customWidth="1"/>
    <col min="3093" max="3328" width="9" style="424"/>
    <col min="3329" max="3329" width="13" style="424" customWidth="1"/>
    <col min="3330" max="3331" width="11.88671875" style="424" customWidth="1"/>
    <col min="3332" max="3332" width="8.44140625" style="424" customWidth="1"/>
    <col min="3333" max="3333" width="23.88671875" style="424" customWidth="1"/>
    <col min="3334" max="3335" width="10.77734375" style="424" customWidth="1"/>
    <col min="3336" max="3336" width="17.77734375" style="424" customWidth="1"/>
    <col min="3337" max="3337" width="5.44140625" style="424" customWidth="1"/>
    <col min="3338" max="3343" width="9" style="424"/>
    <col min="3344" max="3348" width="8.77734375" style="424" customWidth="1"/>
    <col min="3349" max="3584" width="9" style="424"/>
    <col min="3585" max="3585" width="13" style="424" customWidth="1"/>
    <col min="3586" max="3587" width="11.88671875" style="424" customWidth="1"/>
    <col min="3588" max="3588" width="8.44140625" style="424" customWidth="1"/>
    <col min="3589" max="3589" width="23.88671875" style="424" customWidth="1"/>
    <col min="3590" max="3591" width="10.77734375" style="424" customWidth="1"/>
    <col min="3592" max="3592" width="17.77734375" style="424" customWidth="1"/>
    <col min="3593" max="3593" width="5.44140625" style="424" customWidth="1"/>
    <col min="3594" max="3599" width="9" style="424"/>
    <col min="3600" max="3604" width="8.77734375" style="424" customWidth="1"/>
    <col min="3605" max="3840" width="9" style="424"/>
    <col min="3841" max="3841" width="13" style="424" customWidth="1"/>
    <col min="3842" max="3843" width="11.88671875" style="424" customWidth="1"/>
    <col min="3844" max="3844" width="8.44140625" style="424" customWidth="1"/>
    <col min="3845" max="3845" width="23.88671875" style="424" customWidth="1"/>
    <col min="3846" max="3847" width="10.77734375" style="424" customWidth="1"/>
    <col min="3848" max="3848" width="17.77734375" style="424" customWidth="1"/>
    <col min="3849" max="3849" width="5.44140625" style="424" customWidth="1"/>
    <col min="3850" max="3855" width="9" style="424"/>
    <col min="3856" max="3860" width="8.77734375" style="424" customWidth="1"/>
    <col min="3861" max="4096" width="9" style="424"/>
    <col min="4097" max="4097" width="13" style="424" customWidth="1"/>
    <col min="4098" max="4099" width="11.88671875" style="424" customWidth="1"/>
    <col min="4100" max="4100" width="8.44140625" style="424" customWidth="1"/>
    <col min="4101" max="4101" width="23.88671875" style="424" customWidth="1"/>
    <col min="4102" max="4103" width="10.77734375" style="424" customWidth="1"/>
    <col min="4104" max="4104" width="17.77734375" style="424" customWidth="1"/>
    <col min="4105" max="4105" width="5.44140625" style="424" customWidth="1"/>
    <col min="4106" max="4111" width="9" style="424"/>
    <col min="4112" max="4116" width="8.77734375" style="424" customWidth="1"/>
    <col min="4117" max="4352" width="9" style="424"/>
    <col min="4353" max="4353" width="13" style="424" customWidth="1"/>
    <col min="4354" max="4355" width="11.88671875" style="424" customWidth="1"/>
    <col min="4356" max="4356" width="8.44140625" style="424" customWidth="1"/>
    <col min="4357" max="4357" width="23.88671875" style="424" customWidth="1"/>
    <col min="4358" max="4359" width="10.77734375" style="424" customWidth="1"/>
    <col min="4360" max="4360" width="17.77734375" style="424" customWidth="1"/>
    <col min="4361" max="4361" width="5.44140625" style="424" customWidth="1"/>
    <col min="4362" max="4367" width="9" style="424"/>
    <col min="4368" max="4372" width="8.77734375" style="424" customWidth="1"/>
    <col min="4373" max="4608" width="9" style="424"/>
    <col min="4609" max="4609" width="13" style="424" customWidth="1"/>
    <col min="4610" max="4611" width="11.88671875" style="424" customWidth="1"/>
    <col min="4612" max="4612" width="8.44140625" style="424" customWidth="1"/>
    <col min="4613" max="4613" width="23.88671875" style="424" customWidth="1"/>
    <col min="4614" max="4615" width="10.77734375" style="424" customWidth="1"/>
    <col min="4616" max="4616" width="17.77734375" style="424" customWidth="1"/>
    <col min="4617" max="4617" width="5.44140625" style="424" customWidth="1"/>
    <col min="4618" max="4623" width="9" style="424"/>
    <col min="4624" max="4628" width="8.77734375" style="424" customWidth="1"/>
    <col min="4629" max="4864" width="9" style="424"/>
    <col min="4865" max="4865" width="13" style="424" customWidth="1"/>
    <col min="4866" max="4867" width="11.88671875" style="424" customWidth="1"/>
    <col min="4868" max="4868" width="8.44140625" style="424" customWidth="1"/>
    <col min="4869" max="4869" width="23.88671875" style="424" customWidth="1"/>
    <col min="4870" max="4871" width="10.77734375" style="424" customWidth="1"/>
    <col min="4872" max="4872" width="17.77734375" style="424" customWidth="1"/>
    <col min="4873" max="4873" width="5.44140625" style="424" customWidth="1"/>
    <col min="4874" max="4879" width="9" style="424"/>
    <col min="4880" max="4884" width="8.77734375" style="424" customWidth="1"/>
    <col min="4885" max="5120" width="9" style="424"/>
    <col min="5121" max="5121" width="13" style="424" customWidth="1"/>
    <col min="5122" max="5123" width="11.88671875" style="424" customWidth="1"/>
    <col min="5124" max="5124" width="8.44140625" style="424" customWidth="1"/>
    <col min="5125" max="5125" width="23.88671875" style="424" customWidth="1"/>
    <col min="5126" max="5127" width="10.77734375" style="424" customWidth="1"/>
    <col min="5128" max="5128" width="17.77734375" style="424" customWidth="1"/>
    <col min="5129" max="5129" width="5.44140625" style="424" customWidth="1"/>
    <col min="5130" max="5135" width="9" style="424"/>
    <col min="5136" max="5140" width="8.77734375" style="424" customWidth="1"/>
    <col min="5141" max="5376" width="9" style="424"/>
    <col min="5377" max="5377" width="13" style="424" customWidth="1"/>
    <col min="5378" max="5379" width="11.88671875" style="424" customWidth="1"/>
    <col min="5380" max="5380" width="8.44140625" style="424" customWidth="1"/>
    <col min="5381" max="5381" width="23.88671875" style="424" customWidth="1"/>
    <col min="5382" max="5383" width="10.77734375" style="424" customWidth="1"/>
    <col min="5384" max="5384" width="17.77734375" style="424" customWidth="1"/>
    <col min="5385" max="5385" width="5.44140625" style="424" customWidth="1"/>
    <col min="5386" max="5391" width="9" style="424"/>
    <col min="5392" max="5396" width="8.77734375" style="424" customWidth="1"/>
    <col min="5397" max="5632" width="9" style="424"/>
    <col min="5633" max="5633" width="13" style="424" customWidth="1"/>
    <col min="5634" max="5635" width="11.88671875" style="424" customWidth="1"/>
    <col min="5636" max="5636" width="8.44140625" style="424" customWidth="1"/>
    <col min="5637" max="5637" width="23.88671875" style="424" customWidth="1"/>
    <col min="5638" max="5639" width="10.77734375" style="424" customWidth="1"/>
    <col min="5640" max="5640" width="17.77734375" style="424" customWidth="1"/>
    <col min="5641" max="5641" width="5.44140625" style="424" customWidth="1"/>
    <col min="5642" max="5647" width="9" style="424"/>
    <col min="5648" max="5652" width="8.77734375" style="424" customWidth="1"/>
    <col min="5653" max="5888" width="9" style="424"/>
    <col min="5889" max="5889" width="13" style="424" customWidth="1"/>
    <col min="5890" max="5891" width="11.88671875" style="424" customWidth="1"/>
    <col min="5892" max="5892" width="8.44140625" style="424" customWidth="1"/>
    <col min="5893" max="5893" width="23.88671875" style="424" customWidth="1"/>
    <col min="5894" max="5895" width="10.77734375" style="424" customWidth="1"/>
    <col min="5896" max="5896" width="17.77734375" style="424" customWidth="1"/>
    <col min="5897" max="5897" width="5.44140625" style="424" customWidth="1"/>
    <col min="5898" max="5903" width="9" style="424"/>
    <col min="5904" max="5908" width="8.77734375" style="424" customWidth="1"/>
    <col min="5909" max="6144" width="9" style="424"/>
    <col min="6145" max="6145" width="13" style="424" customWidth="1"/>
    <col min="6146" max="6147" width="11.88671875" style="424" customWidth="1"/>
    <col min="6148" max="6148" width="8.44140625" style="424" customWidth="1"/>
    <col min="6149" max="6149" width="23.88671875" style="424" customWidth="1"/>
    <col min="6150" max="6151" width="10.77734375" style="424" customWidth="1"/>
    <col min="6152" max="6152" width="17.77734375" style="424" customWidth="1"/>
    <col min="6153" max="6153" width="5.44140625" style="424" customWidth="1"/>
    <col min="6154" max="6159" width="9" style="424"/>
    <col min="6160" max="6164" width="8.77734375" style="424" customWidth="1"/>
    <col min="6165" max="6400" width="9" style="424"/>
    <col min="6401" max="6401" width="13" style="424" customWidth="1"/>
    <col min="6402" max="6403" width="11.88671875" style="424" customWidth="1"/>
    <col min="6404" max="6404" width="8.44140625" style="424" customWidth="1"/>
    <col min="6405" max="6405" width="23.88671875" style="424" customWidth="1"/>
    <col min="6406" max="6407" width="10.77734375" style="424" customWidth="1"/>
    <col min="6408" max="6408" width="17.77734375" style="424" customWidth="1"/>
    <col min="6409" max="6409" width="5.44140625" style="424" customWidth="1"/>
    <col min="6410" max="6415" width="9" style="424"/>
    <col min="6416" max="6420" width="8.77734375" style="424" customWidth="1"/>
    <col min="6421" max="6656" width="9" style="424"/>
    <col min="6657" max="6657" width="13" style="424" customWidth="1"/>
    <col min="6658" max="6659" width="11.88671875" style="424" customWidth="1"/>
    <col min="6660" max="6660" width="8.44140625" style="424" customWidth="1"/>
    <col min="6661" max="6661" width="23.88671875" style="424" customWidth="1"/>
    <col min="6662" max="6663" width="10.77734375" style="424" customWidth="1"/>
    <col min="6664" max="6664" width="17.77734375" style="424" customWidth="1"/>
    <col min="6665" max="6665" width="5.44140625" style="424" customWidth="1"/>
    <col min="6666" max="6671" width="9" style="424"/>
    <col min="6672" max="6676" width="8.77734375" style="424" customWidth="1"/>
    <col min="6677" max="6912" width="9" style="424"/>
    <col min="6913" max="6913" width="13" style="424" customWidth="1"/>
    <col min="6914" max="6915" width="11.88671875" style="424" customWidth="1"/>
    <col min="6916" max="6916" width="8.44140625" style="424" customWidth="1"/>
    <col min="6917" max="6917" width="23.88671875" style="424" customWidth="1"/>
    <col min="6918" max="6919" width="10.77734375" style="424" customWidth="1"/>
    <col min="6920" max="6920" width="17.77734375" style="424" customWidth="1"/>
    <col min="6921" max="6921" width="5.44140625" style="424" customWidth="1"/>
    <col min="6922" max="6927" width="9" style="424"/>
    <col min="6928" max="6932" width="8.77734375" style="424" customWidth="1"/>
    <col min="6933" max="7168" width="9" style="424"/>
    <col min="7169" max="7169" width="13" style="424" customWidth="1"/>
    <col min="7170" max="7171" width="11.88671875" style="424" customWidth="1"/>
    <col min="7172" max="7172" width="8.44140625" style="424" customWidth="1"/>
    <col min="7173" max="7173" width="23.88671875" style="424" customWidth="1"/>
    <col min="7174" max="7175" width="10.77734375" style="424" customWidth="1"/>
    <col min="7176" max="7176" width="17.77734375" style="424" customWidth="1"/>
    <col min="7177" max="7177" width="5.44140625" style="424" customWidth="1"/>
    <col min="7178" max="7183" width="9" style="424"/>
    <col min="7184" max="7188" width="8.77734375" style="424" customWidth="1"/>
    <col min="7189" max="7424" width="9" style="424"/>
    <col min="7425" max="7425" width="13" style="424" customWidth="1"/>
    <col min="7426" max="7427" width="11.88671875" style="424" customWidth="1"/>
    <col min="7428" max="7428" width="8.44140625" style="424" customWidth="1"/>
    <col min="7429" max="7429" width="23.88671875" style="424" customWidth="1"/>
    <col min="7430" max="7431" width="10.77734375" style="424" customWidth="1"/>
    <col min="7432" max="7432" width="17.77734375" style="424" customWidth="1"/>
    <col min="7433" max="7433" width="5.44140625" style="424" customWidth="1"/>
    <col min="7434" max="7439" width="9" style="424"/>
    <col min="7440" max="7444" width="8.77734375" style="424" customWidth="1"/>
    <col min="7445" max="7680" width="9" style="424"/>
    <col min="7681" max="7681" width="13" style="424" customWidth="1"/>
    <col min="7682" max="7683" width="11.88671875" style="424" customWidth="1"/>
    <col min="7684" max="7684" width="8.44140625" style="424" customWidth="1"/>
    <col min="7685" max="7685" width="23.88671875" style="424" customWidth="1"/>
    <col min="7686" max="7687" width="10.77734375" style="424" customWidth="1"/>
    <col min="7688" max="7688" width="17.77734375" style="424" customWidth="1"/>
    <col min="7689" max="7689" width="5.44140625" style="424" customWidth="1"/>
    <col min="7690" max="7695" width="9" style="424"/>
    <col min="7696" max="7700" width="8.77734375" style="424" customWidth="1"/>
    <col min="7701" max="7936" width="9" style="424"/>
    <col min="7937" max="7937" width="13" style="424" customWidth="1"/>
    <col min="7938" max="7939" width="11.88671875" style="424" customWidth="1"/>
    <col min="7940" max="7940" width="8.44140625" style="424" customWidth="1"/>
    <col min="7941" max="7941" width="23.88671875" style="424" customWidth="1"/>
    <col min="7942" max="7943" width="10.77734375" style="424" customWidth="1"/>
    <col min="7944" max="7944" width="17.77734375" style="424" customWidth="1"/>
    <col min="7945" max="7945" width="5.44140625" style="424" customWidth="1"/>
    <col min="7946" max="7951" width="9" style="424"/>
    <col min="7952" max="7956" width="8.77734375" style="424" customWidth="1"/>
    <col min="7957" max="8192" width="9" style="424"/>
    <col min="8193" max="8193" width="13" style="424" customWidth="1"/>
    <col min="8194" max="8195" width="11.88671875" style="424" customWidth="1"/>
    <col min="8196" max="8196" width="8.44140625" style="424" customWidth="1"/>
    <col min="8197" max="8197" width="23.88671875" style="424" customWidth="1"/>
    <col min="8198" max="8199" width="10.77734375" style="424" customWidth="1"/>
    <col min="8200" max="8200" width="17.77734375" style="424" customWidth="1"/>
    <col min="8201" max="8201" width="5.44140625" style="424" customWidth="1"/>
    <col min="8202" max="8207" width="9" style="424"/>
    <col min="8208" max="8212" width="8.77734375" style="424" customWidth="1"/>
    <col min="8213" max="8448" width="9" style="424"/>
    <col min="8449" max="8449" width="13" style="424" customWidth="1"/>
    <col min="8450" max="8451" width="11.88671875" style="424" customWidth="1"/>
    <col min="8452" max="8452" width="8.44140625" style="424" customWidth="1"/>
    <col min="8453" max="8453" width="23.88671875" style="424" customWidth="1"/>
    <col min="8454" max="8455" width="10.77734375" style="424" customWidth="1"/>
    <col min="8456" max="8456" width="17.77734375" style="424" customWidth="1"/>
    <col min="8457" max="8457" width="5.44140625" style="424" customWidth="1"/>
    <col min="8458" max="8463" width="9" style="424"/>
    <col min="8464" max="8468" width="8.77734375" style="424" customWidth="1"/>
    <col min="8469" max="8704" width="9" style="424"/>
    <col min="8705" max="8705" width="13" style="424" customWidth="1"/>
    <col min="8706" max="8707" width="11.88671875" style="424" customWidth="1"/>
    <col min="8708" max="8708" width="8.44140625" style="424" customWidth="1"/>
    <col min="8709" max="8709" width="23.88671875" style="424" customWidth="1"/>
    <col min="8710" max="8711" width="10.77734375" style="424" customWidth="1"/>
    <col min="8712" max="8712" width="17.77734375" style="424" customWidth="1"/>
    <col min="8713" max="8713" width="5.44140625" style="424" customWidth="1"/>
    <col min="8714" max="8719" width="9" style="424"/>
    <col min="8720" max="8724" width="8.77734375" style="424" customWidth="1"/>
    <col min="8725" max="8960" width="9" style="424"/>
    <col min="8961" max="8961" width="13" style="424" customWidth="1"/>
    <col min="8962" max="8963" width="11.88671875" style="424" customWidth="1"/>
    <col min="8964" max="8964" width="8.44140625" style="424" customWidth="1"/>
    <col min="8965" max="8965" width="23.88671875" style="424" customWidth="1"/>
    <col min="8966" max="8967" width="10.77734375" style="424" customWidth="1"/>
    <col min="8968" max="8968" width="17.77734375" style="424" customWidth="1"/>
    <col min="8969" max="8969" width="5.44140625" style="424" customWidth="1"/>
    <col min="8970" max="8975" width="9" style="424"/>
    <col min="8976" max="8980" width="8.77734375" style="424" customWidth="1"/>
    <col min="8981" max="9216" width="9" style="424"/>
    <col min="9217" max="9217" width="13" style="424" customWidth="1"/>
    <col min="9218" max="9219" width="11.88671875" style="424" customWidth="1"/>
    <col min="9220" max="9220" width="8.44140625" style="424" customWidth="1"/>
    <col min="9221" max="9221" width="23.88671875" style="424" customWidth="1"/>
    <col min="9222" max="9223" width="10.77734375" style="424" customWidth="1"/>
    <col min="9224" max="9224" width="17.77734375" style="424" customWidth="1"/>
    <col min="9225" max="9225" width="5.44140625" style="424" customWidth="1"/>
    <col min="9226" max="9231" width="9" style="424"/>
    <col min="9232" max="9236" width="8.77734375" style="424" customWidth="1"/>
    <col min="9237" max="9472" width="9" style="424"/>
    <col min="9473" max="9473" width="13" style="424" customWidth="1"/>
    <col min="9474" max="9475" width="11.88671875" style="424" customWidth="1"/>
    <col min="9476" max="9476" width="8.44140625" style="424" customWidth="1"/>
    <col min="9477" max="9477" width="23.88671875" style="424" customWidth="1"/>
    <col min="9478" max="9479" width="10.77734375" style="424" customWidth="1"/>
    <col min="9480" max="9480" width="17.77734375" style="424" customWidth="1"/>
    <col min="9481" max="9481" width="5.44140625" style="424" customWidth="1"/>
    <col min="9482" max="9487" width="9" style="424"/>
    <col min="9488" max="9492" width="8.77734375" style="424" customWidth="1"/>
    <col min="9493" max="9728" width="9" style="424"/>
    <col min="9729" max="9729" width="13" style="424" customWidth="1"/>
    <col min="9730" max="9731" width="11.88671875" style="424" customWidth="1"/>
    <col min="9732" max="9732" width="8.44140625" style="424" customWidth="1"/>
    <col min="9733" max="9733" width="23.88671875" style="424" customWidth="1"/>
    <col min="9734" max="9735" width="10.77734375" style="424" customWidth="1"/>
    <col min="9736" max="9736" width="17.77734375" style="424" customWidth="1"/>
    <col min="9737" max="9737" width="5.44140625" style="424" customWidth="1"/>
    <col min="9738" max="9743" width="9" style="424"/>
    <col min="9744" max="9748" width="8.77734375" style="424" customWidth="1"/>
    <col min="9749" max="9984" width="9" style="424"/>
    <col min="9985" max="9985" width="13" style="424" customWidth="1"/>
    <col min="9986" max="9987" width="11.88671875" style="424" customWidth="1"/>
    <col min="9988" max="9988" width="8.44140625" style="424" customWidth="1"/>
    <col min="9989" max="9989" width="23.88671875" style="424" customWidth="1"/>
    <col min="9990" max="9991" width="10.77734375" style="424" customWidth="1"/>
    <col min="9992" max="9992" width="17.77734375" style="424" customWidth="1"/>
    <col min="9993" max="9993" width="5.44140625" style="424" customWidth="1"/>
    <col min="9994" max="9999" width="9" style="424"/>
    <col min="10000" max="10004" width="8.77734375" style="424" customWidth="1"/>
    <col min="10005" max="10240" width="9" style="424"/>
    <col min="10241" max="10241" width="13" style="424" customWidth="1"/>
    <col min="10242" max="10243" width="11.88671875" style="424" customWidth="1"/>
    <col min="10244" max="10244" width="8.44140625" style="424" customWidth="1"/>
    <col min="10245" max="10245" width="23.88671875" style="424" customWidth="1"/>
    <col min="10246" max="10247" width="10.77734375" style="424" customWidth="1"/>
    <col min="10248" max="10248" width="17.77734375" style="424" customWidth="1"/>
    <col min="10249" max="10249" width="5.44140625" style="424" customWidth="1"/>
    <col min="10250" max="10255" width="9" style="424"/>
    <col min="10256" max="10260" width="8.77734375" style="424" customWidth="1"/>
    <col min="10261" max="10496" width="9" style="424"/>
    <col min="10497" max="10497" width="13" style="424" customWidth="1"/>
    <col min="10498" max="10499" width="11.88671875" style="424" customWidth="1"/>
    <col min="10500" max="10500" width="8.44140625" style="424" customWidth="1"/>
    <col min="10501" max="10501" width="23.88671875" style="424" customWidth="1"/>
    <col min="10502" max="10503" width="10.77734375" style="424" customWidth="1"/>
    <col min="10504" max="10504" width="17.77734375" style="424" customWidth="1"/>
    <col min="10505" max="10505" width="5.44140625" style="424" customWidth="1"/>
    <col min="10506" max="10511" width="9" style="424"/>
    <col min="10512" max="10516" width="8.77734375" style="424" customWidth="1"/>
    <col min="10517" max="10752" width="9" style="424"/>
    <col min="10753" max="10753" width="13" style="424" customWidth="1"/>
    <col min="10754" max="10755" width="11.88671875" style="424" customWidth="1"/>
    <col min="10756" max="10756" width="8.44140625" style="424" customWidth="1"/>
    <col min="10757" max="10757" width="23.88671875" style="424" customWidth="1"/>
    <col min="10758" max="10759" width="10.77734375" style="424" customWidth="1"/>
    <col min="10760" max="10760" width="17.77734375" style="424" customWidth="1"/>
    <col min="10761" max="10761" width="5.44140625" style="424" customWidth="1"/>
    <col min="10762" max="10767" width="9" style="424"/>
    <col min="10768" max="10772" width="8.77734375" style="424" customWidth="1"/>
    <col min="10773" max="11008" width="9" style="424"/>
    <col min="11009" max="11009" width="13" style="424" customWidth="1"/>
    <col min="11010" max="11011" width="11.88671875" style="424" customWidth="1"/>
    <col min="11012" max="11012" width="8.44140625" style="424" customWidth="1"/>
    <col min="11013" max="11013" width="23.88671875" style="424" customWidth="1"/>
    <col min="11014" max="11015" width="10.77734375" style="424" customWidth="1"/>
    <col min="11016" max="11016" width="17.77734375" style="424" customWidth="1"/>
    <col min="11017" max="11017" width="5.44140625" style="424" customWidth="1"/>
    <col min="11018" max="11023" width="9" style="424"/>
    <col min="11024" max="11028" width="8.77734375" style="424" customWidth="1"/>
    <col min="11029" max="11264" width="9" style="424"/>
    <col min="11265" max="11265" width="13" style="424" customWidth="1"/>
    <col min="11266" max="11267" width="11.88671875" style="424" customWidth="1"/>
    <col min="11268" max="11268" width="8.44140625" style="424" customWidth="1"/>
    <col min="11269" max="11269" width="23.88671875" style="424" customWidth="1"/>
    <col min="11270" max="11271" width="10.77734375" style="424" customWidth="1"/>
    <col min="11272" max="11272" width="17.77734375" style="424" customWidth="1"/>
    <col min="11273" max="11273" width="5.44140625" style="424" customWidth="1"/>
    <col min="11274" max="11279" width="9" style="424"/>
    <col min="11280" max="11284" width="8.77734375" style="424" customWidth="1"/>
    <col min="11285" max="11520" width="9" style="424"/>
    <col min="11521" max="11521" width="13" style="424" customWidth="1"/>
    <col min="11522" max="11523" width="11.88671875" style="424" customWidth="1"/>
    <col min="11524" max="11524" width="8.44140625" style="424" customWidth="1"/>
    <col min="11525" max="11525" width="23.88671875" style="424" customWidth="1"/>
    <col min="11526" max="11527" width="10.77734375" style="424" customWidth="1"/>
    <col min="11528" max="11528" width="17.77734375" style="424" customWidth="1"/>
    <col min="11529" max="11529" width="5.44140625" style="424" customWidth="1"/>
    <col min="11530" max="11535" width="9" style="424"/>
    <col min="11536" max="11540" width="8.77734375" style="424" customWidth="1"/>
    <col min="11541" max="11776" width="9" style="424"/>
    <col min="11777" max="11777" width="13" style="424" customWidth="1"/>
    <col min="11778" max="11779" width="11.88671875" style="424" customWidth="1"/>
    <col min="11780" max="11780" width="8.44140625" style="424" customWidth="1"/>
    <col min="11781" max="11781" width="23.88671875" style="424" customWidth="1"/>
    <col min="11782" max="11783" width="10.77734375" style="424" customWidth="1"/>
    <col min="11784" max="11784" width="17.77734375" style="424" customWidth="1"/>
    <col min="11785" max="11785" width="5.44140625" style="424" customWidth="1"/>
    <col min="11786" max="11791" width="9" style="424"/>
    <col min="11792" max="11796" width="8.77734375" style="424" customWidth="1"/>
    <col min="11797" max="12032" width="9" style="424"/>
    <col min="12033" max="12033" width="13" style="424" customWidth="1"/>
    <col min="12034" max="12035" width="11.88671875" style="424" customWidth="1"/>
    <col min="12036" max="12036" width="8.44140625" style="424" customWidth="1"/>
    <col min="12037" max="12037" width="23.88671875" style="424" customWidth="1"/>
    <col min="12038" max="12039" width="10.77734375" style="424" customWidth="1"/>
    <col min="12040" max="12040" width="17.77734375" style="424" customWidth="1"/>
    <col min="12041" max="12041" width="5.44140625" style="424" customWidth="1"/>
    <col min="12042" max="12047" width="9" style="424"/>
    <col min="12048" max="12052" width="8.77734375" style="424" customWidth="1"/>
    <col min="12053" max="12288" width="9" style="424"/>
    <col min="12289" max="12289" width="13" style="424" customWidth="1"/>
    <col min="12290" max="12291" width="11.88671875" style="424" customWidth="1"/>
    <col min="12292" max="12292" width="8.44140625" style="424" customWidth="1"/>
    <col min="12293" max="12293" width="23.88671875" style="424" customWidth="1"/>
    <col min="12294" max="12295" width="10.77734375" style="424" customWidth="1"/>
    <col min="12296" max="12296" width="17.77734375" style="424" customWidth="1"/>
    <col min="12297" max="12297" width="5.44140625" style="424" customWidth="1"/>
    <col min="12298" max="12303" width="9" style="424"/>
    <col min="12304" max="12308" width="8.77734375" style="424" customWidth="1"/>
    <col min="12309" max="12544" width="9" style="424"/>
    <col min="12545" max="12545" width="13" style="424" customWidth="1"/>
    <col min="12546" max="12547" width="11.88671875" style="424" customWidth="1"/>
    <col min="12548" max="12548" width="8.44140625" style="424" customWidth="1"/>
    <col min="12549" max="12549" width="23.88671875" style="424" customWidth="1"/>
    <col min="12550" max="12551" width="10.77734375" style="424" customWidth="1"/>
    <col min="12552" max="12552" width="17.77734375" style="424" customWidth="1"/>
    <col min="12553" max="12553" width="5.44140625" style="424" customWidth="1"/>
    <col min="12554" max="12559" width="9" style="424"/>
    <col min="12560" max="12564" width="8.77734375" style="424" customWidth="1"/>
    <col min="12565" max="12800" width="9" style="424"/>
    <col min="12801" max="12801" width="13" style="424" customWidth="1"/>
    <col min="12802" max="12803" width="11.88671875" style="424" customWidth="1"/>
    <col min="12804" max="12804" width="8.44140625" style="424" customWidth="1"/>
    <col min="12805" max="12805" width="23.88671875" style="424" customWidth="1"/>
    <col min="12806" max="12807" width="10.77734375" style="424" customWidth="1"/>
    <col min="12808" max="12808" width="17.77734375" style="424" customWidth="1"/>
    <col min="12809" max="12809" width="5.44140625" style="424" customWidth="1"/>
    <col min="12810" max="12815" width="9" style="424"/>
    <col min="12816" max="12820" width="8.77734375" style="424" customWidth="1"/>
    <col min="12821" max="13056" width="9" style="424"/>
    <col min="13057" max="13057" width="13" style="424" customWidth="1"/>
    <col min="13058" max="13059" width="11.88671875" style="424" customWidth="1"/>
    <col min="13060" max="13060" width="8.44140625" style="424" customWidth="1"/>
    <col min="13061" max="13061" width="23.88671875" style="424" customWidth="1"/>
    <col min="13062" max="13063" width="10.77734375" style="424" customWidth="1"/>
    <col min="13064" max="13064" width="17.77734375" style="424" customWidth="1"/>
    <col min="13065" max="13065" width="5.44140625" style="424" customWidth="1"/>
    <col min="13066" max="13071" width="9" style="424"/>
    <col min="13072" max="13076" width="8.77734375" style="424" customWidth="1"/>
    <col min="13077" max="13312" width="9" style="424"/>
    <col min="13313" max="13313" width="13" style="424" customWidth="1"/>
    <col min="13314" max="13315" width="11.88671875" style="424" customWidth="1"/>
    <col min="13316" max="13316" width="8.44140625" style="424" customWidth="1"/>
    <col min="13317" max="13317" width="23.88671875" style="424" customWidth="1"/>
    <col min="13318" max="13319" width="10.77734375" style="424" customWidth="1"/>
    <col min="13320" max="13320" width="17.77734375" style="424" customWidth="1"/>
    <col min="13321" max="13321" width="5.44140625" style="424" customWidth="1"/>
    <col min="13322" max="13327" width="9" style="424"/>
    <col min="13328" max="13332" width="8.77734375" style="424" customWidth="1"/>
    <col min="13333" max="13568" width="9" style="424"/>
    <col min="13569" max="13569" width="13" style="424" customWidth="1"/>
    <col min="13570" max="13571" width="11.88671875" style="424" customWidth="1"/>
    <col min="13572" max="13572" width="8.44140625" style="424" customWidth="1"/>
    <col min="13573" max="13573" width="23.88671875" style="424" customWidth="1"/>
    <col min="13574" max="13575" width="10.77734375" style="424" customWidth="1"/>
    <col min="13576" max="13576" width="17.77734375" style="424" customWidth="1"/>
    <col min="13577" max="13577" width="5.44140625" style="424" customWidth="1"/>
    <col min="13578" max="13583" width="9" style="424"/>
    <col min="13584" max="13588" width="8.77734375" style="424" customWidth="1"/>
    <col min="13589" max="13824" width="9" style="424"/>
    <col min="13825" max="13825" width="13" style="424" customWidth="1"/>
    <col min="13826" max="13827" width="11.88671875" style="424" customWidth="1"/>
    <col min="13828" max="13828" width="8.44140625" style="424" customWidth="1"/>
    <col min="13829" max="13829" width="23.88671875" style="424" customWidth="1"/>
    <col min="13830" max="13831" width="10.77734375" style="424" customWidth="1"/>
    <col min="13832" max="13832" width="17.77734375" style="424" customWidth="1"/>
    <col min="13833" max="13833" width="5.44140625" style="424" customWidth="1"/>
    <col min="13834" max="13839" width="9" style="424"/>
    <col min="13840" max="13844" width="8.77734375" style="424" customWidth="1"/>
    <col min="13845" max="14080" width="9" style="424"/>
    <col min="14081" max="14081" width="13" style="424" customWidth="1"/>
    <col min="14082" max="14083" width="11.88671875" style="424" customWidth="1"/>
    <col min="14084" max="14084" width="8.44140625" style="424" customWidth="1"/>
    <col min="14085" max="14085" width="23.88671875" style="424" customWidth="1"/>
    <col min="14086" max="14087" width="10.77734375" style="424" customWidth="1"/>
    <col min="14088" max="14088" width="17.77734375" style="424" customWidth="1"/>
    <col min="14089" max="14089" width="5.44140625" style="424" customWidth="1"/>
    <col min="14090" max="14095" width="9" style="424"/>
    <col min="14096" max="14100" width="8.77734375" style="424" customWidth="1"/>
    <col min="14101" max="14336" width="9" style="424"/>
    <col min="14337" max="14337" width="13" style="424" customWidth="1"/>
    <col min="14338" max="14339" width="11.88671875" style="424" customWidth="1"/>
    <col min="14340" max="14340" width="8.44140625" style="424" customWidth="1"/>
    <col min="14341" max="14341" width="23.88671875" style="424" customWidth="1"/>
    <col min="14342" max="14343" width="10.77734375" style="424" customWidth="1"/>
    <col min="14344" max="14344" width="17.77734375" style="424" customWidth="1"/>
    <col min="14345" max="14345" width="5.44140625" style="424" customWidth="1"/>
    <col min="14346" max="14351" width="9" style="424"/>
    <col min="14352" max="14356" width="8.77734375" style="424" customWidth="1"/>
    <col min="14357" max="14592" width="9" style="424"/>
    <col min="14593" max="14593" width="13" style="424" customWidth="1"/>
    <col min="14594" max="14595" width="11.88671875" style="424" customWidth="1"/>
    <col min="14596" max="14596" width="8.44140625" style="424" customWidth="1"/>
    <col min="14597" max="14597" width="23.88671875" style="424" customWidth="1"/>
    <col min="14598" max="14599" width="10.77734375" style="424" customWidth="1"/>
    <col min="14600" max="14600" width="17.77734375" style="424" customWidth="1"/>
    <col min="14601" max="14601" width="5.44140625" style="424" customWidth="1"/>
    <col min="14602" max="14607" width="9" style="424"/>
    <col min="14608" max="14612" width="8.77734375" style="424" customWidth="1"/>
    <col min="14613" max="14848" width="9" style="424"/>
    <col min="14849" max="14849" width="13" style="424" customWidth="1"/>
    <col min="14850" max="14851" width="11.88671875" style="424" customWidth="1"/>
    <col min="14852" max="14852" width="8.44140625" style="424" customWidth="1"/>
    <col min="14853" max="14853" width="23.88671875" style="424" customWidth="1"/>
    <col min="14854" max="14855" width="10.77734375" style="424" customWidth="1"/>
    <col min="14856" max="14856" width="17.77734375" style="424" customWidth="1"/>
    <col min="14857" max="14857" width="5.44140625" style="424" customWidth="1"/>
    <col min="14858" max="14863" width="9" style="424"/>
    <col min="14864" max="14868" width="8.77734375" style="424" customWidth="1"/>
    <col min="14869" max="15104" width="9" style="424"/>
    <col min="15105" max="15105" width="13" style="424" customWidth="1"/>
    <col min="15106" max="15107" width="11.88671875" style="424" customWidth="1"/>
    <col min="15108" max="15108" width="8.44140625" style="424" customWidth="1"/>
    <col min="15109" max="15109" width="23.88671875" style="424" customWidth="1"/>
    <col min="15110" max="15111" width="10.77734375" style="424" customWidth="1"/>
    <col min="15112" max="15112" width="17.77734375" style="424" customWidth="1"/>
    <col min="15113" max="15113" width="5.44140625" style="424" customWidth="1"/>
    <col min="15114" max="15119" width="9" style="424"/>
    <col min="15120" max="15124" width="8.77734375" style="424" customWidth="1"/>
    <col min="15125" max="15360" width="9" style="424"/>
    <col min="15361" max="15361" width="13" style="424" customWidth="1"/>
    <col min="15362" max="15363" width="11.88671875" style="424" customWidth="1"/>
    <col min="15364" max="15364" width="8.44140625" style="424" customWidth="1"/>
    <col min="15365" max="15365" width="23.88671875" style="424" customWidth="1"/>
    <col min="15366" max="15367" width="10.77734375" style="424" customWidth="1"/>
    <col min="15368" max="15368" width="17.77734375" style="424" customWidth="1"/>
    <col min="15369" max="15369" width="5.44140625" style="424" customWidth="1"/>
    <col min="15370" max="15375" width="9" style="424"/>
    <col min="15376" max="15380" width="8.77734375" style="424" customWidth="1"/>
    <col min="15381" max="15616" width="9" style="424"/>
    <col min="15617" max="15617" width="13" style="424" customWidth="1"/>
    <col min="15618" max="15619" width="11.88671875" style="424" customWidth="1"/>
    <col min="15620" max="15620" width="8.44140625" style="424" customWidth="1"/>
    <col min="15621" max="15621" width="23.88671875" style="424" customWidth="1"/>
    <col min="15622" max="15623" width="10.77734375" style="424" customWidth="1"/>
    <col min="15624" max="15624" width="17.77734375" style="424" customWidth="1"/>
    <col min="15625" max="15625" width="5.44140625" style="424" customWidth="1"/>
    <col min="15626" max="15631" width="9" style="424"/>
    <col min="15632" max="15636" width="8.77734375" style="424" customWidth="1"/>
    <col min="15637" max="15872" width="9" style="424"/>
    <col min="15873" max="15873" width="13" style="424" customWidth="1"/>
    <col min="15874" max="15875" width="11.88671875" style="424" customWidth="1"/>
    <col min="15876" max="15876" width="8.44140625" style="424" customWidth="1"/>
    <col min="15877" max="15877" width="23.88671875" style="424" customWidth="1"/>
    <col min="15878" max="15879" width="10.77734375" style="424" customWidth="1"/>
    <col min="15880" max="15880" width="17.77734375" style="424" customWidth="1"/>
    <col min="15881" max="15881" width="5.44140625" style="424" customWidth="1"/>
    <col min="15882" max="15887" width="9" style="424"/>
    <col min="15888" max="15892" width="8.77734375" style="424" customWidth="1"/>
    <col min="15893" max="16128" width="9" style="424"/>
    <col min="16129" max="16129" width="13" style="424" customWidth="1"/>
    <col min="16130" max="16131" width="11.88671875" style="424" customWidth="1"/>
    <col min="16132" max="16132" width="8.44140625" style="424" customWidth="1"/>
    <col min="16133" max="16133" width="23.88671875" style="424" customWidth="1"/>
    <col min="16134" max="16135" width="10.77734375" style="424" customWidth="1"/>
    <col min="16136" max="16136" width="17.77734375" style="424" customWidth="1"/>
    <col min="16137" max="16137" width="5.44140625" style="424" customWidth="1"/>
    <col min="16138" max="16143" width="9" style="424"/>
    <col min="16144" max="16148" width="8.77734375" style="424" customWidth="1"/>
    <col min="16149" max="16384" width="9" style="424"/>
  </cols>
  <sheetData>
    <row r="1" spans="1:9" s="38" customFormat="1" ht="20.100000000000001" customHeight="1" thickBot="1" x14ac:dyDescent="0.35">
      <c r="A1" s="416" t="s">
        <v>520</v>
      </c>
      <c r="B1" s="417"/>
      <c r="C1" s="418"/>
      <c r="F1" s="419" t="s">
        <v>521</v>
      </c>
      <c r="G1" s="1891" t="s">
        <v>522</v>
      </c>
      <c r="H1" s="1892"/>
      <c r="I1" s="109" t="s">
        <v>97</v>
      </c>
    </row>
    <row r="2" spans="1:9" s="38" customFormat="1" ht="20.100000000000001" customHeight="1" thickBot="1" x14ac:dyDescent="0.35">
      <c r="A2" s="416" t="s">
        <v>523</v>
      </c>
      <c r="B2" s="420" t="s">
        <v>524</v>
      </c>
      <c r="C2" s="421"/>
      <c r="D2" s="421"/>
      <c r="E2" s="35"/>
      <c r="F2" s="419" t="s">
        <v>525</v>
      </c>
      <c r="G2" s="1893" t="s">
        <v>526</v>
      </c>
      <c r="H2" s="1894"/>
    </row>
    <row r="3" spans="1:9" s="422" customFormat="1" ht="60" customHeight="1" x14ac:dyDescent="0.3">
      <c r="A3" s="1895" t="s">
        <v>527</v>
      </c>
      <c r="B3" s="1896"/>
      <c r="C3" s="1896"/>
      <c r="D3" s="1896"/>
      <c r="E3" s="1896"/>
      <c r="F3" s="1896"/>
      <c r="G3" s="1896"/>
      <c r="H3" s="1896"/>
    </row>
    <row r="4" spans="1:9" s="423" customFormat="1" ht="25.2" thickBot="1" x14ac:dyDescent="0.35">
      <c r="A4" s="1897" t="s">
        <v>706</v>
      </c>
      <c r="B4" s="1897"/>
      <c r="C4" s="1897"/>
      <c r="D4" s="1897"/>
      <c r="E4" s="1897"/>
      <c r="F4" s="1897"/>
      <c r="G4" s="1897"/>
      <c r="H4" s="1897"/>
    </row>
    <row r="5" spans="1:9" s="38" customFormat="1" ht="19.95" customHeight="1" x14ac:dyDescent="0.3">
      <c r="A5" s="1898" t="s">
        <v>528</v>
      </c>
      <c r="B5" s="1898"/>
      <c r="C5" s="1898"/>
      <c r="D5" s="1898"/>
      <c r="E5" s="1898"/>
      <c r="F5" s="1900" t="s">
        <v>529</v>
      </c>
      <c r="G5" s="1901"/>
      <c r="H5" s="1901"/>
    </row>
    <row r="6" spans="1:9" s="38" customFormat="1" ht="19.95" customHeight="1" thickBot="1" x14ac:dyDescent="0.35">
      <c r="A6" s="1899"/>
      <c r="B6" s="1899"/>
      <c r="C6" s="1899"/>
      <c r="D6" s="1899"/>
      <c r="E6" s="1899"/>
      <c r="F6" s="1902"/>
      <c r="G6" s="1903"/>
      <c r="H6" s="1903"/>
    </row>
    <row r="7" spans="1:9" s="38" customFormat="1" ht="36" customHeight="1" x14ac:dyDescent="0.3">
      <c r="A7" s="1904" t="s">
        <v>530</v>
      </c>
      <c r="B7" s="38" t="s">
        <v>531</v>
      </c>
      <c r="C7" s="424"/>
      <c r="D7" s="424"/>
      <c r="E7" s="425"/>
      <c r="F7" s="1907">
        <f>F8+F9+F10+F11</f>
        <v>1</v>
      </c>
      <c r="G7" s="1908"/>
      <c r="H7" s="1908"/>
    </row>
    <row r="8" spans="1:9" s="38" customFormat="1" ht="36" customHeight="1" x14ac:dyDescent="0.3">
      <c r="A8" s="1905"/>
      <c r="B8" s="426" t="s">
        <v>532</v>
      </c>
      <c r="C8" s="427"/>
      <c r="D8" s="428"/>
      <c r="E8" s="428"/>
      <c r="F8" s="1909">
        <v>0</v>
      </c>
      <c r="G8" s="1910"/>
      <c r="H8" s="1911"/>
    </row>
    <row r="9" spans="1:9" s="38" customFormat="1" ht="36" customHeight="1" x14ac:dyDescent="0.3">
      <c r="A9" s="1905"/>
      <c r="B9" s="429" t="s">
        <v>533</v>
      </c>
      <c r="C9" s="430"/>
      <c r="D9" s="425"/>
      <c r="E9" s="425"/>
      <c r="F9" s="1909">
        <v>1</v>
      </c>
      <c r="G9" s="1910"/>
      <c r="H9" s="1911"/>
    </row>
    <row r="10" spans="1:9" s="38" customFormat="1" ht="36" customHeight="1" x14ac:dyDescent="0.3">
      <c r="A10" s="1905"/>
      <c r="B10" s="431" t="s">
        <v>534</v>
      </c>
      <c r="C10" s="427"/>
      <c r="D10" s="427"/>
      <c r="E10" s="432"/>
      <c r="F10" s="1909">
        <v>0</v>
      </c>
      <c r="G10" s="1910"/>
      <c r="H10" s="1911"/>
    </row>
    <row r="11" spans="1:9" s="38" customFormat="1" ht="36" customHeight="1" x14ac:dyDescent="0.3">
      <c r="A11" s="1906"/>
      <c r="B11" s="431" t="s">
        <v>535</v>
      </c>
      <c r="C11" s="427"/>
      <c r="D11" s="427"/>
      <c r="E11" s="425"/>
      <c r="F11" s="1909">
        <v>0</v>
      </c>
      <c r="G11" s="1910"/>
      <c r="H11" s="1911"/>
    </row>
    <row r="12" spans="1:9" s="38" customFormat="1" ht="35.1" customHeight="1" x14ac:dyDescent="0.3">
      <c r="A12" s="1915" t="s">
        <v>536</v>
      </c>
      <c r="B12" s="433" t="s">
        <v>531</v>
      </c>
      <c r="C12" s="434"/>
      <c r="D12" s="434"/>
      <c r="E12" s="424"/>
      <c r="F12" s="1909">
        <f>F13+F14+F15+F18+F19+F20</f>
        <v>11</v>
      </c>
      <c r="G12" s="1910"/>
      <c r="H12" s="1911"/>
    </row>
    <row r="13" spans="1:9" s="38" customFormat="1" ht="35.1" customHeight="1" x14ac:dyDescent="0.3">
      <c r="A13" s="1916"/>
      <c r="B13" s="435" t="s">
        <v>537</v>
      </c>
      <c r="C13" s="436"/>
      <c r="D13" s="437"/>
      <c r="E13" s="432"/>
      <c r="F13" s="1909">
        <v>0</v>
      </c>
      <c r="G13" s="1910"/>
      <c r="H13" s="1911"/>
    </row>
    <row r="14" spans="1:9" s="38" customFormat="1" ht="35.1" customHeight="1" x14ac:dyDescent="0.3">
      <c r="A14" s="1916"/>
      <c r="B14" s="435" t="s">
        <v>538</v>
      </c>
      <c r="C14" s="436"/>
      <c r="D14" s="437"/>
      <c r="E14" s="432"/>
      <c r="F14" s="1909">
        <v>6</v>
      </c>
      <c r="G14" s="1910"/>
      <c r="H14" s="1911"/>
    </row>
    <row r="15" spans="1:9" s="38" customFormat="1" ht="35.1" customHeight="1" x14ac:dyDescent="0.3">
      <c r="A15" s="1916"/>
      <c r="B15" s="1522" t="s">
        <v>539</v>
      </c>
      <c r="C15" s="438" t="s">
        <v>540</v>
      </c>
      <c r="D15" s="438"/>
      <c r="E15" s="438"/>
      <c r="F15" s="1909">
        <f>F16+F17</f>
        <v>5</v>
      </c>
      <c r="G15" s="1910"/>
      <c r="H15" s="1911"/>
    </row>
    <row r="16" spans="1:9" s="38" customFormat="1" ht="35.1" customHeight="1" x14ac:dyDescent="0.3">
      <c r="A16" s="1916"/>
      <c r="B16" s="1918"/>
      <c r="C16" s="1920" t="s">
        <v>541</v>
      </c>
      <c r="D16" s="1921"/>
      <c r="E16" s="1921"/>
      <c r="F16" s="1909">
        <v>5</v>
      </c>
      <c r="G16" s="1910"/>
      <c r="H16" s="1911"/>
    </row>
    <row r="17" spans="1:8" s="38" customFormat="1" ht="35.1" customHeight="1" x14ac:dyDescent="0.3">
      <c r="A17" s="1916"/>
      <c r="B17" s="1919"/>
      <c r="C17" s="438" t="s">
        <v>542</v>
      </c>
      <c r="D17" s="438"/>
      <c r="E17" s="438"/>
      <c r="F17" s="1909">
        <v>0</v>
      </c>
      <c r="G17" s="1910"/>
      <c r="H17" s="1911"/>
    </row>
    <row r="18" spans="1:8" s="38" customFormat="1" ht="35.1" customHeight="1" x14ac:dyDescent="0.3">
      <c r="A18" s="1916"/>
      <c r="B18" s="435" t="s">
        <v>543</v>
      </c>
      <c r="C18" s="436"/>
      <c r="D18" s="432"/>
      <c r="E18" s="432"/>
      <c r="F18" s="1909">
        <v>0</v>
      </c>
      <c r="G18" s="1910"/>
      <c r="H18" s="1911"/>
    </row>
    <row r="19" spans="1:8" s="38" customFormat="1" ht="35.1" customHeight="1" x14ac:dyDescent="0.3">
      <c r="A19" s="1916"/>
      <c r="B19" s="439" t="s">
        <v>544</v>
      </c>
      <c r="C19" s="425"/>
      <c r="D19" s="425"/>
      <c r="E19" s="432"/>
      <c r="F19" s="1909">
        <v>0</v>
      </c>
      <c r="G19" s="1910"/>
      <c r="H19" s="1911"/>
    </row>
    <row r="20" spans="1:8" s="38" customFormat="1" ht="35.1" customHeight="1" thickBot="1" x14ac:dyDescent="0.35">
      <c r="A20" s="1917"/>
      <c r="B20" s="440" t="s">
        <v>545</v>
      </c>
      <c r="C20" s="441"/>
      <c r="D20" s="442"/>
      <c r="E20" s="442"/>
      <c r="F20" s="1912">
        <v>0</v>
      </c>
      <c r="G20" s="1913"/>
      <c r="H20" s="1913"/>
    </row>
    <row r="21" spans="1:8" s="38" customFormat="1" ht="24.9" customHeight="1" x14ac:dyDescent="0.3">
      <c r="A21" s="443" t="s">
        <v>546</v>
      </c>
      <c r="B21" s="444" t="s">
        <v>547</v>
      </c>
      <c r="C21" s="444"/>
      <c r="D21" s="445" t="s">
        <v>548</v>
      </c>
      <c r="E21" s="445"/>
      <c r="F21" s="443" t="s">
        <v>549</v>
      </c>
      <c r="G21" s="443"/>
      <c r="H21" s="446"/>
    </row>
    <row r="22" spans="1:8" s="38" customFormat="1" ht="24.75" customHeight="1" x14ac:dyDescent="0.3">
      <c r="A22" s="447"/>
      <c r="B22" s="447"/>
      <c r="C22" s="447"/>
      <c r="D22" s="448" t="s">
        <v>550</v>
      </c>
      <c r="E22" s="448"/>
      <c r="F22" s="449" t="s">
        <v>707</v>
      </c>
      <c r="G22" s="447"/>
      <c r="H22" s="450"/>
    </row>
    <row r="23" spans="1:8" s="38" customFormat="1" ht="24.9" customHeight="1" x14ac:dyDescent="0.3">
      <c r="A23" s="443"/>
      <c r="B23" s="443"/>
      <c r="C23" s="443"/>
      <c r="D23" s="451"/>
      <c r="E23" s="451"/>
      <c r="F23" s="445"/>
      <c r="G23" s="447"/>
      <c r="H23" s="446"/>
    </row>
    <row r="24" spans="1:8" s="38" customFormat="1" ht="24.9" customHeight="1" x14ac:dyDescent="0.3">
      <c r="A24" s="1914" t="s">
        <v>551</v>
      </c>
      <c r="B24" s="1914"/>
      <c r="C24" s="1914"/>
      <c r="D24" s="1914"/>
      <c r="E24" s="1914"/>
      <c r="F24" s="1914"/>
      <c r="G24" s="1914"/>
      <c r="H24" s="1914"/>
    </row>
    <row r="25" spans="1:8" s="38" customFormat="1" ht="24.9" customHeight="1" x14ac:dyDescent="0.3">
      <c r="A25" s="452" t="s">
        <v>552</v>
      </c>
      <c r="H25" s="453"/>
    </row>
    <row r="26" spans="1:8" s="38" customFormat="1" ht="17.25" customHeight="1" x14ac:dyDescent="0.3">
      <c r="A26" s="454"/>
      <c r="H26" s="453"/>
    </row>
    <row r="28" spans="1:8" x14ac:dyDescent="0.3">
      <c r="E28" s="455"/>
    </row>
    <row r="29" spans="1:8" x14ac:dyDescent="0.3">
      <c r="E29" s="455"/>
    </row>
  </sheetData>
  <mergeCells count="25">
    <mergeCell ref="F19:H19"/>
    <mergeCell ref="F20:H20"/>
    <mergeCell ref="A24:H24"/>
    <mergeCell ref="A12:A20"/>
    <mergeCell ref="F12:H12"/>
    <mergeCell ref="F13:H13"/>
    <mergeCell ref="F14:H14"/>
    <mergeCell ref="B15:B17"/>
    <mergeCell ref="F15:H15"/>
    <mergeCell ref="C16:E16"/>
    <mergeCell ref="F16:H16"/>
    <mergeCell ref="F17:H17"/>
    <mergeCell ref="F18:H18"/>
    <mergeCell ref="A7:A11"/>
    <mergeCell ref="F7:H7"/>
    <mergeCell ref="F8:H8"/>
    <mergeCell ref="F9:H9"/>
    <mergeCell ref="F10:H10"/>
    <mergeCell ref="F11:H11"/>
    <mergeCell ref="G1:H1"/>
    <mergeCell ref="G2:H2"/>
    <mergeCell ref="A3:H3"/>
    <mergeCell ref="A4:H4"/>
    <mergeCell ref="A5:E6"/>
    <mergeCell ref="F5:H6"/>
  </mergeCells>
  <phoneticPr fontId="10" type="noConversion"/>
  <hyperlinks>
    <hyperlink ref="I1" location="預告統計資料發布時間表!A1" display="回發布時間表" xr:uid="{1F338FB5-0011-41DE-B8C3-F5220E1B8055}"/>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6754-91F4-43DA-BFF9-3CC0DCEB6B8F}">
  <sheetPr>
    <pageSetUpPr fitToPage="1"/>
  </sheetPr>
  <dimension ref="A1:N27"/>
  <sheetViews>
    <sheetView zoomScale="85" zoomScaleNormal="85" zoomScaleSheetLayoutView="85" workbookViewId="0">
      <selection activeCell="K1" sqref="K1"/>
    </sheetView>
  </sheetViews>
  <sheetFormatPr defaultColWidth="8.88671875" defaultRowHeight="16.2" x14ac:dyDescent="0.3"/>
  <cols>
    <col min="1" max="1" width="7.33203125" style="1105" customWidth="1"/>
    <col min="2" max="2" width="9" style="1105" customWidth="1"/>
    <col min="3" max="3" width="23" style="1105" customWidth="1"/>
    <col min="4" max="4" width="16.21875" style="1105" customWidth="1"/>
    <col min="5" max="10" width="14.21875" style="1105" customWidth="1"/>
    <col min="11" max="11" width="15.88671875" style="1105" customWidth="1"/>
    <col min="12" max="14" width="14.21875" style="1105" customWidth="1"/>
    <col min="15" max="16384" width="8.88671875" style="89"/>
  </cols>
  <sheetData>
    <row r="1" spans="1:14" s="414" customFormat="1" ht="19.8" x14ac:dyDescent="0.4">
      <c r="A1" s="1955" t="s">
        <v>1151</v>
      </c>
      <c r="B1" s="1582"/>
      <c r="D1" s="81"/>
      <c r="E1" s="81"/>
      <c r="F1" s="81"/>
      <c r="G1" s="1098"/>
      <c r="H1" s="80" t="s">
        <v>95</v>
      </c>
      <c r="I1" s="1968" t="s">
        <v>1152</v>
      </c>
      <c r="J1" s="1969"/>
      <c r="K1" s="109" t="s">
        <v>97</v>
      </c>
    </row>
    <row r="2" spans="1:14" s="414" customFormat="1" ht="19.8" x14ac:dyDescent="0.4">
      <c r="A2" s="1955" t="s">
        <v>1153</v>
      </c>
      <c r="B2" s="1582"/>
      <c r="C2" s="1099" t="s">
        <v>1154</v>
      </c>
      <c r="D2" s="85"/>
      <c r="E2" s="85"/>
      <c r="F2" s="85"/>
      <c r="G2" s="1100"/>
      <c r="H2" s="80" t="s">
        <v>1155</v>
      </c>
      <c r="I2" s="1970" t="s">
        <v>1156</v>
      </c>
      <c r="J2" s="1970"/>
      <c r="K2" s="1101"/>
    </row>
    <row r="3" spans="1:14" ht="32.25" customHeight="1" x14ac:dyDescent="0.3">
      <c r="A3" s="1971" t="s">
        <v>1182</v>
      </c>
      <c r="B3" s="1971"/>
      <c r="C3" s="1971"/>
      <c r="D3" s="1971"/>
      <c r="E3" s="1971"/>
      <c r="F3" s="1971"/>
      <c r="G3" s="1971"/>
      <c r="H3" s="1971"/>
      <c r="I3" s="1971"/>
      <c r="J3" s="1971"/>
      <c r="K3" s="1102"/>
      <c r="L3" s="1102"/>
      <c r="M3" s="1102"/>
      <c r="N3" s="1102"/>
    </row>
    <row r="4" spans="1:14" ht="20.25" customHeight="1" x14ac:dyDescent="0.3">
      <c r="A4" s="1689" t="s">
        <v>1183</v>
      </c>
      <c r="B4" s="1689"/>
      <c r="C4" s="1689"/>
      <c r="D4" s="1689"/>
      <c r="E4" s="1689"/>
      <c r="F4" s="1689"/>
      <c r="G4" s="1689"/>
      <c r="H4" s="1689"/>
      <c r="I4" s="1689"/>
      <c r="J4" s="1689"/>
      <c r="K4" s="82"/>
      <c r="L4" s="82"/>
      <c r="M4" s="82"/>
      <c r="N4" s="82"/>
    </row>
    <row r="5" spans="1:14" ht="19.8" x14ac:dyDescent="0.4">
      <c r="A5" s="1099" t="s">
        <v>1157</v>
      </c>
      <c r="B5" s="1099"/>
      <c r="C5" s="1099"/>
      <c r="D5" s="85"/>
      <c r="E5" s="85"/>
      <c r="F5" s="85"/>
      <c r="G5" s="85"/>
      <c r="H5" s="85"/>
      <c r="I5" s="1099"/>
      <c r="J5" s="1103" t="s">
        <v>1158</v>
      </c>
      <c r="K5" s="1104"/>
      <c r="L5" s="1104"/>
      <c r="M5" s="1104"/>
      <c r="N5" s="1104"/>
    </row>
    <row r="6" spans="1:14" ht="22.5" customHeight="1" x14ac:dyDescent="0.3">
      <c r="A6" s="1952" t="s">
        <v>1159</v>
      </c>
      <c r="B6" s="1952"/>
      <c r="C6" s="1933"/>
      <c r="D6" s="1955" t="s">
        <v>1160</v>
      </c>
      <c r="E6" s="1956"/>
      <c r="F6" s="1956"/>
      <c r="G6" s="1956"/>
      <c r="H6" s="1957"/>
      <c r="I6" s="1958" t="s">
        <v>1161</v>
      </c>
      <c r="J6" s="1956"/>
      <c r="K6" s="89"/>
      <c r="L6" s="89"/>
      <c r="M6" s="89"/>
      <c r="N6" s="89"/>
    </row>
    <row r="7" spans="1:14" ht="19.5" customHeight="1" x14ac:dyDescent="0.3">
      <c r="A7" s="1689"/>
      <c r="B7" s="1689"/>
      <c r="C7" s="1953"/>
      <c r="D7" s="1928" t="s">
        <v>1162</v>
      </c>
      <c r="E7" s="1929"/>
      <c r="F7" s="1929"/>
      <c r="G7" s="1929"/>
      <c r="H7" s="1930"/>
      <c r="I7" s="1959" t="s">
        <v>1163</v>
      </c>
      <c r="J7" s="1965" t="s">
        <v>1164</v>
      </c>
      <c r="K7" s="89"/>
      <c r="L7" s="89"/>
      <c r="M7" s="89"/>
      <c r="N7" s="89"/>
    </row>
    <row r="8" spans="1:14" ht="16.5" customHeight="1" x14ac:dyDescent="0.3">
      <c r="A8" s="1689"/>
      <c r="B8" s="1689"/>
      <c r="C8" s="1953"/>
      <c r="D8" s="1580" t="s">
        <v>1165</v>
      </c>
      <c r="E8" s="1964" t="s">
        <v>1166</v>
      </c>
      <c r="F8" s="1946" t="s">
        <v>1167</v>
      </c>
      <c r="G8" s="1948" t="s">
        <v>1168</v>
      </c>
      <c r="H8" s="1950" t="s">
        <v>1169</v>
      </c>
      <c r="I8" s="1960"/>
      <c r="J8" s="1966"/>
      <c r="K8" s="89"/>
      <c r="L8" s="89"/>
      <c r="M8" s="89"/>
      <c r="N8" s="89"/>
    </row>
    <row r="9" spans="1:14" ht="81.75" customHeight="1" x14ac:dyDescent="0.3">
      <c r="A9" s="1954"/>
      <c r="B9" s="1954"/>
      <c r="C9" s="1935"/>
      <c r="D9" s="1580"/>
      <c r="E9" s="1931"/>
      <c r="F9" s="1947"/>
      <c r="G9" s="1949"/>
      <c r="H9" s="1951"/>
      <c r="I9" s="1961"/>
      <c r="J9" s="1967"/>
      <c r="K9" s="89"/>
      <c r="L9" s="89"/>
      <c r="M9" s="89"/>
      <c r="N9" s="89"/>
    </row>
    <row r="10" spans="1:14" ht="41.25" customHeight="1" x14ac:dyDescent="0.4">
      <c r="A10" s="1940" t="s">
        <v>1170</v>
      </c>
      <c r="B10" s="1940"/>
      <c r="C10" s="1941"/>
      <c r="D10" s="1107">
        <f>SUM(E10:H10)</f>
        <v>19154</v>
      </c>
      <c r="E10" s="1108">
        <f>E16</f>
        <v>12559</v>
      </c>
      <c r="F10" s="1109">
        <f>F16</f>
        <v>680</v>
      </c>
      <c r="G10" s="1110">
        <f>G16+E22</f>
        <v>0</v>
      </c>
      <c r="H10" s="1115">
        <f>H16+G22</f>
        <v>5915</v>
      </c>
      <c r="I10" s="1111"/>
      <c r="J10" s="1116"/>
      <c r="K10" s="89"/>
      <c r="L10" s="89"/>
      <c r="M10" s="89"/>
      <c r="N10" s="89"/>
    </row>
    <row r="11" spans="1:14" ht="19.8" x14ac:dyDescent="0.4">
      <c r="A11" s="1099" t="s">
        <v>1171</v>
      </c>
      <c r="B11" s="1099"/>
      <c r="C11" s="1099"/>
      <c r="D11" s="85"/>
      <c r="E11" s="85"/>
      <c r="F11" s="85"/>
      <c r="G11" s="85"/>
      <c r="H11" s="1099"/>
      <c r="I11" s="1099"/>
      <c r="J11" s="1103"/>
      <c r="K11" s="1104"/>
      <c r="L11" s="1104"/>
      <c r="M11" s="1104"/>
    </row>
    <row r="12" spans="1:14" ht="19.8" x14ac:dyDescent="0.3">
      <c r="A12" s="1952" t="s">
        <v>1159</v>
      </c>
      <c r="B12" s="1952"/>
      <c r="C12" s="1933"/>
      <c r="D12" s="1955" t="s">
        <v>1172</v>
      </c>
      <c r="E12" s="1956"/>
      <c r="F12" s="1956"/>
      <c r="G12" s="1956"/>
      <c r="H12" s="1957"/>
      <c r="I12" s="1958" t="s">
        <v>1173</v>
      </c>
      <c r="J12" s="1956"/>
      <c r="L12" s="89"/>
      <c r="M12" s="89"/>
      <c r="N12" s="89"/>
    </row>
    <row r="13" spans="1:14" ht="19.8" x14ac:dyDescent="0.3">
      <c r="A13" s="1689"/>
      <c r="B13" s="1689"/>
      <c r="C13" s="1953"/>
      <c r="D13" s="1928" t="s">
        <v>1162</v>
      </c>
      <c r="E13" s="1929"/>
      <c r="F13" s="1929"/>
      <c r="G13" s="1929"/>
      <c r="H13" s="1930"/>
      <c r="I13" s="1959" t="s">
        <v>1163</v>
      </c>
      <c r="J13" s="1962" t="s">
        <v>1164</v>
      </c>
      <c r="L13" s="89"/>
      <c r="M13" s="89"/>
      <c r="N13" s="89"/>
    </row>
    <row r="14" spans="1:14" ht="16.5" customHeight="1" x14ac:dyDescent="0.3">
      <c r="A14" s="1689"/>
      <c r="B14" s="1689"/>
      <c r="C14" s="1953"/>
      <c r="D14" s="1964" t="s">
        <v>1165</v>
      </c>
      <c r="E14" s="1964" t="s">
        <v>1166</v>
      </c>
      <c r="F14" s="1946" t="s">
        <v>1167</v>
      </c>
      <c r="G14" s="1948" t="s">
        <v>1168</v>
      </c>
      <c r="H14" s="1950" t="s">
        <v>1174</v>
      </c>
      <c r="I14" s="1960"/>
      <c r="J14" s="1963"/>
      <c r="L14" s="89"/>
      <c r="M14" s="89"/>
      <c r="N14" s="89"/>
    </row>
    <row r="15" spans="1:14" ht="17.25" customHeight="1" x14ac:dyDescent="0.3">
      <c r="A15" s="1954"/>
      <c r="B15" s="1954"/>
      <c r="C15" s="1935"/>
      <c r="D15" s="1931"/>
      <c r="E15" s="1931"/>
      <c r="F15" s="1947"/>
      <c r="G15" s="1949"/>
      <c r="H15" s="1951"/>
      <c r="I15" s="1961"/>
      <c r="J15" s="1938"/>
      <c r="L15" s="89"/>
      <c r="M15" s="89"/>
      <c r="N15" s="89"/>
    </row>
    <row r="16" spans="1:14" ht="41.25" customHeight="1" x14ac:dyDescent="0.4">
      <c r="A16" s="1940" t="s">
        <v>1170</v>
      </c>
      <c r="B16" s="1940"/>
      <c r="C16" s="1941"/>
      <c r="D16" s="1112">
        <f>SUM(E16:H16)</f>
        <v>18754</v>
      </c>
      <c r="E16" s="1108">
        <v>12559</v>
      </c>
      <c r="F16" s="1113">
        <v>680</v>
      </c>
      <c r="G16" s="1114">
        <v>0</v>
      </c>
      <c r="H16" s="1117">
        <v>5515</v>
      </c>
      <c r="I16" s="1111"/>
      <c r="J16" s="1118"/>
      <c r="L16" s="89"/>
      <c r="M16" s="89"/>
      <c r="N16" s="89"/>
    </row>
    <row r="17" spans="1:10" s="414" customFormat="1" ht="19.8" x14ac:dyDescent="0.4">
      <c r="A17" s="414" t="s">
        <v>1175</v>
      </c>
      <c r="D17" s="81"/>
      <c r="E17" s="81"/>
      <c r="F17" s="81"/>
      <c r="G17" s="1104"/>
      <c r="I17" s="1104"/>
      <c r="J17" s="1104"/>
    </row>
    <row r="18" spans="1:10" s="414" customFormat="1" ht="22.5" customHeight="1" x14ac:dyDescent="0.4">
      <c r="A18" s="1952" t="s">
        <v>1159</v>
      </c>
      <c r="B18" s="1952"/>
      <c r="C18" s="1933"/>
      <c r="D18" s="1955" t="s">
        <v>1172</v>
      </c>
      <c r="E18" s="1956"/>
      <c r="F18" s="1956"/>
      <c r="G18" s="1956"/>
      <c r="H18" s="1957"/>
      <c r="I18" s="1922"/>
      <c r="J18" s="1923"/>
    </row>
    <row r="19" spans="1:10" s="414" customFormat="1" ht="19.8" x14ac:dyDescent="0.4">
      <c r="A19" s="1689"/>
      <c r="B19" s="1689"/>
      <c r="C19" s="1953"/>
      <c r="D19" s="1928" t="s">
        <v>1162</v>
      </c>
      <c r="E19" s="1929"/>
      <c r="F19" s="1929"/>
      <c r="G19" s="1929"/>
      <c r="H19" s="1930"/>
      <c r="I19" s="1924"/>
      <c r="J19" s="1925"/>
    </row>
    <row r="20" spans="1:10" s="414" customFormat="1" ht="16.5" customHeight="1" x14ac:dyDescent="0.4">
      <c r="A20" s="1689"/>
      <c r="B20" s="1689"/>
      <c r="C20" s="1953"/>
      <c r="D20" s="1931" t="s">
        <v>1165</v>
      </c>
      <c r="E20" s="1932" t="s">
        <v>1168</v>
      </c>
      <c r="F20" s="1933"/>
      <c r="G20" s="1936" t="s">
        <v>1176</v>
      </c>
      <c r="H20" s="1937"/>
      <c r="I20" s="1924"/>
      <c r="J20" s="1925"/>
    </row>
    <row r="21" spans="1:10" s="414" customFormat="1" ht="81.75" customHeight="1" x14ac:dyDescent="0.4">
      <c r="A21" s="1954"/>
      <c r="B21" s="1954"/>
      <c r="C21" s="1935"/>
      <c r="D21" s="1580"/>
      <c r="E21" s="1934"/>
      <c r="F21" s="1935"/>
      <c r="G21" s="1938"/>
      <c r="H21" s="1939"/>
      <c r="I21" s="1924"/>
      <c r="J21" s="1925"/>
    </row>
    <row r="22" spans="1:10" s="414" customFormat="1" ht="41.25" customHeight="1" x14ac:dyDescent="0.4">
      <c r="A22" s="1940" t="s">
        <v>1170</v>
      </c>
      <c r="B22" s="1940"/>
      <c r="C22" s="1941"/>
      <c r="D22" s="1112">
        <f>SUM(E22:H22)</f>
        <v>400</v>
      </c>
      <c r="E22" s="1942">
        <v>0</v>
      </c>
      <c r="F22" s="1943"/>
      <c r="G22" s="1944">
        <v>400</v>
      </c>
      <c r="H22" s="1945"/>
      <c r="I22" s="1926"/>
      <c r="J22" s="1927"/>
    </row>
    <row r="23" spans="1:10" x14ac:dyDescent="0.3">
      <c r="A23" s="118" t="s">
        <v>1177</v>
      </c>
      <c r="C23" s="118" t="s">
        <v>1178</v>
      </c>
      <c r="D23" s="203" t="s">
        <v>630</v>
      </c>
      <c r="E23" s="118"/>
      <c r="F23" s="203" t="s">
        <v>1179</v>
      </c>
      <c r="I23" s="203"/>
    </row>
    <row r="24" spans="1:10" x14ac:dyDescent="0.3">
      <c r="A24" s="1106"/>
      <c r="C24" s="1106"/>
      <c r="D24" s="203" t="s">
        <v>316</v>
      </c>
      <c r="E24" s="118"/>
      <c r="F24" s="203"/>
      <c r="G24" s="203"/>
      <c r="H24" s="203"/>
      <c r="J24" s="203" t="s">
        <v>1184</v>
      </c>
    </row>
    <row r="25" spans="1:10" ht="19.8" x14ac:dyDescent="0.4">
      <c r="A25" s="1106" t="s">
        <v>1180</v>
      </c>
      <c r="B25" s="1106"/>
      <c r="C25" s="414"/>
      <c r="D25" s="414"/>
      <c r="E25" s="82"/>
      <c r="F25" s="82"/>
      <c r="G25" s="82"/>
    </row>
    <row r="26" spans="1:10" ht="19.8" x14ac:dyDescent="0.4">
      <c r="A26" s="1106" t="s">
        <v>1181</v>
      </c>
      <c r="B26" s="1106"/>
      <c r="C26" s="414"/>
      <c r="D26" s="414"/>
      <c r="E26" s="82"/>
      <c r="F26" s="82"/>
      <c r="G26" s="82"/>
    </row>
    <row r="27" spans="1:10" ht="19.8" x14ac:dyDescent="0.4">
      <c r="A27" s="1106"/>
      <c r="B27" s="1106"/>
      <c r="C27" s="414"/>
      <c r="D27" s="414"/>
      <c r="E27" s="82"/>
      <c r="F27" s="82"/>
      <c r="G27" s="82"/>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0" type="noConversion"/>
  <hyperlinks>
    <hyperlink ref="K1" location="預告統計資料發布時間表!A1" display="回發布時間表" xr:uid="{592A38B2-287F-4EBE-8B8D-20F26BA5F76A}"/>
  </hyperlinks>
  <printOptions horizontalCentered="1" verticalCentered="1"/>
  <pageMargins left="0.19685039370078741" right="0.19685039370078741" top="0.39370078740157483" bottom="0.39370078740157483" header="0.19685039370078741" footer="0.19685039370078741"/>
  <pageSetup paperSize="9" scale="81"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4368-A1A3-4175-9D71-D96401FCAED5}">
  <sheetPr>
    <pageSetUpPr fitToPage="1"/>
  </sheetPr>
  <dimension ref="A1:O26"/>
  <sheetViews>
    <sheetView zoomScale="85" zoomScaleNormal="85" workbookViewId="0">
      <selection activeCell="D11" sqref="D11"/>
    </sheetView>
  </sheetViews>
  <sheetFormatPr defaultColWidth="9" defaultRowHeight="16.2" x14ac:dyDescent="0.3"/>
  <cols>
    <col min="1" max="1" width="7.33203125" style="1311" customWidth="1"/>
    <col min="2" max="2" width="7.88671875" style="1311" customWidth="1"/>
    <col min="3" max="3" width="33.6640625" style="1311" customWidth="1"/>
    <col min="4" max="10" width="14.6640625" style="1311" customWidth="1"/>
    <col min="11" max="11" width="16.44140625" style="1311" customWidth="1"/>
    <col min="12" max="12" width="14.6640625" style="1311" customWidth="1"/>
    <col min="13" max="13" width="13.109375" style="1311" customWidth="1"/>
    <col min="14" max="15" width="14.109375" style="1311" customWidth="1"/>
    <col min="16" max="16384" width="9" style="1311"/>
  </cols>
  <sheetData>
    <row r="1" spans="1:15" ht="19.8" x14ac:dyDescent="0.4">
      <c r="A1" s="1973" t="s">
        <v>319</v>
      </c>
      <c r="B1" s="1974"/>
      <c r="C1" s="1306"/>
      <c r="D1" s="1307"/>
      <c r="E1" s="1307"/>
      <c r="F1" s="1307"/>
      <c r="G1" s="1308"/>
      <c r="H1" s="1308"/>
      <c r="I1" s="1309" t="s">
        <v>95</v>
      </c>
      <c r="J1" s="1975" t="s">
        <v>1442</v>
      </c>
      <c r="K1" s="1976"/>
      <c r="L1" s="1310"/>
    </row>
    <row r="2" spans="1:15" ht="19.8" x14ac:dyDescent="0.4">
      <c r="A2" s="1973" t="s">
        <v>1431</v>
      </c>
      <c r="B2" s="1974"/>
      <c r="C2" s="1312" t="s">
        <v>1432</v>
      </c>
      <c r="D2" s="1313"/>
      <c r="E2" s="1313"/>
      <c r="F2" s="1313"/>
      <c r="G2" s="1314"/>
      <c r="H2" s="1314"/>
      <c r="I2" s="1309" t="s">
        <v>1155</v>
      </c>
      <c r="J2" s="1977" t="s">
        <v>1433</v>
      </c>
      <c r="K2" s="1978"/>
      <c r="L2" s="1310"/>
    </row>
    <row r="3" spans="1:15" ht="33" x14ac:dyDescent="0.3">
      <c r="A3" s="1979" t="s">
        <v>1443</v>
      </c>
      <c r="B3" s="1979"/>
      <c r="C3" s="1979"/>
      <c r="D3" s="1979"/>
      <c r="E3" s="1979"/>
      <c r="F3" s="1979"/>
      <c r="G3" s="1979"/>
      <c r="H3" s="1979"/>
      <c r="I3" s="1979"/>
      <c r="J3" s="1979"/>
      <c r="K3" s="1979"/>
      <c r="L3" s="1315"/>
      <c r="M3" s="1315"/>
      <c r="N3" s="1315"/>
      <c r="O3" s="1315"/>
    </row>
    <row r="4" spans="1:15" ht="20.25" customHeight="1" x14ac:dyDescent="0.3">
      <c r="A4" s="1972" t="s">
        <v>1444</v>
      </c>
      <c r="B4" s="1972"/>
      <c r="C4" s="1972"/>
      <c r="D4" s="1972"/>
      <c r="E4" s="1972"/>
      <c r="F4" s="1972"/>
      <c r="G4" s="1972"/>
      <c r="H4" s="1972"/>
      <c r="I4" s="1972"/>
      <c r="J4" s="1972"/>
      <c r="K4" s="1972"/>
      <c r="L4" s="1316"/>
      <c r="M4" s="1316"/>
      <c r="N4" s="1316"/>
      <c r="O4" s="1316"/>
    </row>
    <row r="5" spans="1:15" ht="22.5" customHeight="1" x14ac:dyDescent="0.4">
      <c r="A5" s="1306" t="s">
        <v>1157</v>
      </c>
      <c r="B5" s="1306"/>
      <c r="C5" s="1306"/>
      <c r="D5" s="1313"/>
      <c r="E5" s="1313"/>
      <c r="F5" s="1313"/>
      <c r="G5" s="1313"/>
      <c r="H5" s="1317"/>
      <c r="I5" s="1317"/>
      <c r="J5" s="1318"/>
      <c r="K5" s="1317" t="s">
        <v>1158</v>
      </c>
    </row>
    <row r="6" spans="1:15" ht="22.5" customHeight="1" x14ac:dyDescent="0.3">
      <c r="A6" s="2009" t="s">
        <v>1159</v>
      </c>
      <c r="B6" s="2009"/>
      <c r="C6" s="2009"/>
      <c r="D6" s="1973" t="s">
        <v>1172</v>
      </c>
      <c r="E6" s="2002"/>
      <c r="F6" s="2002"/>
      <c r="G6" s="2002"/>
      <c r="H6" s="2002"/>
      <c r="I6" s="2015"/>
      <c r="J6" s="1980" t="s">
        <v>1173</v>
      </c>
      <c r="K6" s="1981"/>
    </row>
    <row r="7" spans="1:15" ht="19.5" customHeight="1" x14ac:dyDescent="0.3">
      <c r="A7" s="1972"/>
      <c r="B7" s="1972"/>
      <c r="C7" s="1972"/>
      <c r="D7" s="1982" t="s">
        <v>1434</v>
      </c>
      <c r="E7" s="1983"/>
      <c r="F7" s="1983"/>
      <c r="G7" s="1983"/>
      <c r="H7" s="1984"/>
      <c r="I7" s="1985" t="s">
        <v>1435</v>
      </c>
      <c r="J7" s="1988" t="s">
        <v>1163</v>
      </c>
      <c r="K7" s="1991" t="s">
        <v>1164</v>
      </c>
    </row>
    <row r="8" spans="1:15" ht="16.5" customHeight="1" x14ac:dyDescent="0.3">
      <c r="A8" s="1972"/>
      <c r="B8" s="1972"/>
      <c r="C8" s="1972"/>
      <c r="D8" s="1994" t="s">
        <v>1165</v>
      </c>
      <c r="E8" s="1996" t="s">
        <v>1166</v>
      </c>
      <c r="F8" s="1997" t="s">
        <v>1167</v>
      </c>
      <c r="G8" s="1999" t="s">
        <v>1168</v>
      </c>
      <c r="H8" s="1997" t="s">
        <v>1169</v>
      </c>
      <c r="I8" s="1986"/>
      <c r="J8" s="1989"/>
      <c r="K8" s="1992"/>
    </row>
    <row r="9" spans="1:15" ht="66.75" customHeight="1" x14ac:dyDescent="0.3">
      <c r="A9" s="2012"/>
      <c r="B9" s="2012"/>
      <c r="C9" s="2012"/>
      <c r="D9" s="1995"/>
      <c r="E9" s="1996"/>
      <c r="F9" s="1998"/>
      <c r="G9" s="2000"/>
      <c r="H9" s="1998"/>
      <c r="I9" s="1987"/>
      <c r="J9" s="1990"/>
      <c r="K9" s="1993"/>
    </row>
    <row r="10" spans="1:15" ht="39.75" customHeight="1" x14ac:dyDescent="0.4">
      <c r="A10" s="2007" t="s">
        <v>1445</v>
      </c>
      <c r="B10" s="2007"/>
      <c r="C10" s="2008"/>
      <c r="D10" s="1320"/>
      <c r="E10" s="1321"/>
      <c r="F10" s="1322"/>
      <c r="G10" s="1322"/>
      <c r="H10" s="1323"/>
      <c r="I10" s="1324"/>
      <c r="J10" s="1325"/>
      <c r="K10" s="1326"/>
    </row>
    <row r="11" spans="1:15" ht="22.5" customHeight="1" x14ac:dyDescent="0.4">
      <c r="A11" s="1312" t="s">
        <v>1171</v>
      </c>
      <c r="B11" s="1312"/>
      <c r="C11" s="1312"/>
      <c r="D11" s="1313"/>
      <c r="E11" s="1313"/>
      <c r="F11" s="1313"/>
      <c r="G11" s="1313"/>
      <c r="H11" s="1312"/>
      <c r="I11" s="1312"/>
      <c r="J11" s="1317"/>
      <c r="K11" s="1317"/>
      <c r="L11" s="1327"/>
      <c r="M11" s="1327"/>
    </row>
    <row r="12" spans="1:15" ht="22.5" customHeight="1" x14ac:dyDescent="0.3">
      <c r="A12" s="2009" t="s">
        <v>1159</v>
      </c>
      <c r="B12" s="2009"/>
      <c r="C12" s="2010"/>
      <c r="D12" s="2014" t="s">
        <v>1172</v>
      </c>
      <c r="E12" s="2009"/>
      <c r="F12" s="2009"/>
      <c r="G12" s="2009"/>
      <c r="H12" s="2009"/>
      <c r="I12" s="1985"/>
      <c r="J12" s="2001" t="s">
        <v>1173</v>
      </c>
      <c r="K12" s="2002"/>
    </row>
    <row r="13" spans="1:15" ht="19.5" customHeight="1" x14ac:dyDescent="0.3">
      <c r="A13" s="1972"/>
      <c r="B13" s="1972"/>
      <c r="C13" s="2011"/>
      <c r="D13" s="1982" t="s">
        <v>1437</v>
      </c>
      <c r="E13" s="1983"/>
      <c r="F13" s="1983"/>
      <c r="G13" s="1983"/>
      <c r="H13" s="1983"/>
      <c r="I13" s="2003"/>
      <c r="J13" s="1988" t="s">
        <v>1163</v>
      </c>
      <c r="K13" s="2004" t="s">
        <v>1164</v>
      </c>
    </row>
    <row r="14" spans="1:15" ht="16.5" customHeight="1" x14ac:dyDescent="0.3">
      <c r="A14" s="1972"/>
      <c r="B14" s="1972"/>
      <c r="C14" s="2011"/>
      <c r="D14" s="1994" t="s">
        <v>1165</v>
      </c>
      <c r="E14" s="1996" t="s">
        <v>1166</v>
      </c>
      <c r="F14" s="2016" t="s">
        <v>1167</v>
      </c>
      <c r="G14" s="1999" t="s">
        <v>1168</v>
      </c>
      <c r="H14" s="2018" t="s">
        <v>1174</v>
      </c>
      <c r="I14" s="2019"/>
      <c r="J14" s="1989"/>
      <c r="K14" s="2005"/>
    </row>
    <row r="15" spans="1:15" ht="88.5" customHeight="1" x14ac:dyDescent="0.3">
      <c r="A15" s="2012"/>
      <c r="B15" s="2012"/>
      <c r="C15" s="2013"/>
      <c r="D15" s="1995"/>
      <c r="E15" s="1996"/>
      <c r="F15" s="2017"/>
      <c r="G15" s="2000"/>
      <c r="H15" s="2020"/>
      <c r="I15" s="2021"/>
      <c r="J15" s="1990"/>
      <c r="K15" s="2006"/>
    </row>
    <row r="16" spans="1:15" ht="39.75" customHeight="1" x14ac:dyDescent="0.4">
      <c r="A16" s="2007" t="s">
        <v>1436</v>
      </c>
      <c r="B16" s="2007"/>
      <c r="C16" s="2008"/>
      <c r="D16" s="1328"/>
      <c r="E16" s="1329"/>
      <c r="F16" s="1330"/>
      <c r="G16" s="1319"/>
      <c r="H16" s="2022"/>
      <c r="I16" s="2023"/>
      <c r="J16" s="1331"/>
      <c r="K16" s="1318"/>
    </row>
    <row r="17" spans="1:11" ht="22.5" customHeight="1" x14ac:dyDescent="0.4">
      <c r="A17" s="1312" t="s">
        <v>1175</v>
      </c>
      <c r="B17" s="1312"/>
      <c r="C17" s="1312"/>
      <c r="D17" s="1313"/>
      <c r="E17" s="1313"/>
      <c r="F17" s="1313"/>
      <c r="G17" s="1317"/>
      <c r="H17" s="1312"/>
      <c r="I17" s="1332"/>
      <c r="J17" s="1318"/>
      <c r="K17" s="1317"/>
    </row>
    <row r="18" spans="1:11" ht="22.5" customHeight="1" x14ac:dyDescent="0.3">
      <c r="A18" s="2009" t="s">
        <v>1159</v>
      </c>
      <c r="B18" s="2009"/>
      <c r="C18" s="2010"/>
      <c r="D18" s="1973" t="s">
        <v>1172</v>
      </c>
      <c r="E18" s="2002"/>
      <c r="F18" s="2002"/>
      <c r="G18" s="2002"/>
      <c r="H18" s="2002"/>
      <c r="I18" s="2015"/>
      <c r="J18" s="2025"/>
      <c r="K18" s="2026"/>
    </row>
    <row r="19" spans="1:11" ht="19.5" customHeight="1" x14ac:dyDescent="0.3">
      <c r="A19" s="1972"/>
      <c r="B19" s="1972"/>
      <c r="C19" s="2011"/>
      <c r="D19" s="1982" t="s">
        <v>1437</v>
      </c>
      <c r="E19" s="1983"/>
      <c r="F19" s="1983"/>
      <c r="G19" s="1983"/>
      <c r="H19" s="1984"/>
      <c r="I19" s="2031" t="s">
        <v>1435</v>
      </c>
      <c r="J19" s="2027"/>
      <c r="K19" s="2028"/>
    </row>
    <row r="20" spans="1:11" ht="16.5" customHeight="1" x14ac:dyDescent="0.3">
      <c r="A20" s="1972"/>
      <c r="B20" s="1972"/>
      <c r="C20" s="2011"/>
      <c r="D20" s="2034" t="s">
        <v>1165</v>
      </c>
      <c r="E20" s="1995" t="s">
        <v>1168</v>
      </c>
      <c r="F20" s="2035" t="s">
        <v>1438</v>
      </c>
      <c r="G20" s="2018" t="s">
        <v>1176</v>
      </c>
      <c r="H20" s="2036"/>
      <c r="I20" s="2032"/>
      <c r="J20" s="2027"/>
      <c r="K20" s="2028"/>
    </row>
    <row r="21" spans="1:11" ht="75.75" customHeight="1" x14ac:dyDescent="0.3">
      <c r="A21" s="2012"/>
      <c r="B21" s="2012"/>
      <c r="C21" s="2013"/>
      <c r="D21" s="1995"/>
      <c r="E21" s="1996"/>
      <c r="F21" s="2000"/>
      <c r="G21" s="2020"/>
      <c r="H21" s="2037"/>
      <c r="I21" s="2033"/>
      <c r="J21" s="2027"/>
      <c r="K21" s="2028"/>
    </row>
    <row r="22" spans="1:11" ht="39.75" customHeight="1" x14ac:dyDescent="0.4">
      <c r="A22" s="2007" t="s">
        <v>1436</v>
      </c>
      <c r="B22" s="2007"/>
      <c r="C22" s="2008"/>
      <c r="D22" s="1328"/>
      <c r="E22" s="1329"/>
      <c r="F22" s="1319"/>
      <c r="G22" s="2022"/>
      <c r="H22" s="2024"/>
      <c r="I22" s="1333"/>
      <c r="J22" s="2029"/>
      <c r="K22" s="2030"/>
    </row>
    <row r="23" spans="1:11" x14ac:dyDescent="0.3">
      <c r="A23" s="1334" t="s">
        <v>1177</v>
      </c>
      <c r="C23" s="1335" t="s">
        <v>1178</v>
      </c>
      <c r="E23" s="1336" t="s">
        <v>630</v>
      </c>
      <c r="G23" s="1336" t="s">
        <v>1179</v>
      </c>
      <c r="K23" s="1336" t="s">
        <v>1439</v>
      </c>
    </row>
    <row r="24" spans="1:11" x14ac:dyDescent="0.3">
      <c r="A24" s="1337"/>
      <c r="C24" s="1337"/>
      <c r="E24" s="1336" t="s">
        <v>316</v>
      </c>
      <c r="F24" s="1336"/>
      <c r="G24" s="1336"/>
      <c r="H24" s="1336"/>
    </row>
    <row r="25" spans="1:11" ht="19.8" x14ac:dyDescent="0.4">
      <c r="A25" s="1337" t="s">
        <v>1440</v>
      </c>
      <c r="B25" s="1337"/>
      <c r="C25" s="1306"/>
      <c r="D25" s="1306"/>
      <c r="E25" s="1316"/>
      <c r="F25" s="1316"/>
      <c r="G25" s="1316"/>
    </row>
    <row r="26" spans="1:11" ht="19.8" x14ac:dyDescent="0.4">
      <c r="A26" s="1337" t="s">
        <v>1441</v>
      </c>
      <c r="B26" s="1337"/>
      <c r="C26" s="1306"/>
      <c r="D26" s="1306"/>
      <c r="E26" s="1316"/>
      <c r="F26" s="1316"/>
      <c r="G26" s="1316"/>
    </row>
  </sheetData>
  <mergeCells count="43">
    <mergeCell ref="J18:K22"/>
    <mergeCell ref="D19:H19"/>
    <mergeCell ref="I19:I21"/>
    <mergeCell ref="D20:D21"/>
    <mergeCell ref="E20:E21"/>
    <mergeCell ref="F20:F21"/>
    <mergeCell ref="G20:H21"/>
    <mergeCell ref="A16:C16"/>
    <mergeCell ref="H16:I16"/>
    <mergeCell ref="G22:H22"/>
    <mergeCell ref="A18:C21"/>
    <mergeCell ref="D18:I18"/>
    <mergeCell ref="A22:C22"/>
    <mergeCell ref="A10:C10"/>
    <mergeCell ref="A12:C15"/>
    <mergeCell ref="D12:I12"/>
    <mergeCell ref="A6:C9"/>
    <mergeCell ref="D6:I6"/>
    <mergeCell ref="E14:E15"/>
    <mergeCell ref="F14:F15"/>
    <mergeCell ref="G14:G15"/>
    <mergeCell ref="H14:I15"/>
    <mergeCell ref="J12:K12"/>
    <mergeCell ref="D13:I13"/>
    <mergeCell ref="J13:J15"/>
    <mergeCell ref="K13:K15"/>
    <mergeCell ref="D14:D15"/>
    <mergeCell ref="J6:K6"/>
    <mergeCell ref="D7:H7"/>
    <mergeCell ref="I7:I9"/>
    <mergeCell ref="J7:J9"/>
    <mergeCell ref="K7:K9"/>
    <mergeCell ref="D8:D9"/>
    <mergeCell ref="E8:E9"/>
    <mergeCell ref="F8:F9"/>
    <mergeCell ref="G8:G9"/>
    <mergeCell ref="H8:H9"/>
    <mergeCell ref="A4:K4"/>
    <mergeCell ref="A1:B1"/>
    <mergeCell ref="J1:K1"/>
    <mergeCell ref="A2:B2"/>
    <mergeCell ref="J2:K2"/>
    <mergeCell ref="A3:K3"/>
  </mergeCells>
  <phoneticPr fontId="10" type="noConversion"/>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B6B4-E2EC-48D2-9EC3-A5B6CA916FF8}">
  <sheetPr>
    <pageSetUpPr fitToPage="1"/>
  </sheetPr>
  <dimension ref="A1:O26"/>
  <sheetViews>
    <sheetView zoomScale="85" zoomScaleNormal="85" workbookViewId="0">
      <selection activeCell="L2" sqref="L2"/>
    </sheetView>
  </sheetViews>
  <sheetFormatPr defaultColWidth="9" defaultRowHeight="16.2" x14ac:dyDescent="0.3"/>
  <cols>
    <col min="1" max="1" width="7.33203125" style="1311" customWidth="1"/>
    <col min="2" max="2" width="7.88671875" style="1311" customWidth="1"/>
    <col min="3" max="3" width="33.6640625" style="1311" customWidth="1"/>
    <col min="4" max="10" width="14.6640625" style="1311" customWidth="1"/>
    <col min="11" max="11" width="16.44140625" style="1311" customWidth="1"/>
    <col min="12" max="12" width="14.6640625" style="1311" customWidth="1"/>
    <col min="13" max="13" width="13.109375" style="1311" customWidth="1"/>
    <col min="14" max="15" width="14.109375" style="1311" customWidth="1"/>
    <col min="16" max="16384" width="9" style="1311"/>
  </cols>
  <sheetData>
    <row r="1" spans="1:15" ht="19.8" x14ac:dyDescent="0.4">
      <c r="A1" s="1973" t="s">
        <v>319</v>
      </c>
      <c r="B1" s="1974"/>
      <c r="C1" s="1306"/>
      <c r="D1" s="1307"/>
      <c r="E1" s="1307"/>
      <c r="F1" s="1307"/>
      <c r="G1" s="1308"/>
      <c r="H1" s="1308"/>
      <c r="I1" s="1309" t="s">
        <v>95</v>
      </c>
      <c r="J1" s="1975" t="s">
        <v>1502</v>
      </c>
      <c r="K1" s="1976"/>
      <c r="L1" s="1310"/>
    </row>
    <row r="2" spans="1:15" ht="19.8" x14ac:dyDescent="0.4">
      <c r="A2" s="1973" t="s">
        <v>1431</v>
      </c>
      <c r="B2" s="1974"/>
      <c r="C2" s="1312" t="s">
        <v>1432</v>
      </c>
      <c r="D2" s="1313"/>
      <c r="E2" s="1313"/>
      <c r="F2" s="1313"/>
      <c r="G2" s="1314"/>
      <c r="H2" s="1314"/>
      <c r="I2" s="1309" t="s">
        <v>1155</v>
      </c>
      <c r="J2" s="1977" t="s">
        <v>1433</v>
      </c>
      <c r="K2" s="1978"/>
      <c r="L2" s="109" t="s">
        <v>97</v>
      </c>
    </row>
    <row r="3" spans="1:15" ht="33" x14ac:dyDescent="0.3">
      <c r="A3" s="1979" t="s">
        <v>1503</v>
      </c>
      <c r="B3" s="1979"/>
      <c r="C3" s="1979"/>
      <c r="D3" s="1979"/>
      <c r="E3" s="1979"/>
      <c r="F3" s="1979"/>
      <c r="G3" s="1979"/>
      <c r="H3" s="1979"/>
      <c r="I3" s="1979"/>
      <c r="J3" s="1979"/>
      <c r="K3" s="1979"/>
      <c r="L3" s="1315"/>
      <c r="M3" s="1315"/>
      <c r="N3" s="1315"/>
      <c r="O3" s="1315"/>
    </row>
    <row r="4" spans="1:15" ht="20.25" customHeight="1" x14ac:dyDescent="0.3">
      <c r="A4" s="1972" t="s">
        <v>1504</v>
      </c>
      <c r="B4" s="1972"/>
      <c r="C4" s="1972"/>
      <c r="D4" s="1972"/>
      <c r="E4" s="1972"/>
      <c r="F4" s="1972"/>
      <c r="G4" s="1972"/>
      <c r="H4" s="1972"/>
      <c r="I4" s="1972"/>
      <c r="J4" s="1972"/>
      <c r="K4" s="1972"/>
      <c r="L4" s="1316"/>
      <c r="M4" s="1316"/>
      <c r="N4" s="1316"/>
      <c r="O4" s="1316"/>
    </row>
    <row r="5" spans="1:15" ht="22.5" customHeight="1" x14ac:dyDescent="0.4">
      <c r="A5" s="1306" t="s">
        <v>1157</v>
      </c>
      <c r="B5" s="1306"/>
      <c r="C5" s="1306"/>
      <c r="D5" s="1313"/>
      <c r="E5" s="1313"/>
      <c r="F5" s="1313"/>
      <c r="G5" s="1313"/>
      <c r="H5" s="1317"/>
      <c r="I5" s="1317"/>
      <c r="J5" s="1318"/>
      <c r="K5" s="1317" t="s">
        <v>1158</v>
      </c>
    </row>
    <row r="6" spans="1:15" ht="22.5" customHeight="1" x14ac:dyDescent="0.3">
      <c r="A6" s="2009" t="s">
        <v>1159</v>
      </c>
      <c r="B6" s="2009"/>
      <c r="C6" s="2009"/>
      <c r="D6" s="1973" t="s">
        <v>1172</v>
      </c>
      <c r="E6" s="2002"/>
      <c r="F6" s="2002"/>
      <c r="G6" s="2002"/>
      <c r="H6" s="2002"/>
      <c r="I6" s="2015"/>
      <c r="J6" s="1980" t="s">
        <v>1173</v>
      </c>
      <c r="K6" s="1981"/>
    </row>
    <row r="7" spans="1:15" ht="19.5" customHeight="1" x14ac:dyDescent="0.3">
      <c r="A7" s="1972"/>
      <c r="B7" s="1972"/>
      <c r="C7" s="1972"/>
      <c r="D7" s="1982" t="s">
        <v>1434</v>
      </c>
      <c r="E7" s="1983"/>
      <c r="F7" s="1983"/>
      <c r="G7" s="1983"/>
      <c r="H7" s="1984"/>
      <c r="I7" s="1985" t="s">
        <v>1435</v>
      </c>
      <c r="J7" s="1988" t="s">
        <v>1163</v>
      </c>
      <c r="K7" s="1991" t="s">
        <v>1164</v>
      </c>
    </row>
    <row r="8" spans="1:15" ht="16.5" customHeight="1" x14ac:dyDescent="0.3">
      <c r="A8" s="1972"/>
      <c r="B8" s="1972"/>
      <c r="C8" s="1972"/>
      <c r="D8" s="1994" t="s">
        <v>1165</v>
      </c>
      <c r="E8" s="1996" t="s">
        <v>1166</v>
      </c>
      <c r="F8" s="1997" t="s">
        <v>1167</v>
      </c>
      <c r="G8" s="1999" t="s">
        <v>1168</v>
      </c>
      <c r="H8" s="1997" t="s">
        <v>1169</v>
      </c>
      <c r="I8" s="1986"/>
      <c r="J8" s="1989"/>
      <c r="K8" s="1992"/>
    </row>
    <row r="9" spans="1:15" ht="66.75" customHeight="1" x14ac:dyDescent="0.3">
      <c r="A9" s="2012"/>
      <c r="B9" s="2012"/>
      <c r="C9" s="2012"/>
      <c r="D9" s="1995"/>
      <c r="E9" s="1996"/>
      <c r="F9" s="1998"/>
      <c r="G9" s="2000"/>
      <c r="H9" s="1998"/>
      <c r="I9" s="1987"/>
      <c r="J9" s="1990"/>
      <c r="K9" s="1993"/>
    </row>
    <row r="10" spans="1:15" ht="39.75" customHeight="1" x14ac:dyDescent="0.3">
      <c r="A10" s="2007" t="s">
        <v>1506</v>
      </c>
      <c r="B10" s="2007"/>
      <c r="C10" s="2008"/>
      <c r="D10" s="1425">
        <f>SUM(E10:H10)</f>
        <v>20767.085999999999</v>
      </c>
      <c r="E10" s="1426">
        <v>10864.731</v>
      </c>
      <c r="F10" s="1427">
        <v>776.697</v>
      </c>
      <c r="G10" s="1427">
        <v>0</v>
      </c>
      <c r="H10" s="1426">
        <v>9125.6579999999994</v>
      </c>
      <c r="I10" s="1428">
        <v>0</v>
      </c>
      <c r="J10" s="1429">
        <v>3578.75</v>
      </c>
      <c r="K10" s="1430">
        <v>0</v>
      </c>
    </row>
    <row r="11" spans="1:15" ht="22.5" customHeight="1" x14ac:dyDescent="0.4">
      <c r="A11" s="1312" t="s">
        <v>1171</v>
      </c>
      <c r="B11" s="1312"/>
      <c r="C11" s="1312"/>
      <c r="D11" s="1313"/>
      <c r="E11" s="1313"/>
      <c r="F11" s="1313"/>
      <c r="G11" s="1313"/>
      <c r="H11" s="1312"/>
      <c r="I11" s="1312"/>
      <c r="J11" s="1317"/>
      <c r="K11" s="1317"/>
      <c r="L11" s="1327"/>
      <c r="M11" s="1327"/>
    </row>
    <row r="12" spans="1:15" ht="22.5" customHeight="1" x14ac:dyDescent="0.3">
      <c r="A12" s="2009" t="s">
        <v>1159</v>
      </c>
      <c r="B12" s="2009"/>
      <c r="C12" s="2010"/>
      <c r="D12" s="2014" t="s">
        <v>1172</v>
      </c>
      <c r="E12" s="2009"/>
      <c r="F12" s="2009"/>
      <c r="G12" s="2009"/>
      <c r="H12" s="2009"/>
      <c r="I12" s="1985"/>
      <c r="J12" s="2001" t="s">
        <v>1173</v>
      </c>
      <c r="K12" s="2002"/>
    </row>
    <row r="13" spans="1:15" ht="19.5" customHeight="1" x14ac:dyDescent="0.3">
      <c r="A13" s="1972"/>
      <c r="B13" s="1972"/>
      <c r="C13" s="2011"/>
      <c r="D13" s="1982" t="s">
        <v>1437</v>
      </c>
      <c r="E13" s="1983"/>
      <c r="F13" s="1983"/>
      <c r="G13" s="1983"/>
      <c r="H13" s="1983"/>
      <c r="I13" s="2003"/>
      <c r="J13" s="1988" t="s">
        <v>1163</v>
      </c>
      <c r="K13" s="2004" t="s">
        <v>1164</v>
      </c>
    </row>
    <row r="14" spans="1:15" ht="16.5" customHeight="1" x14ac:dyDescent="0.3">
      <c r="A14" s="1972"/>
      <c r="B14" s="1972"/>
      <c r="C14" s="2011"/>
      <c r="D14" s="1994" t="s">
        <v>1165</v>
      </c>
      <c r="E14" s="1996" t="s">
        <v>1166</v>
      </c>
      <c r="F14" s="2016" t="s">
        <v>1167</v>
      </c>
      <c r="G14" s="1999" t="s">
        <v>1168</v>
      </c>
      <c r="H14" s="2018" t="s">
        <v>1174</v>
      </c>
      <c r="I14" s="2019"/>
      <c r="J14" s="1989"/>
      <c r="K14" s="2005"/>
    </row>
    <row r="15" spans="1:15" ht="88.5" customHeight="1" x14ac:dyDescent="0.3">
      <c r="A15" s="2012"/>
      <c r="B15" s="2012"/>
      <c r="C15" s="2013"/>
      <c r="D15" s="1995"/>
      <c r="E15" s="1996"/>
      <c r="F15" s="2017"/>
      <c r="G15" s="2000"/>
      <c r="H15" s="2020"/>
      <c r="I15" s="2021"/>
      <c r="J15" s="1990"/>
      <c r="K15" s="2006"/>
    </row>
    <row r="16" spans="1:15" ht="39.75" customHeight="1" x14ac:dyDescent="0.3">
      <c r="A16" s="2007" t="s">
        <v>1506</v>
      </c>
      <c r="B16" s="2007"/>
      <c r="C16" s="2008"/>
      <c r="D16" s="1425">
        <f>SUM(E16:I16)</f>
        <v>16788.403999999999</v>
      </c>
      <c r="E16" s="1426">
        <v>10864.731</v>
      </c>
      <c r="F16" s="1427">
        <v>776.697</v>
      </c>
      <c r="G16" s="1426">
        <v>0</v>
      </c>
      <c r="H16" s="2038">
        <v>5146.9759999999997</v>
      </c>
      <c r="I16" s="2039"/>
      <c r="J16" s="1429">
        <v>0</v>
      </c>
      <c r="K16" s="1430">
        <v>0</v>
      </c>
    </row>
    <row r="17" spans="1:11" ht="22.5" customHeight="1" x14ac:dyDescent="0.4">
      <c r="A17" s="1312" t="s">
        <v>1175</v>
      </c>
      <c r="B17" s="1312"/>
      <c r="C17" s="1312"/>
      <c r="D17" s="1313"/>
      <c r="E17" s="1313"/>
      <c r="F17" s="1313"/>
      <c r="G17" s="1317"/>
      <c r="H17" s="1312"/>
      <c r="I17" s="1332"/>
      <c r="J17" s="1318"/>
      <c r="K17" s="1317"/>
    </row>
    <row r="18" spans="1:11" ht="22.5" customHeight="1" x14ac:dyDescent="0.3">
      <c r="A18" s="2009" t="s">
        <v>1159</v>
      </c>
      <c r="B18" s="2009"/>
      <c r="C18" s="2010"/>
      <c r="D18" s="1973" t="s">
        <v>1172</v>
      </c>
      <c r="E18" s="2002"/>
      <c r="F18" s="2002"/>
      <c r="G18" s="2002"/>
      <c r="H18" s="2002"/>
      <c r="I18" s="2015"/>
      <c r="J18" s="2025"/>
      <c r="K18" s="2026"/>
    </row>
    <row r="19" spans="1:11" ht="19.5" customHeight="1" x14ac:dyDescent="0.3">
      <c r="A19" s="1972"/>
      <c r="B19" s="1972"/>
      <c r="C19" s="2011"/>
      <c r="D19" s="1982" t="s">
        <v>1437</v>
      </c>
      <c r="E19" s="1983"/>
      <c r="F19" s="1983"/>
      <c r="G19" s="1983"/>
      <c r="H19" s="1984"/>
      <c r="I19" s="2031" t="s">
        <v>1435</v>
      </c>
      <c r="J19" s="2027"/>
      <c r="K19" s="2028"/>
    </row>
    <row r="20" spans="1:11" ht="16.5" customHeight="1" x14ac:dyDescent="0.3">
      <c r="A20" s="1972"/>
      <c r="B20" s="1972"/>
      <c r="C20" s="2011"/>
      <c r="D20" s="2034" t="s">
        <v>1165</v>
      </c>
      <c r="E20" s="1995" t="s">
        <v>1168</v>
      </c>
      <c r="F20" s="2035" t="s">
        <v>1438</v>
      </c>
      <c r="G20" s="2018" t="s">
        <v>1176</v>
      </c>
      <c r="H20" s="2036"/>
      <c r="I20" s="2032"/>
      <c r="J20" s="2027"/>
      <c r="K20" s="2028"/>
    </row>
    <row r="21" spans="1:11" ht="75.75" customHeight="1" x14ac:dyDescent="0.3">
      <c r="A21" s="2012"/>
      <c r="B21" s="2012"/>
      <c r="C21" s="2013"/>
      <c r="D21" s="1995"/>
      <c r="E21" s="1996"/>
      <c r="F21" s="2000"/>
      <c r="G21" s="2020"/>
      <c r="H21" s="2037"/>
      <c r="I21" s="2033"/>
      <c r="J21" s="2027"/>
      <c r="K21" s="2028"/>
    </row>
    <row r="22" spans="1:11" ht="39.75" customHeight="1" x14ac:dyDescent="0.3">
      <c r="A22" s="2007" t="s">
        <v>1506</v>
      </c>
      <c r="B22" s="2007"/>
      <c r="C22" s="2008"/>
      <c r="D22" s="1425">
        <f>SUM(E22:H22)</f>
        <v>3978.6819999999998</v>
      </c>
      <c r="E22" s="1426">
        <v>0</v>
      </c>
      <c r="F22" s="1426">
        <v>0</v>
      </c>
      <c r="G22" s="2038">
        <v>3978.6819999999998</v>
      </c>
      <c r="H22" s="2040"/>
      <c r="I22" s="1431">
        <v>0</v>
      </c>
      <c r="J22" s="2029"/>
      <c r="K22" s="2030"/>
    </row>
    <row r="23" spans="1:11" x14ac:dyDescent="0.3">
      <c r="A23" s="1334" t="s">
        <v>1177</v>
      </c>
      <c r="C23" s="1335" t="s">
        <v>1178</v>
      </c>
      <c r="E23" s="1336" t="s">
        <v>630</v>
      </c>
      <c r="G23" s="1336" t="s">
        <v>1179</v>
      </c>
      <c r="K23" s="1336" t="s">
        <v>1505</v>
      </c>
    </row>
    <row r="24" spans="1:11" x14ac:dyDescent="0.3">
      <c r="A24" s="1337"/>
      <c r="C24" s="1337"/>
      <c r="E24" s="1336" t="s">
        <v>316</v>
      </c>
      <c r="F24" s="1336"/>
      <c r="G24" s="1336"/>
      <c r="H24" s="1336"/>
    </row>
    <row r="25" spans="1:11" ht="19.8" x14ac:dyDescent="0.4">
      <c r="A25" s="1337" t="s">
        <v>1440</v>
      </c>
      <c r="B25" s="1337"/>
      <c r="C25" s="1306"/>
      <c r="D25" s="1306"/>
      <c r="E25" s="1316"/>
      <c r="F25" s="1316"/>
      <c r="G25" s="1316"/>
    </row>
    <row r="26" spans="1:11" ht="19.8" x14ac:dyDescent="0.4">
      <c r="A26" s="1337" t="s">
        <v>1441</v>
      </c>
      <c r="B26" s="1337"/>
      <c r="C26" s="1306"/>
      <c r="D26" s="1306"/>
      <c r="E26" s="1316"/>
      <c r="F26" s="1316"/>
      <c r="G26" s="1316"/>
    </row>
  </sheetData>
  <mergeCells count="43">
    <mergeCell ref="A4:K4"/>
    <mergeCell ref="A1:B1"/>
    <mergeCell ref="J1:K1"/>
    <mergeCell ref="A2:B2"/>
    <mergeCell ref="J2:K2"/>
    <mergeCell ref="A3:K3"/>
    <mergeCell ref="J6:K6"/>
    <mergeCell ref="D7:H7"/>
    <mergeCell ref="I7:I9"/>
    <mergeCell ref="J7:J9"/>
    <mergeCell ref="K7:K9"/>
    <mergeCell ref="D8:D9"/>
    <mergeCell ref="E8:E9"/>
    <mergeCell ref="F8:F9"/>
    <mergeCell ref="G8:G9"/>
    <mergeCell ref="H8:H9"/>
    <mergeCell ref="J12:K12"/>
    <mergeCell ref="D13:I13"/>
    <mergeCell ref="J13:J15"/>
    <mergeCell ref="K13:K15"/>
    <mergeCell ref="D14:D15"/>
    <mergeCell ref="A10:C10"/>
    <mergeCell ref="A12:C15"/>
    <mergeCell ref="D12:I12"/>
    <mergeCell ref="A6:C9"/>
    <mergeCell ref="D6:I6"/>
    <mergeCell ref="E14:E15"/>
    <mergeCell ref="F14:F15"/>
    <mergeCell ref="G14:G15"/>
    <mergeCell ref="H14:I15"/>
    <mergeCell ref="A16:C16"/>
    <mergeCell ref="H16:I16"/>
    <mergeCell ref="G22:H22"/>
    <mergeCell ref="A18:C21"/>
    <mergeCell ref="D18:I18"/>
    <mergeCell ref="A22:C22"/>
    <mergeCell ref="J18:K22"/>
    <mergeCell ref="D19:H19"/>
    <mergeCell ref="I19:I21"/>
    <mergeCell ref="D20:D21"/>
    <mergeCell ref="E20:E21"/>
    <mergeCell ref="F20:F21"/>
    <mergeCell ref="G20:H21"/>
  </mergeCells>
  <phoneticPr fontId="10" type="noConversion"/>
  <hyperlinks>
    <hyperlink ref="L2" location="預告統計資料發布時間表!A1" display="回發布時間表" xr:uid="{BD2E3705-7499-443C-A749-F0F72B70EB7E}"/>
  </hyperlinks>
  <printOptions horizontalCentered="1" verticalCentered="1"/>
  <pageMargins left="0.19685039370078741" right="0.19685039370078741" top="0.39370078740157483" bottom="0.39370078740157483" header="0.31496062992125984" footer="0.31496062992125984"/>
  <pageSetup paperSize="9" scale="75" orientation="landscape"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6C13-1CAE-41E8-9671-C05C54078D8E}">
  <sheetPr>
    <tabColor rgb="FFFF0000"/>
  </sheetPr>
  <dimension ref="A1:J25"/>
  <sheetViews>
    <sheetView zoomScaleNormal="100" workbookViewId="0">
      <selection activeCell="J1" sqref="J1"/>
    </sheetView>
  </sheetViews>
  <sheetFormatPr defaultColWidth="11.5546875" defaultRowHeight="16.2" x14ac:dyDescent="0.3"/>
  <cols>
    <col min="1" max="1" width="23.21875" style="741" customWidth="1"/>
    <col min="2" max="2" width="19.33203125" style="741" customWidth="1"/>
    <col min="3" max="3" width="20" style="741" customWidth="1"/>
    <col min="4" max="4" width="21.44140625" style="741" customWidth="1"/>
    <col min="5" max="5" width="19.77734375" style="741" customWidth="1"/>
    <col min="6" max="6" width="18.88671875" style="741" customWidth="1"/>
    <col min="7" max="7" width="20" style="741" customWidth="1"/>
    <col min="8" max="8" width="20.88671875" style="741" customWidth="1"/>
    <col min="9" max="9" width="19.77734375" style="741" customWidth="1"/>
    <col min="10" max="1015" width="15.44140625" style="741" customWidth="1"/>
    <col min="1016" max="1016" width="11.5546875" style="741"/>
    <col min="1017" max="1021" width="14.6640625" style="741" customWidth="1"/>
    <col min="1022" max="1023" width="11.5546875" style="741"/>
    <col min="1024" max="1025" width="14.44140625" style="741" customWidth="1"/>
    <col min="1026" max="16384" width="11.5546875" style="741"/>
  </cols>
  <sheetData>
    <row r="1" spans="1:10" ht="16.8" thickBot="1" x14ac:dyDescent="0.35">
      <c r="A1" s="738" t="s">
        <v>94</v>
      </c>
      <c r="B1" s="739"/>
      <c r="C1" s="739"/>
      <c r="D1" s="739"/>
      <c r="E1" s="739"/>
      <c r="F1" s="739"/>
      <c r="G1" s="740" t="s">
        <v>589</v>
      </c>
      <c r="H1" s="2041" t="s">
        <v>853</v>
      </c>
      <c r="I1" s="2041"/>
      <c r="J1" s="109" t="s">
        <v>97</v>
      </c>
    </row>
    <row r="2" spans="1:10" ht="16.8" thickBot="1" x14ac:dyDescent="0.35">
      <c r="A2" s="742" t="s">
        <v>854</v>
      </c>
      <c r="B2" s="743" t="s">
        <v>855</v>
      </c>
      <c r="C2" s="744"/>
      <c r="D2" s="744"/>
      <c r="E2" s="744"/>
      <c r="F2" s="744"/>
      <c r="G2" s="740" t="s">
        <v>856</v>
      </c>
      <c r="H2" s="2042" t="s">
        <v>857</v>
      </c>
      <c r="I2" s="2042"/>
    </row>
    <row r="3" spans="1:10" ht="17.100000000000001" customHeight="1" x14ac:dyDescent="0.3">
      <c r="A3" s="739"/>
      <c r="B3" s="739"/>
      <c r="C3" s="739"/>
      <c r="D3" s="739"/>
      <c r="E3" s="739"/>
      <c r="F3" s="739"/>
      <c r="G3" s="739"/>
      <c r="H3" s="739"/>
      <c r="I3" s="739"/>
    </row>
    <row r="4" spans="1:10" ht="20.100000000000001" customHeight="1" x14ac:dyDescent="0.4">
      <c r="A4" s="2043" t="s">
        <v>858</v>
      </c>
      <c r="B4" s="2043"/>
      <c r="C4" s="2043"/>
      <c r="D4" s="2043"/>
      <c r="E4" s="2043"/>
      <c r="F4" s="2043"/>
      <c r="G4" s="2043"/>
      <c r="H4" s="2043"/>
      <c r="I4" s="2043"/>
    </row>
    <row r="5" spans="1:10" ht="17.100000000000001" customHeight="1" x14ac:dyDescent="0.3">
      <c r="A5" s="739"/>
      <c r="B5" s="739"/>
      <c r="C5" s="739"/>
      <c r="D5" s="739"/>
      <c r="E5" s="739"/>
      <c r="F5" s="739"/>
      <c r="G5" s="745"/>
      <c r="H5" s="739"/>
      <c r="I5" s="739"/>
    </row>
    <row r="6" spans="1:10" ht="17.100000000000001" customHeight="1" thickBot="1" x14ac:dyDescent="0.35">
      <c r="A6" s="739"/>
      <c r="B6" s="2044" t="s">
        <v>859</v>
      </c>
      <c r="C6" s="2044"/>
      <c r="D6" s="2044"/>
      <c r="E6" s="2044"/>
      <c r="F6" s="2044"/>
      <c r="G6" s="2044"/>
      <c r="I6" s="745" t="s">
        <v>860</v>
      </c>
    </row>
    <row r="7" spans="1:10" x14ac:dyDescent="0.3">
      <c r="A7" s="746" t="s">
        <v>861</v>
      </c>
      <c r="B7" s="747" t="s">
        <v>862</v>
      </c>
      <c r="C7" s="2045" t="s">
        <v>863</v>
      </c>
      <c r="D7" s="2045"/>
      <c r="E7" s="2045"/>
      <c r="F7" s="2045"/>
      <c r="G7" s="2046" t="s">
        <v>864</v>
      </c>
      <c r="H7" s="2046"/>
      <c r="I7" s="2046"/>
    </row>
    <row r="8" spans="1:10" ht="16.8" thickBot="1" x14ac:dyDescent="0.35">
      <c r="A8" s="744"/>
      <c r="B8" s="748" t="s">
        <v>865</v>
      </c>
      <c r="C8" s="749" t="s">
        <v>866</v>
      </c>
      <c r="D8" s="749" t="s">
        <v>867</v>
      </c>
      <c r="E8" s="749" t="s">
        <v>868</v>
      </c>
      <c r="F8" s="749" t="s">
        <v>869</v>
      </c>
      <c r="G8" s="749" t="s">
        <v>870</v>
      </c>
      <c r="H8" s="749" t="s">
        <v>871</v>
      </c>
      <c r="I8" s="749" t="s">
        <v>872</v>
      </c>
    </row>
    <row r="9" spans="1:10" x14ac:dyDescent="0.3">
      <c r="A9" s="750" t="s">
        <v>873</v>
      </c>
      <c r="B9" s="751"/>
      <c r="C9" s="752"/>
      <c r="D9" s="753"/>
      <c r="E9" s="753"/>
      <c r="F9" s="754"/>
      <c r="G9" s="755"/>
      <c r="H9" s="755"/>
      <c r="I9" s="755"/>
    </row>
    <row r="10" spans="1:10" x14ac:dyDescent="0.3">
      <c r="A10" s="750" t="s">
        <v>874</v>
      </c>
      <c r="B10" s="756"/>
      <c r="C10" s="757"/>
      <c r="D10" s="758"/>
      <c r="E10" s="758"/>
      <c r="F10" s="758"/>
      <c r="G10" s="739"/>
      <c r="H10" s="739"/>
      <c r="I10" s="739"/>
    </row>
    <row r="11" spans="1:10" x14ac:dyDescent="0.3">
      <c r="A11" s="759"/>
      <c r="B11" s="751"/>
      <c r="C11" s="760"/>
      <c r="D11" s="761"/>
      <c r="E11" s="761"/>
      <c r="F11" s="739"/>
      <c r="G11" s="739"/>
      <c r="H11" s="739"/>
      <c r="I11" s="739"/>
    </row>
    <row r="12" spans="1:10" x14ac:dyDescent="0.3">
      <c r="A12" s="750"/>
      <c r="B12" s="762"/>
      <c r="C12" s="763"/>
      <c r="D12" s="764"/>
      <c r="E12" s="764"/>
      <c r="F12" s="764"/>
      <c r="G12" s="739"/>
      <c r="H12" s="739"/>
      <c r="I12" s="739"/>
    </row>
    <row r="13" spans="1:10" x14ac:dyDescent="0.3">
      <c r="A13" s="750"/>
      <c r="B13" s="762"/>
      <c r="C13" s="763"/>
      <c r="D13" s="764"/>
      <c r="E13" s="764"/>
      <c r="F13" s="764"/>
      <c r="G13" s="739"/>
      <c r="H13" s="739"/>
      <c r="I13" s="739"/>
    </row>
    <row r="14" spans="1:10" x14ac:dyDescent="0.3">
      <c r="A14" s="750"/>
      <c r="B14" s="762"/>
      <c r="C14" s="763"/>
      <c r="D14" s="764"/>
      <c r="E14" s="764"/>
      <c r="F14" s="764"/>
      <c r="G14" s="739"/>
      <c r="H14" s="739"/>
      <c r="I14" s="739"/>
    </row>
    <row r="15" spans="1:10" x14ac:dyDescent="0.3">
      <c r="A15" s="750"/>
      <c r="B15" s="762"/>
      <c r="C15" s="763"/>
      <c r="D15" s="764"/>
      <c r="E15" s="764"/>
      <c r="F15" s="764"/>
      <c r="G15" s="739"/>
      <c r="H15" s="739"/>
      <c r="I15" s="739"/>
    </row>
    <row r="16" spans="1:10" x14ac:dyDescent="0.3">
      <c r="A16" s="750"/>
      <c r="B16" s="762"/>
      <c r="C16" s="763"/>
      <c r="D16" s="764"/>
      <c r="E16" s="764"/>
      <c r="F16" s="764"/>
      <c r="G16" s="739"/>
      <c r="H16" s="739"/>
      <c r="I16" s="739"/>
    </row>
    <row r="17" spans="1:9" x14ac:dyDescent="0.3">
      <c r="A17" s="750"/>
      <c r="B17" s="756"/>
      <c r="C17" s="757"/>
      <c r="D17" s="758"/>
      <c r="E17" s="758"/>
      <c r="F17" s="758"/>
      <c r="G17" s="739"/>
      <c r="H17" s="739"/>
      <c r="I17" s="739"/>
    </row>
    <row r="18" spans="1:9" x14ac:dyDescent="0.3">
      <c r="A18" s="759"/>
      <c r="B18" s="751"/>
      <c r="C18" s="760"/>
      <c r="D18" s="761"/>
      <c r="E18" s="761"/>
      <c r="F18" s="739"/>
      <c r="G18" s="739"/>
      <c r="H18" s="739"/>
      <c r="I18" s="739"/>
    </row>
    <row r="19" spans="1:9" x14ac:dyDescent="0.3">
      <c r="A19" s="750"/>
      <c r="B19" s="762"/>
      <c r="C19" s="763"/>
      <c r="D19" s="764"/>
      <c r="E19" s="764"/>
      <c r="F19" s="764"/>
      <c r="G19" s="739"/>
      <c r="H19" s="739"/>
      <c r="I19" s="739"/>
    </row>
    <row r="20" spans="1:9" x14ac:dyDescent="0.3">
      <c r="A20" s="750"/>
      <c r="B20" s="762"/>
      <c r="C20" s="763"/>
      <c r="D20" s="764"/>
      <c r="E20" s="764"/>
      <c r="F20" s="764"/>
      <c r="G20" s="739"/>
      <c r="H20" s="739"/>
      <c r="I20" s="739"/>
    </row>
    <row r="21" spans="1:9" x14ac:dyDescent="0.3">
      <c r="A21" s="750"/>
      <c r="B21" s="762"/>
      <c r="C21" s="763"/>
      <c r="D21" s="764"/>
      <c r="E21" s="764"/>
      <c r="F21" s="764"/>
      <c r="G21" s="739"/>
      <c r="H21" s="739"/>
      <c r="I21" s="739"/>
    </row>
    <row r="22" spans="1:9" x14ac:dyDescent="0.3">
      <c r="A22" s="750"/>
      <c r="B22" s="762"/>
      <c r="C22" s="763"/>
      <c r="D22" s="764"/>
      <c r="E22" s="764"/>
      <c r="F22" s="764"/>
      <c r="G22" s="739"/>
      <c r="H22" s="739"/>
      <c r="I22" s="739"/>
    </row>
    <row r="23" spans="1:9" x14ac:dyDescent="0.3">
      <c r="A23" s="750"/>
      <c r="B23" s="762"/>
      <c r="C23" s="763"/>
      <c r="D23" s="764"/>
      <c r="E23" s="764"/>
      <c r="F23" s="764"/>
      <c r="G23" s="739"/>
      <c r="H23" s="739"/>
      <c r="I23" s="739"/>
    </row>
    <row r="24" spans="1:9" x14ac:dyDescent="0.3">
      <c r="A24" s="759"/>
      <c r="B24" s="762"/>
      <c r="C24" s="763"/>
      <c r="D24" s="764"/>
      <c r="E24" s="764"/>
      <c r="F24" s="764"/>
      <c r="G24" s="739"/>
      <c r="H24" s="739"/>
      <c r="I24" s="739"/>
    </row>
    <row r="25" spans="1:9" ht="16.8" thickBot="1" x14ac:dyDescent="0.35">
      <c r="A25" s="749"/>
      <c r="B25" s="765"/>
      <c r="C25" s="766"/>
      <c r="D25" s="767"/>
      <c r="E25" s="767"/>
      <c r="F25" s="767"/>
      <c r="G25" s="744"/>
      <c r="H25" s="744"/>
      <c r="I25" s="744"/>
    </row>
  </sheetData>
  <mergeCells count="6">
    <mergeCell ref="H1:I1"/>
    <mergeCell ref="H2:I2"/>
    <mergeCell ref="A4:I4"/>
    <mergeCell ref="B6:G6"/>
    <mergeCell ref="C7:F7"/>
    <mergeCell ref="G7:I7"/>
  </mergeCells>
  <phoneticPr fontId="10" type="noConversion"/>
  <hyperlinks>
    <hyperlink ref="J1" location="預告統計資料發布時間表!A1" display="回發布時間表" xr:uid="{039FE5CD-5590-48C2-9518-C3D306E9B22C}"/>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B182-5671-4F01-ADF6-054B4758E65F}">
  <sheetPr>
    <tabColor rgb="FFFF0000"/>
  </sheetPr>
  <dimension ref="A1:AMF43"/>
  <sheetViews>
    <sheetView topLeftCell="C4" zoomScaleNormal="100" workbookViewId="0">
      <selection activeCell="L4" sqref="L4"/>
    </sheetView>
  </sheetViews>
  <sheetFormatPr defaultColWidth="11.5546875" defaultRowHeight="16.2" x14ac:dyDescent="0.3"/>
  <cols>
    <col min="1" max="1" width="22.21875" style="739" customWidth="1"/>
    <col min="2" max="2" width="20" style="739" customWidth="1"/>
    <col min="3" max="3" width="16.6640625" style="739" customWidth="1"/>
    <col min="4" max="4" width="14.88671875" style="739" customWidth="1"/>
    <col min="5" max="5" width="20.44140625" style="739" customWidth="1"/>
    <col min="6" max="6" width="23.109375" style="739" customWidth="1"/>
    <col min="7" max="7" width="21.5546875" style="739" customWidth="1"/>
    <col min="8" max="8" width="18" style="739" customWidth="1"/>
    <col min="9" max="9" width="16.21875" style="739" customWidth="1"/>
    <col min="10" max="10" width="7.21875" style="739" customWidth="1"/>
    <col min="11" max="11" width="24.44140625" style="739" customWidth="1"/>
    <col min="12" max="12" width="15.5546875" style="739" customWidth="1"/>
    <col min="13" max="1019" width="22.88671875" style="739" customWidth="1"/>
    <col min="1020" max="1020" width="11.5546875" style="739"/>
    <col min="1021" max="1023" width="14.6640625" style="741" customWidth="1"/>
    <col min="1024" max="1025" width="14.44140625" style="741" customWidth="1"/>
    <col min="1026" max="16384" width="11.5546875" style="741"/>
  </cols>
  <sheetData>
    <row r="1" spans="1:12" ht="16.5" customHeight="1" thickBot="1" x14ac:dyDescent="0.35">
      <c r="A1" s="738" t="s">
        <v>94</v>
      </c>
      <c r="I1" s="740" t="s">
        <v>589</v>
      </c>
      <c r="J1" s="2041" t="s">
        <v>875</v>
      </c>
      <c r="K1" s="2041"/>
    </row>
    <row r="2" spans="1:12" ht="18" customHeight="1" thickBot="1" x14ac:dyDescent="0.35">
      <c r="A2" s="768" t="s">
        <v>854</v>
      </c>
      <c r="B2" s="743" t="s">
        <v>855</v>
      </c>
      <c r="C2" s="744"/>
      <c r="D2" s="744"/>
      <c r="E2" s="744"/>
      <c r="F2" s="744"/>
      <c r="G2" s="744"/>
      <c r="H2" s="744"/>
      <c r="I2" s="740" t="s">
        <v>856</v>
      </c>
      <c r="J2" s="2042" t="s">
        <v>857</v>
      </c>
      <c r="K2" s="2042"/>
    </row>
    <row r="3" spans="1:12" ht="17.100000000000001" customHeight="1" x14ac:dyDescent="0.3"/>
    <row r="4" spans="1:12" ht="20.100000000000001" customHeight="1" x14ac:dyDescent="0.4">
      <c r="A4" s="2043" t="s">
        <v>876</v>
      </c>
      <c r="B4" s="2043"/>
      <c r="C4" s="2043"/>
      <c r="D4" s="2043"/>
      <c r="E4" s="2043"/>
      <c r="F4" s="2043"/>
      <c r="G4" s="2043"/>
      <c r="H4" s="2043"/>
      <c r="I4" s="2043"/>
      <c r="J4" s="2043"/>
      <c r="K4" s="2043"/>
      <c r="L4" s="109" t="s">
        <v>97</v>
      </c>
    </row>
    <row r="5" spans="1:12" ht="17.100000000000001" customHeight="1" x14ac:dyDescent="0.3">
      <c r="J5" s="745" t="s">
        <v>629</v>
      </c>
      <c r="K5" s="745"/>
    </row>
    <row r="6" spans="1:12" ht="17.100000000000001" customHeight="1" thickBot="1" x14ac:dyDescent="0.35">
      <c r="A6" s="2044" t="s">
        <v>877</v>
      </c>
      <c r="B6" s="2044"/>
      <c r="C6" s="2044"/>
      <c r="D6" s="2044"/>
      <c r="E6" s="2044"/>
      <c r="F6" s="2044"/>
      <c r="G6" s="2044"/>
      <c r="H6" s="2044"/>
      <c r="I6" s="2044"/>
      <c r="J6" s="2044"/>
      <c r="K6" s="2044"/>
    </row>
    <row r="7" spans="1:12" ht="17.100000000000001" customHeight="1" x14ac:dyDescent="0.3">
      <c r="A7" s="746" t="s">
        <v>861</v>
      </c>
      <c r="B7" s="747" t="s">
        <v>862</v>
      </c>
      <c r="C7" s="2052" t="s">
        <v>864</v>
      </c>
      <c r="D7" s="2052"/>
      <c r="E7" s="2052"/>
      <c r="F7" s="2052"/>
      <c r="G7" s="2052"/>
      <c r="H7" s="2052"/>
      <c r="I7" s="2052"/>
      <c r="J7" s="2052"/>
      <c r="K7" s="2052"/>
    </row>
    <row r="8" spans="1:12" ht="33" customHeight="1" thickBot="1" x14ac:dyDescent="0.35">
      <c r="A8" s="744"/>
      <c r="B8" s="769" t="s">
        <v>865</v>
      </c>
      <c r="C8" s="770" t="s">
        <v>878</v>
      </c>
      <c r="D8" s="749" t="s">
        <v>879</v>
      </c>
      <c r="E8" s="749" t="s">
        <v>880</v>
      </c>
      <c r="F8" s="749" t="s">
        <v>881</v>
      </c>
      <c r="G8" s="771" t="s">
        <v>882</v>
      </c>
      <c r="H8" s="772" t="s">
        <v>883</v>
      </c>
      <c r="I8" s="2053" t="s">
        <v>884</v>
      </c>
      <c r="J8" s="2053"/>
      <c r="K8" s="2053"/>
    </row>
    <row r="9" spans="1:12" ht="21" customHeight="1" x14ac:dyDescent="0.3">
      <c r="A9" s="750" t="s">
        <v>873</v>
      </c>
      <c r="B9" s="751"/>
      <c r="C9" s="752"/>
      <c r="D9" s="753"/>
      <c r="E9" s="753"/>
      <c r="F9" s="754"/>
      <c r="G9" s="773"/>
      <c r="H9" s="773"/>
      <c r="I9" s="2054"/>
      <c r="J9" s="2054"/>
      <c r="K9" s="2054"/>
    </row>
    <row r="10" spans="1:12" ht="23.7" customHeight="1" x14ac:dyDescent="0.3">
      <c r="A10" s="750" t="s">
        <v>874</v>
      </c>
      <c r="B10" s="756"/>
      <c r="C10" s="757"/>
      <c r="D10" s="758"/>
      <c r="E10" s="758"/>
      <c r="F10" s="758"/>
      <c r="G10" s="774"/>
      <c r="H10" s="774"/>
      <c r="I10" s="2050"/>
      <c r="J10" s="2050"/>
      <c r="K10" s="2050"/>
    </row>
    <row r="11" spans="1:12" ht="23.7" customHeight="1" x14ac:dyDescent="0.3">
      <c r="A11" s="750"/>
      <c r="B11" s="756"/>
      <c r="C11" s="757"/>
      <c r="D11" s="758"/>
      <c r="E11" s="758"/>
      <c r="F11" s="758"/>
      <c r="G11" s="774"/>
      <c r="H11" s="774"/>
      <c r="I11" s="2050"/>
      <c r="J11" s="2050"/>
      <c r="K11" s="2050"/>
    </row>
    <row r="12" spans="1:12" ht="23.7" customHeight="1" x14ac:dyDescent="0.3">
      <c r="A12" s="750"/>
      <c r="B12" s="756"/>
      <c r="C12" s="757"/>
      <c r="D12" s="758"/>
      <c r="E12" s="758"/>
      <c r="F12" s="758"/>
      <c r="G12" s="774"/>
      <c r="H12" s="774"/>
      <c r="I12" s="2050"/>
      <c r="J12" s="2050"/>
      <c r="K12" s="2050"/>
    </row>
    <row r="13" spans="1:12" ht="23.7" customHeight="1" x14ac:dyDescent="0.3">
      <c r="A13" s="750"/>
      <c r="B13" s="762"/>
      <c r="C13" s="763"/>
      <c r="D13" s="764"/>
      <c r="E13" s="764"/>
      <c r="F13" s="764"/>
      <c r="G13" s="775"/>
      <c r="H13" s="775"/>
      <c r="I13" s="2050"/>
      <c r="J13" s="2050"/>
      <c r="K13" s="2050"/>
    </row>
    <row r="14" spans="1:12" ht="23.7" customHeight="1" x14ac:dyDescent="0.3">
      <c r="A14" s="750"/>
      <c r="B14" s="762"/>
      <c r="C14" s="763"/>
      <c r="D14" s="764"/>
      <c r="E14" s="764"/>
      <c r="F14" s="764"/>
      <c r="G14" s="775"/>
      <c r="H14" s="775"/>
      <c r="I14" s="2050"/>
      <c r="J14" s="2050"/>
      <c r="K14" s="2050"/>
    </row>
    <row r="15" spans="1:12" ht="23.7" customHeight="1" x14ac:dyDescent="0.3">
      <c r="A15" s="750"/>
      <c r="B15" s="762"/>
      <c r="C15" s="763"/>
      <c r="D15" s="764"/>
      <c r="E15" s="764"/>
      <c r="F15" s="764"/>
      <c r="G15" s="775"/>
      <c r="H15" s="775"/>
      <c r="I15" s="2050"/>
      <c r="J15" s="2050"/>
      <c r="K15" s="2050"/>
    </row>
    <row r="16" spans="1:12" ht="23.7" customHeight="1" x14ac:dyDescent="0.3">
      <c r="A16" s="750"/>
      <c r="B16" s="762"/>
      <c r="C16" s="763"/>
      <c r="D16" s="764"/>
      <c r="E16" s="764"/>
      <c r="F16" s="764"/>
      <c r="G16" s="775"/>
      <c r="H16" s="775"/>
      <c r="I16" s="2050"/>
      <c r="J16" s="2050"/>
      <c r="K16" s="2050"/>
    </row>
    <row r="17" spans="1:12" ht="23.7" customHeight="1" x14ac:dyDescent="0.3">
      <c r="A17" s="750"/>
      <c r="B17" s="762"/>
      <c r="C17" s="763"/>
      <c r="D17" s="764"/>
      <c r="E17" s="764"/>
      <c r="F17" s="764"/>
      <c r="G17" s="775"/>
      <c r="H17" s="775"/>
      <c r="I17" s="2050"/>
      <c r="J17" s="2050"/>
      <c r="K17" s="2050"/>
    </row>
    <row r="18" spans="1:12" ht="23.7" customHeight="1" x14ac:dyDescent="0.3">
      <c r="A18" s="750"/>
      <c r="B18" s="756"/>
      <c r="C18" s="757"/>
      <c r="D18" s="758"/>
      <c r="E18" s="758"/>
      <c r="F18" s="758"/>
      <c r="G18" s="774"/>
      <c r="H18" s="774"/>
      <c r="I18" s="2050"/>
      <c r="J18" s="2050"/>
      <c r="K18" s="2050"/>
    </row>
    <row r="19" spans="1:12" ht="23.7" customHeight="1" x14ac:dyDescent="0.3">
      <c r="A19" s="750"/>
      <c r="B19" s="762"/>
      <c r="C19" s="763"/>
      <c r="D19" s="764"/>
      <c r="E19" s="764"/>
      <c r="F19" s="764"/>
      <c r="G19" s="775"/>
      <c r="H19" s="775"/>
      <c r="I19" s="2050"/>
      <c r="J19" s="2050"/>
      <c r="K19" s="2050"/>
    </row>
    <row r="20" spans="1:12" ht="23.7" customHeight="1" x14ac:dyDescent="0.3">
      <c r="A20" s="750"/>
      <c r="B20" s="762"/>
      <c r="C20" s="763"/>
      <c r="D20" s="764"/>
      <c r="E20" s="764"/>
      <c r="F20" s="764"/>
      <c r="G20" s="775"/>
      <c r="H20" s="775"/>
      <c r="I20" s="2050"/>
      <c r="J20" s="2050"/>
      <c r="K20" s="2050"/>
    </row>
    <row r="21" spans="1:12" ht="23.7" customHeight="1" x14ac:dyDescent="0.3">
      <c r="A21" s="750"/>
      <c r="B21" s="762"/>
      <c r="C21" s="763"/>
      <c r="D21" s="764"/>
      <c r="E21" s="764"/>
      <c r="F21" s="764"/>
      <c r="G21" s="775"/>
      <c r="H21" s="775"/>
      <c r="I21" s="2050"/>
      <c r="J21" s="2050"/>
      <c r="K21" s="2050"/>
    </row>
    <row r="22" spans="1:12" ht="23.7" customHeight="1" x14ac:dyDescent="0.3">
      <c r="A22" s="750"/>
      <c r="B22" s="762"/>
      <c r="C22" s="763"/>
      <c r="D22" s="764"/>
      <c r="E22" s="764"/>
      <c r="F22" s="764"/>
      <c r="G22" s="775"/>
      <c r="H22" s="775"/>
      <c r="I22" s="2050"/>
      <c r="J22" s="2050"/>
      <c r="K22" s="2050"/>
    </row>
    <row r="23" spans="1:12" ht="23.7" customHeight="1" x14ac:dyDescent="0.3">
      <c r="A23" s="750"/>
      <c r="B23" s="762"/>
      <c r="C23" s="763"/>
      <c r="D23" s="764"/>
      <c r="E23" s="764"/>
      <c r="F23" s="764"/>
      <c r="G23" s="775"/>
      <c r="H23" s="775"/>
      <c r="I23" s="2050"/>
      <c r="J23" s="2050"/>
      <c r="K23" s="2050"/>
    </row>
    <row r="24" spans="1:12" ht="23.7" customHeight="1" x14ac:dyDescent="0.3">
      <c r="A24" s="750"/>
      <c r="B24" s="762"/>
      <c r="C24" s="763"/>
      <c r="D24" s="764"/>
      <c r="E24" s="764"/>
      <c r="F24" s="764"/>
      <c r="G24" s="775"/>
      <c r="H24" s="775"/>
      <c r="I24" s="2050"/>
      <c r="J24" s="2050"/>
      <c r="K24" s="2050"/>
    </row>
    <row r="25" spans="1:12" ht="23.7" customHeight="1" thickBot="1" x14ac:dyDescent="0.35">
      <c r="A25" s="776"/>
      <c r="B25" s="777"/>
      <c r="C25" s="778"/>
      <c r="D25" s="743"/>
      <c r="E25" s="743"/>
      <c r="F25" s="743"/>
      <c r="G25" s="744"/>
      <c r="H25" s="744"/>
      <c r="I25" s="2051"/>
      <c r="J25" s="2051"/>
      <c r="K25" s="2051"/>
    </row>
    <row r="26" spans="1:12" ht="18" customHeight="1" x14ac:dyDescent="0.3">
      <c r="A26" s="780" t="s">
        <v>885</v>
      </c>
      <c r="B26" s="781"/>
      <c r="C26" s="780" t="s">
        <v>886</v>
      </c>
      <c r="D26" s="781"/>
      <c r="E26" s="782" t="s">
        <v>630</v>
      </c>
      <c r="F26" s="782"/>
      <c r="G26" s="783"/>
      <c r="H26" s="784" t="s">
        <v>631</v>
      </c>
      <c r="I26" s="785"/>
      <c r="J26" s="2047" t="s">
        <v>887</v>
      </c>
      <c r="K26" s="2048"/>
    </row>
    <row r="27" spans="1:12" ht="18" customHeight="1" x14ac:dyDescent="0.3">
      <c r="A27" s="781"/>
      <c r="B27" s="781"/>
      <c r="C27" s="741"/>
      <c r="D27" s="781"/>
      <c r="E27" s="782" t="s">
        <v>316</v>
      </c>
      <c r="F27" s="782"/>
      <c r="G27" s="784"/>
      <c r="H27" s="784"/>
      <c r="I27" s="784"/>
      <c r="J27" s="2049"/>
      <c r="K27" s="2049"/>
    </row>
    <row r="28" spans="1:12" ht="8.25" customHeight="1" x14ac:dyDescent="0.3"/>
    <row r="29" spans="1:12" ht="21" customHeight="1" x14ac:dyDescent="0.3">
      <c r="A29" s="739" t="s">
        <v>888</v>
      </c>
    </row>
    <row r="30" spans="1:12" ht="16.2" customHeight="1" x14ac:dyDescent="0.3">
      <c r="A30" s="739" t="s">
        <v>889</v>
      </c>
    </row>
    <row r="31" spans="1:12" ht="16.2" customHeight="1" x14ac:dyDescent="0.3"/>
    <row r="32" spans="1:12" ht="16.2" customHeight="1" x14ac:dyDescent="0.3">
      <c r="L32" s="786"/>
    </row>
    <row r="33" spans="12:12" ht="16.2" customHeight="1" x14ac:dyDescent="0.3">
      <c r="L33" s="786"/>
    </row>
    <row r="40" spans="12:12" ht="17.25" customHeight="1" x14ac:dyDescent="0.3"/>
    <row r="43" spans="12:12" ht="24" customHeight="1" x14ac:dyDescent="0.3"/>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10" type="noConversion"/>
  <hyperlinks>
    <hyperlink ref="L4" location="預告統計資料發布時間表!A1" display="回發布時間表" xr:uid="{97314FDE-FAA3-4F2F-81D8-E7EF15CD4DFB}"/>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D2EB-1860-4046-BAA3-A9BA91AF9814}">
  <dimension ref="A1:AN29"/>
  <sheetViews>
    <sheetView view="pageBreakPreview" topLeftCell="F1" zoomScale="60" zoomScaleNormal="100" workbookViewId="0">
      <selection activeCell="AM1" sqref="AM1"/>
    </sheetView>
  </sheetViews>
  <sheetFormatPr defaultColWidth="12.5546875" defaultRowHeight="16.2" x14ac:dyDescent="0.3"/>
  <cols>
    <col min="1" max="20" width="9.21875" style="457" customWidth="1"/>
    <col min="21" max="21" width="11.5546875" style="457" customWidth="1"/>
    <col min="22" max="33" width="9.21875" style="457" customWidth="1"/>
    <col min="34" max="34" width="8.109375" style="457" customWidth="1"/>
    <col min="35" max="35" width="7.6640625" style="457" customWidth="1"/>
    <col min="36" max="37" width="9.21875" style="457" customWidth="1"/>
    <col min="38" max="38" width="10.21875" style="457" customWidth="1"/>
    <col min="39" max="256" width="12.5546875" style="457"/>
    <col min="257" max="276" width="9.21875" style="457" customWidth="1"/>
    <col min="277" max="277" width="11.5546875" style="457" customWidth="1"/>
    <col min="278" max="289" width="9.21875" style="457" customWidth="1"/>
    <col min="290" max="290" width="8.109375" style="457" customWidth="1"/>
    <col min="291" max="291" width="7.6640625" style="457" customWidth="1"/>
    <col min="292" max="293" width="9.21875" style="457" customWidth="1"/>
    <col min="294" max="294" width="10.21875" style="457" customWidth="1"/>
    <col min="295" max="512" width="12.5546875" style="457"/>
    <col min="513" max="532" width="9.21875" style="457" customWidth="1"/>
    <col min="533" max="533" width="11.5546875" style="457" customWidth="1"/>
    <col min="534" max="545" width="9.21875" style="457" customWidth="1"/>
    <col min="546" max="546" width="8.109375" style="457" customWidth="1"/>
    <col min="547" max="547" width="7.6640625" style="457" customWidth="1"/>
    <col min="548" max="549" width="9.21875" style="457" customWidth="1"/>
    <col min="550" max="550" width="10.21875" style="457" customWidth="1"/>
    <col min="551" max="768" width="12.5546875" style="457"/>
    <col min="769" max="788" width="9.21875" style="457" customWidth="1"/>
    <col min="789" max="789" width="11.5546875" style="457" customWidth="1"/>
    <col min="790" max="801" width="9.21875" style="457" customWidth="1"/>
    <col min="802" max="802" width="8.109375" style="457" customWidth="1"/>
    <col min="803" max="803" width="7.6640625" style="457" customWidth="1"/>
    <col min="804" max="805" width="9.21875" style="457" customWidth="1"/>
    <col min="806" max="806" width="10.21875" style="457" customWidth="1"/>
    <col min="807" max="1024" width="12.5546875" style="457"/>
    <col min="1025" max="1044" width="9.21875" style="457" customWidth="1"/>
    <col min="1045" max="1045" width="11.5546875" style="457" customWidth="1"/>
    <col min="1046" max="1057" width="9.21875" style="457" customWidth="1"/>
    <col min="1058" max="1058" width="8.109375" style="457" customWidth="1"/>
    <col min="1059" max="1059" width="7.6640625" style="457" customWidth="1"/>
    <col min="1060" max="1061" width="9.21875" style="457" customWidth="1"/>
    <col min="1062" max="1062" width="10.21875" style="457" customWidth="1"/>
    <col min="1063" max="1280" width="12.5546875" style="457"/>
    <col min="1281" max="1300" width="9.21875" style="457" customWidth="1"/>
    <col min="1301" max="1301" width="11.5546875" style="457" customWidth="1"/>
    <col min="1302" max="1313" width="9.21875" style="457" customWidth="1"/>
    <col min="1314" max="1314" width="8.109375" style="457" customWidth="1"/>
    <col min="1315" max="1315" width="7.6640625" style="457" customWidth="1"/>
    <col min="1316" max="1317" width="9.21875" style="457" customWidth="1"/>
    <col min="1318" max="1318" width="10.21875" style="457" customWidth="1"/>
    <col min="1319" max="1536" width="12.5546875" style="457"/>
    <col min="1537" max="1556" width="9.21875" style="457" customWidth="1"/>
    <col min="1557" max="1557" width="11.5546875" style="457" customWidth="1"/>
    <col min="1558" max="1569" width="9.21875" style="457" customWidth="1"/>
    <col min="1570" max="1570" width="8.109375" style="457" customWidth="1"/>
    <col min="1571" max="1571" width="7.6640625" style="457" customWidth="1"/>
    <col min="1572" max="1573" width="9.21875" style="457" customWidth="1"/>
    <col min="1574" max="1574" width="10.21875" style="457" customWidth="1"/>
    <col min="1575" max="1792" width="12.5546875" style="457"/>
    <col min="1793" max="1812" width="9.21875" style="457" customWidth="1"/>
    <col min="1813" max="1813" width="11.5546875" style="457" customWidth="1"/>
    <col min="1814" max="1825" width="9.21875" style="457" customWidth="1"/>
    <col min="1826" max="1826" width="8.109375" style="457" customWidth="1"/>
    <col min="1827" max="1827" width="7.6640625" style="457" customWidth="1"/>
    <col min="1828" max="1829" width="9.21875" style="457" customWidth="1"/>
    <col min="1830" max="1830" width="10.21875" style="457" customWidth="1"/>
    <col min="1831" max="2048" width="12.5546875" style="457"/>
    <col min="2049" max="2068" width="9.21875" style="457" customWidth="1"/>
    <col min="2069" max="2069" width="11.5546875" style="457" customWidth="1"/>
    <col min="2070" max="2081" width="9.21875" style="457" customWidth="1"/>
    <col min="2082" max="2082" width="8.109375" style="457" customWidth="1"/>
    <col min="2083" max="2083" width="7.6640625" style="457" customWidth="1"/>
    <col min="2084" max="2085" width="9.21875" style="457" customWidth="1"/>
    <col min="2086" max="2086" width="10.21875" style="457" customWidth="1"/>
    <col min="2087" max="2304" width="12.5546875" style="457"/>
    <col min="2305" max="2324" width="9.21875" style="457" customWidth="1"/>
    <col min="2325" max="2325" width="11.5546875" style="457" customWidth="1"/>
    <col min="2326" max="2337" width="9.21875" style="457" customWidth="1"/>
    <col min="2338" max="2338" width="8.109375" style="457" customWidth="1"/>
    <col min="2339" max="2339" width="7.6640625" style="457" customWidth="1"/>
    <col min="2340" max="2341" width="9.21875" style="457" customWidth="1"/>
    <col min="2342" max="2342" width="10.21875" style="457" customWidth="1"/>
    <col min="2343" max="2560" width="12.5546875" style="457"/>
    <col min="2561" max="2580" width="9.21875" style="457" customWidth="1"/>
    <col min="2581" max="2581" width="11.5546875" style="457" customWidth="1"/>
    <col min="2582" max="2593" width="9.21875" style="457" customWidth="1"/>
    <col min="2594" max="2594" width="8.109375" style="457" customWidth="1"/>
    <col min="2595" max="2595" width="7.6640625" style="457" customWidth="1"/>
    <col min="2596" max="2597" width="9.21875" style="457" customWidth="1"/>
    <col min="2598" max="2598" width="10.21875" style="457" customWidth="1"/>
    <col min="2599" max="2816" width="12.5546875" style="457"/>
    <col min="2817" max="2836" width="9.21875" style="457" customWidth="1"/>
    <col min="2837" max="2837" width="11.5546875" style="457" customWidth="1"/>
    <col min="2838" max="2849" width="9.21875" style="457" customWidth="1"/>
    <col min="2850" max="2850" width="8.109375" style="457" customWidth="1"/>
    <col min="2851" max="2851" width="7.6640625" style="457" customWidth="1"/>
    <col min="2852" max="2853" width="9.21875" style="457" customWidth="1"/>
    <col min="2854" max="2854" width="10.21875" style="457" customWidth="1"/>
    <col min="2855" max="3072" width="12.5546875" style="457"/>
    <col min="3073" max="3092" width="9.21875" style="457" customWidth="1"/>
    <col min="3093" max="3093" width="11.5546875" style="457" customWidth="1"/>
    <col min="3094" max="3105" width="9.21875" style="457" customWidth="1"/>
    <col min="3106" max="3106" width="8.109375" style="457" customWidth="1"/>
    <col min="3107" max="3107" width="7.6640625" style="457" customWidth="1"/>
    <col min="3108" max="3109" width="9.21875" style="457" customWidth="1"/>
    <col min="3110" max="3110" width="10.21875" style="457" customWidth="1"/>
    <col min="3111" max="3328" width="12.5546875" style="457"/>
    <col min="3329" max="3348" width="9.21875" style="457" customWidth="1"/>
    <col min="3349" max="3349" width="11.5546875" style="457" customWidth="1"/>
    <col min="3350" max="3361" width="9.21875" style="457" customWidth="1"/>
    <col min="3362" max="3362" width="8.109375" style="457" customWidth="1"/>
    <col min="3363" max="3363" width="7.6640625" style="457" customWidth="1"/>
    <col min="3364" max="3365" width="9.21875" style="457" customWidth="1"/>
    <col min="3366" max="3366" width="10.21875" style="457" customWidth="1"/>
    <col min="3367" max="3584" width="12.5546875" style="457"/>
    <col min="3585" max="3604" width="9.21875" style="457" customWidth="1"/>
    <col min="3605" max="3605" width="11.5546875" style="457" customWidth="1"/>
    <col min="3606" max="3617" width="9.21875" style="457" customWidth="1"/>
    <col min="3618" max="3618" width="8.109375" style="457" customWidth="1"/>
    <col min="3619" max="3619" width="7.6640625" style="457" customWidth="1"/>
    <col min="3620" max="3621" width="9.21875" style="457" customWidth="1"/>
    <col min="3622" max="3622" width="10.21875" style="457" customWidth="1"/>
    <col min="3623" max="3840" width="12.5546875" style="457"/>
    <col min="3841" max="3860" width="9.21875" style="457" customWidth="1"/>
    <col min="3861" max="3861" width="11.5546875" style="457" customWidth="1"/>
    <col min="3862" max="3873" width="9.21875" style="457" customWidth="1"/>
    <col min="3874" max="3874" width="8.109375" style="457" customWidth="1"/>
    <col min="3875" max="3875" width="7.6640625" style="457" customWidth="1"/>
    <col min="3876" max="3877" width="9.21875" style="457" customWidth="1"/>
    <col min="3878" max="3878" width="10.21875" style="457" customWidth="1"/>
    <col min="3879" max="4096" width="12.5546875" style="457"/>
    <col min="4097" max="4116" width="9.21875" style="457" customWidth="1"/>
    <col min="4117" max="4117" width="11.5546875" style="457" customWidth="1"/>
    <col min="4118" max="4129" width="9.21875" style="457" customWidth="1"/>
    <col min="4130" max="4130" width="8.109375" style="457" customWidth="1"/>
    <col min="4131" max="4131" width="7.6640625" style="457" customWidth="1"/>
    <col min="4132" max="4133" width="9.21875" style="457" customWidth="1"/>
    <col min="4134" max="4134" width="10.21875" style="457" customWidth="1"/>
    <col min="4135" max="4352" width="12.5546875" style="457"/>
    <col min="4353" max="4372" width="9.21875" style="457" customWidth="1"/>
    <col min="4373" max="4373" width="11.5546875" style="457" customWidth="1"/>
    <col min="4374" max="4385" width="9.21875" style="457" customWidth="1"/>
    <col min="4386" max="4386" width="8.109375" style="457" customWidth="1"/>
    <col min="4387" max="4387" width="7.6640625" style="457" customWidth="1"/>
    <col min="4388" max="4389" width="9.21875" style="457" customWidth="1"/>
    <col min="4390" max="4390" width="10.21875" style="457" customWidth="1"/>
    <col min="4391" max="4608" width="12.5546875" style="457"/>
    <col min="4609" max="4628" width="9.21875" style="457" customWidth="1"/>
    <col min="4629" max="4629" width="11.5546875" style="457" customWidth="1"/>
    <col min="4630" max="4641" width="9.21875" style="457" customWidth="1"/>
    <col min="4642" max="4642" width="8.109375" style="457" customWidth="1"/>
    <col min="4643" max="4643" width="7.6640625" style="457" customWidth="1"/>
    <col min="4644" max="4645" width="9.21875" style="457" customWidth="1"/>
    <col min="4646" max="4646" width="10.21875" style="457" customWidth="1"/>
    <col min="4647" max="4864" width="12.5546875" style="457"/>
    <col min="4865" max="4884" width="9.21875" style="457" customWidth="1"/>
    <col min="4885" max="4885" width="11.5546875" style="457" customWidth="1"/>
    <col min="4886" max="4897" width="9.21875" style="457" customWidth="1"/>
    <col min="4898" max="4898" width="8.109375" style="457" customWidth="1"/>
    <col min="4899" max="4899" width="7.6640625" style="457" customWidth="1"/>
    <col min="4900" max="4901" width="9.21875" style="457" customWidth="1"/>
    <col min="4902" max="4902" width="10.21875" style="457" customWidth="1"/>
    <col min="4903" max="5120" width="12.5546875" style="457"/>
    <col min="5121" max="5140" width="9.21875" style="457" customWidth="1"/>
    <col min="5141" max="5141" width="11.5546875" style="457" customWidth="1"/>
    <col min="5142" max="5153" width="9.21875" style="457" customWidth="1"/>
    <col min="5154" max="5154" width="8.109375" style="457" customWidth="1"/>
    <col min="5155" max="5155" width="7.6640625" style="457" customWidth="1"/>
    <col min="5156" max="5157" width="9.21875" style="457" customWidth="1"/>
    <col min="5158" max="5158" width="10.21875" style="457" customWidth="1"/>
    <col min="5159" max="5376" width="12.5546875" style="457"/>
    <col min="5377" max="5396" width="9.21875" style="457" customWidth="1"/>
    <col min="5397" max="5397" width="11.5546875" style="457" customWidth="1"/>
    <col min="5398" max="5409" width="9.21875" style="457" customWidth="1"/>
    <col min="5410" max="5410" width="8.109375" style="457" customWidth="1"/>
    <col min="5411" max="5411" width="7.6640625" style="457" customWidth="1"/>
    <col min="5412" max="5413" width="9.21875" style="457" customWidth="1"/>
    <col min="5414" max="5414" width="10.21875" style="457" customWidth="1"/>
    <col min="5415" max="5632" width="12.5546875" style="457"/>
    <col min="5633" max="5652" width="9.21875" style="457" customWidth="1"/>
    <col min="5653" max="5653" width="11.5546875" style="457" customWidth="1"/>
    <col min="5654" max="5665" width="9.21875" style="457" customWidth="1"/>
    <col min="5666" max="5666" width="8.109375" style="457" customWidth="1"/>
    <col min="5667" max="5667" width="7.6640625" style="457" customWidth="1"/>
    <col min="5668" max="5669" width="9.21875" style="457" customWidth="1"/>
    <col min="5670" max="5670" width="10.21875" style="457" customWidth="1"/>
    <col min="5671" max="5888" width="12.5546875" style="457"/>
    <col min="5889" max="5908" width="9.21875" style="457" customWidth="1"/>
    <col min="5909" max="5909" width="11.5546875" style="457" customWidth="1"/>
    <col min="5910" max="5921" width="9.21875" style="457" customWidth="1"/>
    <col min="5922" max="5922" width="8.109375" style="457" customWidth="1"/>
    <col min="5923" max="5923" width="7.6640625" style="457" customWidth="1"/>
    <col min="5924" max="5925" width="9.21875" style="457" customWidth="1"/>
    <col min="5926" max="5926" width="10.21875" style="457" customWidth="1"/>
    <col min="5927" max="6144" width="12.5546875" style="457"/>
    <col min="6145" max="6164" width="9.21875" style="457" customWidth="1"/>
    <col min="6165" max="6165" width="11.5546875" style="457" customWidth="1"/>
    <col min="6166" max="6177" width="9.21875" style="457" customWidth="1"/>
    <col min="6178" max="6178" width="8.109375" style="457" customWidth="1"/>
    <col min="6179" max="6179" width="7.6640625" style="457" customWidth="1"/>
    <col min="6180" max="6181" width="9.21875" style="457" customWidth="1"/>
    <col min="6182" max="6182" width="10.21875" style="457" customWidth="1"/>
    <col min="6183" max="6400" width="12.5546875" style="457"/>
    <col min="6401" max="6420" width="9.21875" style="457" customWidth="1"/>
    <col min="6421" max="6421" width="11.5546875" style="457" customWidth="1"/>
    <col min="6422" max="6433" width="9.21875" style="457" customWidth="1"/>
    <col min="6434" max="6434" width="8.109375" style="457" customWidth="1"/>
    <col min="6435" max="6435" width="7.6640625" style="457" customWidth="1"/>
    <col min="6436" max="6437" width="9.21875" style="457" customWidth="1"/>
    <col min="6438" max="6438" width="10.21875" style="457" customWidth="1"/>
    <col min="6439" max="6656" width="12.5546875" style="457"/>
    <col min="6657" max="6676" width="9.21875" style="457" customWidth="1"/>
    <col min="6677" max="6677" width="11.5546875" style="457" customWidth="1"/>
    <col min="6678" max="6689" width="9.21875" style="457" customWidth="1"/>
    <col min="6690" max="6690" width="8.109375" style="457" customWidth="1"/>
    <col min="6691" max="6691" width="7.6640625" style="457" customWidth="1"/>
    <col min="6692" max="6693" width="9.21875" style="457" customWidth="1"/>
    <col min="6694" max="6694" width="10.21875" style="457" customWidth="1"/>
    <col min="6695" max="6912" width="12.5546875" style="457"/>
    <col min="6913" max="6932" width="9.21875" style="457" customWidth="1"/>
    <col min="6933" max="6933" width="11.5546875" style="457" customWidth="1"/>
    <col min="6934" max="6945" width="9.21875" style="457" customWidth="1"/>
    <col min="6946" max="6946" width="8.109375" style="457" customWidth="1"/>
    <col min="6947" max="6947" width="7.6640625" style="457" customWidth="1"/>
    <col min="6948" max="6949" width="9.21875" style="457" customWidth="1"/>
    <col min="6950" max="6950" width="10.21875" style="457" customWidth="1"/>
    <col min="6951" max="7168" width="12.5546875" style="457"/>
    <col min="7169" max="7188" width="9.21875" style="457" customWidth="1"/>
    <col min="7189" max="7189" width="11.5546875" style="457" customWidth="1"/>
    <col min="7190" max="7201" width="9.21875" style="457" customWidth="1"/>
    <col min="7202" max="7202" width="8.109375" style="457" customWidth="1"/>
    <col min="7203" max="7203" width="7.6640625" style="457" customWidth="1"/>
    <col min="7204" max="7205" width="9.21875" style="457" customWidth="1"/>
    <col min="7206" max="7206" width="10.21875" style="457" customWidth="1"/>
    <col min="7207" max="7424" width="12.5546875" style="457"/>
    <col min="7425" max="7444" width="9.21875" style="457" customWidth="1"/>
    <col min="7445" max="7445" width="11.5546875" style="457" customWidth="1"/>
    <col min="7446" max="7457" width="9.21875" style="457" customWidth="1"/>
    <col min="7458" max="7458" width="8.109375" style="457" customWidth="1"/>
    <col min="7459" max="7459" width="7.6640625" style="457" customWidth="1"/>
    <col min="7460" max="7461" width="9.21875" style="457" customWidth="1"/>
    <col min="7462" max="7462" width="10.21875" style="457" customWidth="1"/>
    <col min="7463" max="7680" width="12.5546875" style="457"/>
    <col min="7681" max="7700" width="9.21875" style="457" customWidth="1"/>
    <col min="7701" max="7701" width="11.5546875" style="457" customWidth="1"/>
    <col min="7702" max="7713" width="9.21875" style="457" customWidth="1"/>
    <col min="7714" max="7714" width="8.109375" style="457" customWidth="1"/>
    <col min="7715" max="7715" width="7.6640625" style="457" customWidth="1"/>
    <col min="7716" max="7717" width="9.21875" style="457" customWidth="1"/>
    <col min="7718" max="7718" width="10.21875" style="457" customWidth="1"/>
    <col min="7719" max="7936" width="12.5546875" style="457"/>
    <col min="7937" max="7956" width="9.21875" style="457" customWidth="1"/>
    <col min="7957" max="7957" width="11.5546875" style="457" customWidth="1"/>
    <col min="7958" max="7969" width="9.21875" style="457" customWidth="1"/>
    <col min="7970" max="7970" width="8.109375" style="457" customWidth="1"/>
    <col min="7971" max="7971" width="7.6640625" style="457" customWidth="1"/>
    <col min="7972" max="7973" width="9.21875" style="457" customWidth="1"/>
    <col min="7974" max="7974" width="10.21875" style="457" customWidth="1"/>
    <col min="7975" max="8192" width="12.5546875" style="457"/>
    <col min="8193" max="8212" width="9.21875" style="457" customWidth="1"/>
    <col min="8213" max="8213" width="11.5546875" style="457" customWidth="1"/>
    <col min="8214" max="8225" width="9.21875" style="457" customWidth="1"/>
    <col min="8226" max="8226" width="8.109375" style="457" customWidth="1"/>
    <col min="8227" max="8227" width="7.6640625" style="457" customWidth="1"/>
    <col min="8228" max="8229" width="9.21875" style="457" customWidth="1"/>
    <col min="8230" max="8230" width="10.21875" style="457" customWidth="1"/>
    <col min="8231" max="8448" width="12.5546875" style="457"/>
    <col min="8449" max="8468" width="9.21875" style="457" customWidth="1"/>
    <col min="8469" max="8469" width="11.5546875" style="457" customWidth="1"/>
    <col min="8470" max="8481" width="9.21875" style="457" customWidth="1"/>
    <col min="8482" max="8482" width="8.109375" style="457" customWidth="1"/>
    <col min="8483" max="8483" width="7.6640625" style="457" customWidth="1"/>
    <col min="8484" max="8485" width="9.21875" style="457" customWidth="1"/>
    <col min="8486" max="8486" width="10.21875" style="457" customWidth="1"/>
    <col min="8487" max="8704" width="12.5546875" style="457"/>
    <col min="8705" max="8724" width="9.21875" style="457" customWidth="1"/>
    <col min="8725" max="8725" width="11.5546875" style="457" customWidth="1"/>
    <col min="8726" max="8737" width="9.21875" style="457" customWidth="1"/>
    <col min="8738" max="8738" width="8.109375" style="457" customWidth="1"/>
    <col min="8739" max="8739" width="7.6640625" style="457" customWidth="1"/>
    <col min="8740" max="8741" width="9.21875" style="457" customWidth="1"/>
    <col min="8742" max="8742" width="10.21875" style="457" customWidth="1"/>
    <col min="8743" max="8960" width="12.5546875" style="457"/>
    <col min="8961" max="8980" width="9.21875" style="457" customWidth="1"/>
    <col min="8981" max="8981" width="11.5546875" style="457" customWidth="1"/>
    <col min="8982" max="8993" width="9.21875" style="457" customWidth="1"/>
    <col min="8994" max="8994" width="8.109375" style="457" customWidth="1"/>
    <col min="8995" max="8995" width="7.6640625" style="457" customWidth="1"/>
    <col min="8996" max="8997" width="9.21875" style="457" customWidth="1"/>
    <col min="8998" max="8998" width="10.21875" style="457" customWidth="1"/>
    <col min="8999" max="9216" width="12.5546875" style="457"/>
    <col min="9217" max="9236" width="9.21875" style="457" customWidth="1"/>
    <col min="9237" max="9237" width="11.5546875" style="457" customWidth="1"/>
    <col min="9238" max="9249" width="9.21875" style="457" customWidth="1"/>
    <col min="9250" max="9250" width="8.109375" style="457" customWidth="1"/>
    <col min="9251" max="9251" width="7.6640625" style="457" customWidth="1"/>
    <col min="9252" max="9253" width="9.21875" style="457" customWidth="1"/>
    <col min="9254" max="9254" width="10.21875" style="457" customWidth="1"/>
    <col min="9255" max="9472" width="12.5546875" style="457"/>
    <col min="9473" max="9492" width="9.21875" style="457" customWidth="1"/>
    <col min="9493" max="9493" width="11.5546875" style="457" customWidth="1"/>
    <col min="9494" max="9505" width="9.21875" style="457" customWidth="1"/>
    <col min="9506" max="9506" width="8.109375" style="457" customWidth="1"/>
    <col min="9507" max="9507" width="7.6640625" style="457" customWidth="1"/>
    <col min="9508" max="9509" width="9.21875" style="457" customWidth="1"/>
    <col min="9510" max="9510" width="10.21875" style="457" customWidth="1"/>
    <col min="9511" max="9728" width="12.5546875" style="457"/>
    <col min="9729" max="9748" width="9.21875" style="457" customWidth="1"/>
    <col min="9749" max="9749" width="11.5546875" style="457" customWidth="1"/>
    <col min="9750" max="9761" width="9.21875" style="457" customWidth="1"/>
    <col min="9762" max="9762" width="8.109375" style="457" customWidth="1"/>
    <col min="9763" max="9763" width="7.6640625" style="457" customWidth="1"/>
    <col min="9764" max="9765" width="9.21875" style="457" customWidth="1"/>
    <col min="9766" max="9766" width="10.21875" style="457" customWidth="1"/>
    <col min="9767" max="9984" width="12.5546875" style="457"/>
    <col min="9985" max="10004" width="9.21875" style="457" customWidth="1"/>
    <col min="10005" max="10005" width="11.5546875" style="457" customWidth="1"/>
    <col min="10006" max="10017" width="9.21875" style="457" customWidth="1"/>
    <col min="10018" max="10018" width="8.109375" style="457" customWidth="1"/>
    <col min="10019" max="10019" width="7.6640625" style="457" customWidth="1"/>
    <col min="10020" max="10021" width="9.21875" style="457" customWidth="1"/>
    <col min="10022" max="10022" width="10.21875" style="457" customWidth="1"/>
    <col min="10023" max="10240" width="12.5546875" style="457"/>
    <col min="10241" max="10260" width="9.21875" style="457" customWidth="1"/>
    <col min="10261" max="10261" width="11.5546875" style="457" customWidth="1"/>
    <col min="10262" max="10273" width="9.21875" style="457" customWidth="1"/>
    <col min="10274" max="10274" width="8.109375" style="457" customWidth="1"/>
    <col min="10275" max="10275" width="7.6640625" style="457" customWidth="1"/>
    <col min="10276" max="10277" width="9.21875" style="457" customWidth="1"/>
    <col min="10278" max="10278" width="10.21875" style="457" customWidth="1"/>
    <col min="10279" max="10496" width="12.5546875" style="457"/>
    <col min="10497" max="10516" width="9.21875" style="457" customWidth="1"/>
    <col min="10517" max="10517" width="11.5546875" style="457" customWidth="1"/>
    <col min="10518" max="10529" width="9.21875" style="457" customWidth="1"/>
    <col min="10530" max="10530" width="8.109375" style="457" customWidth="1"/>
    <col min="10531" max="10531" width="7.6640625" style="457" customWidth="1"/>
    <col min="10532" max="10533" width="9.21875" style="457" customWidth="1"/>
    <col min="10534" max="10534" width="10.21875" style="457" customWidth="1"/>
    <col min="10535" max="10752" width="12.5546875" style="457"/>
    <col min="10753" max="10772" width="9.21875" style="457" customWidth="1"/>
    <col min="10773" max="10773" width="11.5546875" style="457" customWidth="1"/>
    <col min="10774" max="10785" width="9.21875" style="457" customWidth="1"/>
    <col min="10786" max="10786" width="8.109375" style="457" customWidth="1"/>
    <col min="10787" max="10787" width="7.6640625" style="457" customWidth="1"/>
    <col min="10788" max="10789" width="9.21875" style="457" customWidth="1"/>
    <col min="10790" max="10790" width="10.21875" style="457" customWidth="1"/>
    <col min="10791" max="11008" width="12.5546875" style="457"/>
    <col min="11009" max="11028" width="9.21875" style="457" customWidth="1"/>
    <col min="11029" max="11029" width="11.5546875" style="457" customWidth="1"/>
    <col min="11030" max="11041" width="9.21875" style="457" customWidth="1"/>
    <col min="11042" max="11042" width="8.109375" style="457" customWidth="1"/>
    <col min="11043" max="11043" width="7.6640625" style="457" customWidth="1"/>
    <col min="11044" max="11045" width="9.21875" style="457" customWidth="1"/>
    <col min="11046" max="11046" width="10.21875" style="457" customWidth="1"/>
    <col min="11047" max="11264" width="12.5546875" style="457"/>
    <col min="11265" max="11284" width="9.21875" style="457" customWidth="1"/>
    <col min="11285" max="11285" width="11.5546875" style="457" customWidth="1"/>
    <col min="11286" max="11297" width="9.21875" style="457" customWidth="1"/>
    <col min="11298" max="11298" width="8.109375" style="457" customWidth="1"/>
    <col min="11299" max="11299" width="7.6640625" style="457" customWidth="1"/>
    <col min="11300" max="11301" width="9.21875" style="457" customWidth="1"/>
    <col min="11302" max="11302" width="10.21875" style="457" customWidth="1"/>
    <col min="11303" max="11520" width="12.5546875" style="457"/>
    <col min="11521" max="11540" width="9.21875" style="457" customWidth="1"/>
    <col min="11541" max="11541" width="11.5546875" style="457" customWidth="1"/>
    <col min="11542" max="11553" width="9.21875" style="457" customWidth="1"/>
    <col min="11554" max="11554" width="8.109375" style="457" customWidth="1"/>
    <col min="11555" max="11555" width="7.6640625" style="457" customWidth="1"/>
    <col min="11556" max="11557" width="9.21875" style="457" customWidth="1"/>
    <col min="11558" max="11558" width="10.21875" style="457" customWidth="1"/>
    <col min="11559" max="11776" width="12.5546875" style="457"/>
    <col min="11777" max="11796" width="9.21875" style="457" customWidth="1"/>
    <col min="11797" max="11797" width="11.5546875" style="457" customWidth="1"/>
    <col min="11798" max="11809" width="9.21875" style="457" customWidth="1"/>
    <col min="11810" max="11810" width="8.109375" style="457" customWidth="1"/>
    <col min="11811" max="11811" width="7.6640625" style="457" customWidth="1"/>
    <col min="11812" max="11813" width="9.21875" style="457" customWidth="1"/>
    <col min="11814" max="11814" width="10.21875" style="457" customWidth="1"/>
    <col min="11815" max="12032" width="12.5546875" style="457"/>
    <col min="12033" max="12052" width="9.21875" style="457" customWidth="1"/>
    <col min="12053" max="12053" width="11.5546875" style="457" customWidth="1"/>
    <col min="12054" max="12065" width="9.21875" style="457" customWidth="1"/>
    <col min="12066" max="12066" width="8.109375" style="457" customWidth="1"/>
    <col min="12067" max="12067" width="7.6640625" style="457" customWidth="1"/>
    <col min="12068" max="12069" width="9.21875" style="457" customWidth="1"/>
    <col min="12070" max="12070" width="10.21875" style="457" customWidth="1"/>
    <col min="12071" max="12288" width="12.5546875" style="457"/>
    <col min="12289" max="12308" width="9.21875" style="457" customWidth="1"/>
    <col min="12309" max="12309" width="11.5546875" style="457" customWidth="1"/>
    <col min="12310" max="12321" width="9.21875" style="457" customWidth="1"/>
    <col min="12322" max="12322" width="8.109375" style="457" customWidth="1"/>
    <col min="12323" max="12323" width="7.6640625" style="457" customWidth="1"/>
    <col min="12324" max="12325" width="9.21875" style="457" customWidth="1"/>
    <col min="12326" max="12326" width="10.21875" style="457" customWidth="1"/>
    <col min="12327" max="12544" width="12.5546875" style="457"/>
    <col min="12545" max="12564" width="9.21875" style="457" customWidth="1"/>
    <col min="12565" max="12565" width="11.5546875" style="457" customWidth="1"/>
    <col min="12566" max="12577" width="9.21875" style="457" customWidth="1"/>
    <col min="12578" max="12578" width="8.109375" style="457" customWidth="1"/>
    <col min="12579" max="12579" width="7.6640625" style="457" customWidth="1"/>
    <col min="12580" max="12581" width="9.21875" style="457" customWidth="1"/>
    <col min="12582" max="12582" width="10.21875" style="457" customWidth="1"/>
    <col min="12583" max="12800" width="12.5546875" style="457"/>
    <col min="12801" max="12820" width="9.21875" style="457" customWidth="1"/>
    <col min="12821" max="12821" width="11.5546875" style="457" customWidth="1"/>
    <col min="12822" max="12833" width="9.21875" style="457" customWidth="1"/>
    <col min="12834" max="12834" width="8.109375" style="457" customWidth="1"/>
    <col min="12835" max="12835" width="7.6640625" style="457" customWidth="1"/>
    <col min="12836" max="12837" width="9.21875" style="457" customWidth="1"/>
    <col min="12838" max="12838" width="10.21875" style="457" customWidth="1"/>
    <col min="12839" max="13056" width="12.5546875" style="457"/>
    <col min="13057" max="13076" width="9.21875" style="457" customWidth="1"/>
    <col min="13077" max="13077" width="11.5546875" style="457" customWidth="1"/>
    <col min="13078" max="13089" width="9.21875" style="457" customWidth="1"/>
    <col min="13090" max="13090" width="8.109375" style="457" customWidth="1"/>
    <col min="13091" max="13091" width="7.6640625" style="457" customWidth="1"/>
    <col min="13092" max="13093" width="9.21875" style="457" customWidth="1"/>
    <col min="13094" max="13094" width="10.21875" style="457" customWidth="1"/>
    <col min="13095" max="13312" width="12.5546875" style="457"/>
    <col min="13313" max="13332" width="9.21875" style="457" customWidth="1"/>
    <col min="13333" max="13333" width="11.5546875" style="457" customWidth="1"/>
    <col min="13334" max="13345" width="9.21875" style="457" customWidth="1"/>
    <col min="13346" max="13346" width="8.109375" style="457" customWidth="1"/>
    <col min="13347" max="13347" width="7.6640625" style="457" customWidth="1"/>
    <col min="13348" max="13349" width="9.21875" style="457" customWidth="1"/>
    <col min="13350" max="13350" width="10.21875" style="457" customWidth="1"/>
    <col min="13351" max="13568" width="12.5546875" style="457"/>
    <col min="13569" max="13588" width="9.21875" style="457" customWidth="1"/>
    <col min="13589" max="13589" width="11.5546875" style="457" customWidth="1"/>
    <col min="13590" max="13601" width="9.21875" style="457" customWidth="1"/>
    <col min="13602" max="13602" width="8.109375" style="457" customWidth="1"/>
    <col min="13603" max="13603" width="7.6640625" style="457" customWidth="1"/>
    <col min="13604" max="13605" width="9.21875" style="457" customWidth="1"/>
    <col min="13606" max="13606" width="10.21875" style="457" customWidth="1"/>
    <col min="13607" max="13824" width="12.5546875" style="457"/>
    <col min="13825" max="13844" width="9.21875" style="457" customWidth="1"/>
    <col min="13845" max="13845" width="11.5546875" style="457" customWidth="1"/>
    <col min="13846" max="13857" width="9.21875" style="457" customWidth="1"/>
    <col min="13858" max="13858" width="8.109375" style="457" customWidth="1"/>
    <col min="13859" max="13859" width="7.6640625" style="457" customWidth="1"/>
    <col min="13860" max="13861" width="9.21875" style="457" customWidth="1"/>
    <col min="13862" max="13862" width="10.21875" style="457" customWidth="1"/>
    <col min="13863" max="14080" width="12.5546875" style="457"/>
    <col min="14081" max="14100" width="9.21875" style="457" customWidth="1"/>
    <col min="14101" max="14101" width="11.5546875" style="457" customWidth="1"/>
    <col min="14102" max="14113" width="9.21875" style="457" customWidth="1"/>
    <col min="14114" max="14114" width="8.109375" style="457" customWidth="1"/>
    <col min="14115" max="14115" width="7.6640625" style="457" customWidth="1"/>
    <col min="14116" max="14117" width="9.21875" style="457" customWidth="1"/>
    <col min="14118" max="14118" width="10.21875" style="457" customWidth="1"/>
    <col min="14119" max="14336" width="12.5546875" style="457"/>
    <col min="14337" max="14356" width="9.21875" style="457" customWidth="1"/>
    <col min="14357" max="14357" width="11.5546875" style="457" customWidth="1"/>
    <col min="14358" max="14369" width="9.21875" style="457" customWidth="1"/>
    <col min="14370" max="14370" width="8.109375" style="457" customWidth="1"/>
    <col min="14371" max="14371" width="7.6640625" style="457" customWidth="1"/>
    <col min="14372" max="14373" width="9.21875" style="457" customWidth="1"/>
    <col min="14374" max="14374" width="10.21875" style="457" customWidth="1"/>
    <col min="14375" max="14592" width="12.5546875" style="457"/>
    <col min="14593" max="14612" width="9.21875" style="457" customWidth="1"/>
    <col min="14613" max="14613" width="11.5546875" style="457" customWidth="1"/>
    <col min="14614" max="14625" width="9.21875" style="457" customWidth="1"/>
    <col min="14626" max="14626" width="8.109375" style="457" customWidth="1"/>
    <col min="14627" max="14627" width="7.6640625" style="457" customWidth="1"/>
    <col min="14628" max="14629" width="9.21875" style="457" customWidth="1"/>
    <col min="14630" max="14630" width="10.21875" style="457" customWidth="1"/>
    <col min="14631" max="14848" width="12.5546875" style="457"/>
    <col min="14849" max="14868" width="9.21875" style="457" customWidth="1"/>
    <col min="14869" max="14869" width="11.5546875" style="457" customWidth="1"/>
    <col min="14870" max="14881" width="9.21875" style="457" customWidth="1"/>
    <col min="14882" max="14882" width="8.109375" style="457" customWidth="1"/>
    <col min="14883" max="14883" width="7.6640625" style="457" customWidth="1"/>
    <col min="14884" max="14885" width="9.21875" style="457" customWidth="1"/>
    <col min="14886" max="14886" width="10.21875" style="457" customWidth="1"/>
    <col min="14887" max="15104" width="12.5546875" style="457"/>
    <col min="15105" max="15124" width="9.21875" style="457" customWidth="1"/>
    <col min="15125" max="15125" width="11.5546875" style="457" customWidth="1"/>
    <col min="15126" max="15137" width="9.21875" style="457" customWidth="1"/>
    <col min="15138" max="15138" width="8.109375" style="457" customWidth="1"/>
    <col min="15139" max="15139" width="7.6640625" style="457" customWidth="1"/>
    <col min="15140" max="15141" width="9.21875" style="457" customWidth="1"/>
    <col min="15142" max="15142" width="10.21875" style="457" customWidth="1"/>
    <col min="15143" max="15360" width="12.5546875" style="457"/>
    <col min="15361" max="15380" width="9.21875" style="457" customWidth="1"/>
    <col min="15381" max="15381" width="11.5546875" style="457" customWidth="1"/>
    <col min="15382" max="15393" width="9.21875" style="457" customWidth="1"/>
    <col min="15394" max="15394" width="8.109375" style="457" customWidth="1"/>
    <col min="15395" max="15395" width="7.6640625" style="457" customWidth="1"/>
    <col min="15396" max="15397" width="9.21875" style="457" customWidth="1"/>
    <col min="15398" max="15398" width="10.21875" style="457" customWidth="1"/>
    <col min="15399" max="15616" width="12.5546875" style="457"/>
    <col min="15617" max="15636" width="9.21875" style="457" customWidth="1"/>
    <col min="15637" max="15637" width="11.5546875" style="457" customWidth="1"/>
    <col min="15638" max="15649" width="9.21875" style="457" customWidth="1"/>
    <col min="15650" max="15650" width="8.109375" style="457" customWidth="1"/>
    <col min="15651" max="15651" width="7.6640625" style="457" customWidth="1"/>
    <col min="15652" max="15653" width="9.21875" style="457" customWidth="1"/>
    <col min="15654" max="15654" width="10.21875" style="457" customWidth="1"/>
    <col min="15655" max="15872" width="12.5546875" style="457"/>
    <col min="15873" max="15892" width="9.21875" style="457" customWidth="1"/>
    <col min="15893" max="15893" width="11.5546875" style="457" customWidth="1"/>
    <col min="15894" max="15905" width="9.21875" style="457" customWidth="1"/>
    <col min="15906" max="15906" width="8.109375" style="457" customWidth="1"/>
    <col min="15907" max="15907" width="7.6640625" style="457" customWidth="1"/>
    <col min="15908" max="15909" width="9.21875" style="457" customWidth="1"/>
    <col min="15910" max="15910" width="10.21875" style="457" customWidth="1"/>
    <col min="15911" max="16128" width="12.5546875" style="457"/>
    <col min="16129" max="16148" width="9.21875" style="457" customWidth="1"/>
    <col min="16149" max="16149" width="11.5546875" style="457" customWidth="1"/>
    <col min="16150" max="16161" width="9.21875" style="457" customWidth="1"/>
    <col min="16162" max="16162" width="8.109375" style="457" customWidth="1"/>
    <col min="16163" max="16163" width="7.6640625" style="457" customWidth="1"/>
    <col min="16164" max="16165" width="9.21875" style="457" customWidth="1"/>
    <col min="16166" max="16166" width="10.21875" style="457" customWidth="1"/>
    <col min="16167" max="16384" width="12.5546875" style="457"/>
  </cols>
  <sheetData>
    <row r="1" spans="1:40" ht="16.5" customHeight="1" x14ac:dyDescent="0.3">
      <c r="A1" s="629" t="s">
        <v>572</v>
      </c>
      <c r="B1" s="630"/>
      <c r="P1" s="2073" t="s">
        <v>589</v>
      </c>
      <c r="Q1" s="2074"/>
      <c r="R1" s="2074" t="s">
        <v>269</v>
      </c>
      <c r="S1" s="2074"/>
      <c r="T1" s="2075"/>
      <c r="U1" s="629" t="s">
        <v>572</v>
      </c>
      <c r="V1" s="630"/>
      <c r="W1" s="458"/>
      <c r="AH1" s="2073" t="s">
        <v>589</v>
      </c>
      <c r="AI1" s="2074"/>
      <c r="AJ1" s="2074" t="s">
        <v>269</v>
      </c>
      <c r="AK1" s="2074"/>
      <c r="AL1" s="2076"/>
      <c r="AM1" s="109" t="s">
        <v>97</v>
      </c>
    </row>
    <row r="2" spans="1:40" ht="16.5" customHeight="1" thickBot="1" x14ac:dyDescent="0.35">
      <c r="A2" s="631" t="s">
        <v>573</v>
      </c>
      <c r="B2" s="632" t="s">
        <v>812</v>
      </c>
      <c r="C2" s="633"/>
      <c r="D2" s="633"/>
      <c r="E2" s="633"/>
      <c r="F2" s="633"/>
      <c r="G2" s="633"/>
      <c r="H2" s="633"/>
      <c r="I2" s="633"/>
      <c r="J2" s="633"/>
      <c r="K2" s="633"/>
      <c r="L2" s="633"/>
      <c r="M2" s="633"/>
      <c r="N2" s="633"/>
      <c r="O2" s="633"/>
      <c r="P2" s="2077" t="s">
        <v>593</v>
      </c>
      <c r="Q2" s="2078"/>
      <c r="R2" s="2079" t="s">
        <v>813</v>
      </c>
      <c r="S2" s="2079"/>
      <c r="T2" s="2080"/>
      <c r="U2" s="631" t="s">
        <v>573</v>
      </c>
      <c r="V2" s="634" t="s">
        <v>812</v>
      </c>
      <c r="W2" s="635"/>
      <c r="X2" s="633"/>
      <c r="Y2" s="633"/>
      <c r="Z2" s="633"/>
      <c r="AA2" s="633"/>
      <c r="AB2" s="633"/>
      <c r="AC2" s="633"/>
      <c r="AD2" s="633"/>
      <c r="AE2" s="633"/>
      <c r="AF2" s="633"/>
      <c r="AG2" s="633"/>
      <c r="AH2" s="2077" t="s">
        <v>593</v>
      </c>
      <c r="AI2" s="2078"/>
      <c r="AJ2" s="2079" t="s">
        <v>813</v>
      </c>
      <c r="AK2" s="2079"/>
      <c r="AL2" s="2081"/>
    </row>
    <row r="3" spans="1:40" ht="19.5" customHeight="1" x14ac:dyDescent="0.3">
      <c r="A3" s="622"/>
      <c r="B3" s="636"/>
      <c r="C3" s="456"/>
      <c r="F3" s="456"/>
      <c r="U3" s="622"/>
      <c r="V3" s="622"/>
      <c r="W3" s="636"/>
      <c r="X3" s="456"/>
    </row>
    <row r="4" spans="1:40" ht="30" customHeight="1" x14ac:dyDescent="0.55000000000000004">
      <c r="A4" s="2070" t="s">
        <v>814</v>
      </c>
      <c r="B4" s="2071"/>
      <c r="C4" s="2071"/>
      <c r="D4" s="2071"/>
      <c r="E4" s="2071"/>
      <c r="F4" s="2071"/>
      <c r="G4" s="2071"/>
      <c r="H4" s="2071"/>
      <c r="I4" s="2071"/>
      <c r="J4" s="2071"/>
      <c r="K4" s="2071"/>
      <c r="L4" s="2071"/>
      <c r="M4" s="2071"/>
      <c r="N4" s="2071"/>
      <c r="O4" s="2071"/>
      <c r="P4" s="2071"/>
      <c r="Q4" s="2071"/>
      <c r="R4" s="2071"/>
      <c r="S4" s="2071"/>
      <c r="T4" s="2071"/>
      <c r="U4" s="2070" t="s">
        <v>815</v>
      </c>
      <c r="V4" s="2071"/>
      <c r="W4" s="2071"/>
      <c r="X4" s="2071"/>
      <c r="Y4" s="2071"/>
      <c r="Z4" s="2071"/>
      <c r="AA4" s="2071"/>
      <c r="AB4" s="2071"/>
      <c r="AC4" s="2071"/>
      <c r="AD4" s="2071"/>
      <c r="AE4" s="2071"/>
      <c r="AF4" s="2071"/>
      <c r="AG4" s="2071"/>
      <c r="AH4" s="2071"/>
      <c r="AI4" s="2071"/>
      <c r="AJ4" s="2071"/>
      <c r="AK4" s="2071"/>
      <c r="AL4" s="2071"/>
    </row>
    <row r="5" spans="1:40" ht="8.25" customHeight="1" x14ac:dyDescent="0.4">
      <c r="A5" s="623"/>
      <c r="B5" s="624"/>
      <c r="C5" s="624"/>
      <c r="D5" s="624"/>
      <c r="E5" s="624"/>
      <c r="F5" s="624"/>
      <c r="G5" s="624"/>
      <c r="H5" s="624"/>
      <c r="I5" s="624"/>
      <c r="J5" s="624"/>
      <c r="K5" s="624"/>
      <c r="L5" s="624"/>
      <c r="M5" s="624"/>
      <c r="N5" s="624"/>
      <c r="O5" s="624"/>
      <c r="P5" s="624"/>
      <c r="U5" s="623"/>
      <c r="V5" s="624"/>
      <c r="W5" s="624"/>
      <c r="X5" s="624"/>
      <c r="Y5" s="624"/>
      <c r="Z5" s="624"/>
      <c r="AA5" s="624"/>
      <c r="AB5" s="624"/>
      <c r="AC5" s="624"/>
      <c r="AD5" s="624"/>
      <c r="AE5" s="624"/>
      <c r="AF5" s="624"/>
      <c r="AG5" s="624"/>
    </row>
    <row r="6" spans="1:40" ht="17.25" customHeight="1" x14ac:dyDescent="0.3">
      <c r="A6" s="2058" t="s">
        <v>809</v>
      </c>
      <c r="B6" s="2058"/>
      <c r="C6" s="2058"/>
      <c r="D6" s="2058"/>
      <c r="E6" s="2058"/>
      <c r="F6" s="2058"/>
      <c r="G6" s="2058"/>
      <c r="H6" s="2058"/>
      <c r="I6" s="2058"/>
      <c r="J6" s="2058"/>
      <c r="K6" s="2058"/>
      <c r="L6" s="2058"/>
      <c r="M6" s="2058"/>
      <c r="N6" s="2058"/>
      <c r="O6" s="2058"/>
      <c r="P6" s="2058"/>
      <c r="Q6" s="2058"/>
      <c r="R6" s="2058"/>
      <c r="S6" s="2072" t="s">
        <v>787</v>
      </c>
      <c r="T6" s="2072"/>
      <c r="U6" s="2058" t="s">
        <v>810</v>
      </c>
      <c r="V6" s="2058"/>
      <c r="W6" s="2058"/>
      <c r="X6" s="2058"/>
      <c r="Y6" s="2058"/>
      <c r="Z6" s="2058"/>
      <c r="AA6" s="2058"/>
      <c r="AB6" s="2058"/>
      <c r="AC6" s="2058"/>
      <c r="AD6" s="2058"/>
      <c r="AE6" s="2058"/>
      <c r="AF6" s="2058"/>
      <c r="AG6" s="2058"/>
      <c r="AH6" s="2058"/>
      <c r="AI6" s="2058"/>
      <c r="AJ6" s="2058"/>
      <c r="AK6" s="2072" t="s">
        <v>787</v>
      </c>
      <c r="AL6" s="2072"/>
      <c r="AM6" s="463"/>
      <c r="AN6" s="463"/>
    </row>
    <row r="7" spans="1:40" s="463" customFormat="1" ht="24.9" customHeight="1" x14ac:dyDescent="0.3">
      <c r="A7" s="2055" t="s">
        <v>788</v>
      </c>
      <c r="B7" s="2056" t="s">
        <v>789</v>
      </c>
      <c r="C7" s="2056"/>
      <c r="D7" s="2057"/>
      <c r="E7" s="2060" t="s">
        <v>790</v>
      </c>
      <c r="F7" s="2061"/>
      <c r="G7" s="2061"/>
      <c r="H7" s="2061"/>
      <c r="I7" s="2061"/>
      <c r="J7" s="2061"/>
      <c r="K7" s="2061"/>
      <c r="L7" s="2061"/>
      <c r="M7" s="2061"/>
      <c r="N7" s="2061"/>
      <c r="O7" s="2061"/>
      <c r="P7" s="2061"/>
      <c r="Q7" s="2061"/>
      <c r="R7" s="2061"/>
      <c r="S7" s="2061"/>
      <c r="T7" s="2061"/>
      <c r="U7" s="2055" t="s">
        <v>788</v>
      </c>
      <c r="V7" s="2061" t="s">
        <v>791</v>
      </c>
      <c r="W7" s="2061"/>
      <c r="X7" s="2061"/>
      <c r="Y7" s="2061"/>
      <c r="Z7" s="2061"/>
      <c r="AA7" s="2061"/>
      <c r="AB7" s="2061"/>
      <c r="AC7" s="2061"/>
      <c r="AD7" s="2061"/>
      <c r="AE7" s="2061"/>
      <c r="AF7" s="2061"/>
      <c r="AG7" s="2061"/>
      <c r="AH7" s="2061"/>
      <c r="AI7" s="2061"/>
      <c r="AJ7" s="2061"/>
      <c r="AK7" s="2062"/>
      <c r="AL7" s="2067" t="s">
        <v>792</v>
      </c>
    </row>
    <row r="8" spans="1:40" s="463" customFormat="1" ht="30.75" customHeight="1" x14ac:dyDescent="0.3">
      <c r="A8" s="2055"/>
      <c r="B8" s="2058"/>
      <c r="C8" s="2058"/>
      <c r="D8" s="2059"/>
      <c r="E8" s="2065" t="s">
        <v>299</v>
      </c>
      <c r="F8" s="2065"/>
      <c r="G8" s="2065" t="s">
        <v>793</v>
      </c>
      <c r="H8" s="2065"/>
      <c r="I8" s="2065" t="s">
        <v>794</v>
      </c>
      <c r="J8" s="2065"/>
      <c r="K8" s="2065" t="s">
        <v>795</v>
      </c>
      <c r="L8" s="2065"/>
      <c r="M8" s="2065" t="s">
        <v>796</v>
      </c>
      <c r="N8" s="2065"/>
      <c r="O8" s="2063" t="s">
        <v>797</v>
      </c>
      <c r="P8" s="2066"/>
      <c r="Q8" s="2065" t="s">
        <v>798</v>
      </c>
      <c r="R8" s="2065"/>
      <c r="S8" s="2065" t="s">
        <v>799</v>
      </c>
      <c r="T8" s="2063"/>
      <c r="U8" s="2055"/>
      <c r="V8" s="2066" t="s">
        <v>299</v>
      </c>
      <c r="W8" s="2065"/>
      <c r="X8" s="2063" t="s">
        <v>800</v>
      </c>
      <c r="Y8" s="2066"/>
      <c r="Z8" s="2063" t="s">
        <v>801</v>
      </c>
      <c r="AA8" s="2066"/>
      <c r="AB8" s="2065" t="s">
        <v>802</v>
      </c>
      <c r="AC8" s="2065"/>
      <c r="AD8" s="2065" t="s">
        <v>803</v>
      </c>
      <c r="AE8" s="2065"/>
      <c r="AF8" s="2065" t="s">
        <v>804</v>
      </c>
      <c r="AG8" s="2065"/>
      <c r="AH8" s="2065" t="s">
        <v>805</v>
      </c>
      <c r="AI8" s="2065"/>
      <c r="AJ8" s="2063" t="s">
        <v>799</v>
      </c>
      <c r="AK8" s="2064"/>
      <c r="AL8" s="2068"/>
    </row>
    <row r="9" spans="1:40" s="463" customFormat="1" ht="33" customHeight="1" x14ac:dyDescent="0.3">
      <c r="A9" s="2055"/>
      <c r="B9" s="638" t="s">
        <v>806</v>
      </c>
      <c r="C9" s="639" t="s">
        <v>807</v>
      </c>
      <c r="D9" s="639" t="s">
        <v>808</v>
      </c>
      <c r="E9" s="639" t="s">
        <v>807</v>
      </c>
      <c r="F9" s="639" t="s">
        <v>808</v>
      </c>
      <c r="G9" s="639" t="s">
        <v>807</v>
      </c>
      <c r="H9" s="639" t="s">
        <v>808</v>
      </c>
      <c r="I9" s="639" t="s">
        <v>807</v>
      </c>
      <c r="J9" s="639" t="s">
        <v>808</v>
      </c>
      <c r="K9" s="639" t="s">
        <v>807</v>
      </c>
      <c r="L9" s="639" t="s">
        <v>808</v>
      </c>
      <c r="M9" s="639" t="s">
        <v>807</v>
      </c>
      <c r="N9" s="639" t="s">
        <v>808</v>
      </c>
      <c r="O9" s="639" t="s">
        <v>807</v>
      </c>
      <c r="P9" s="639" t="s">
        <v>808</v>
      </c>
      <c r="Q9" s="639" t="s">
        <v>807</v>
      </c>
      <c r="R9" s="639" t="s">
        <v>808</v>
      </c>
      <c r="S9" s="639" t="s">
        <v>807</v>
      </c>
      <c r="T9" s="640" t="s">
        <v>808</v>
      </c>
      <c r="U9" s="2055"/>
      <c r="V9" s="627" t="s">
        <v>807</v>
      </c>
      <c r="W9" s="639" t="s">
        <v>808</v>
      </c>
      <c r="X9" s="639" t="s">
        <v>807</v>
      </c>
      <c r="Y9" s="639" t="s">
        <v>808</v>
      </c>
      <c r="Z9" s="639" t="s">
        <v>807</v>
      </c>
      <c r="AA9" s="639" t="s">
        <v>808</v>
      </c>
      <c r="AB9" s="639" t="s">
        <v>807</v>
      </c>
      <c r="AC9" s="639" t="s">
        <v>808</v>
      </c>
      <c r="AD9" s="639" t="s">
        <v>807</v>
      </c>
      <c r="AE9" s="639" t="s">
        <v>808</v>
      </c>
      <c r="AF9" s="639" t="s">
        <v>807</v>
      </c>
      <c r="AG9" s="639" t="s">
        <v>808</v>
      </c>
      <c r="AH9" s="639" t="s">
        <v>807</v>
      </c>
      <c r="AI9" s="639" t="s">
        <v>808</v>
      </c>
      <c r="AJ9" s="639" t="s">
        <v>807</v>
      </c>
      <c r="AK9" s="640" t="s">
        <v>808</v>
      </c>
      <c r="AL9" s="2069"/>
    </row>
    <row r="10" spans="1:40" ht="21.9" customHeight="1" x14ac:dyDescent="0.3">
      <c r="A10" s="641"/>
      <c r="B10" s="700">
        <f>C10+D10</f>
        <v>28</v>
      </c>
      <c r="C10" s="700">
        <f>E10+V10</f>
        <v>7</v>
      </c>
      <c r="D10" s="700">
        <f>F10+W10</f>
        <v>21</v>
      </c>
      <c r="E10" s="700">
        <f>G10+I10+K10+M10+O10+Q10+S10</f>
        <v>2</v>
      </c>
      <c r="F10" s="700">
        <f>H10+J10+L10+N10+P10+R10+T10</f>
        <v>18</v>
      </c>
      <c r="G10" s="700">
        <v>0</v>
      </c>
      <c r="H10" s="700">
        <v>3</v>
      </c>
      <c r="I10" s="700">
        <v>0</v>
      </c>
      <c r="J10" s="700">
        <v>7</v>
      </c>
      <c r="K10" s="700">
        <v>0</v>
      </c>
      <c r="L10" s="700">
        <v>0</v>
      </c>
      <c r="M10" s="700">
        <v>0</v>
      </c>
      <c r="N10" s="700">
        <v>1</v>
      </c>
      <c r="O10" s="700">
        <v>0</v>
      </c>
      <c r="P10" s="700">
        <v>1</v>
      </c>
      <c r="Q10" s="700">
        <v>0</v>
      </c>
      <c r="R10" s="700">
        <v>0</v>
      </c>
      <c r="S10" s="700">
        <v>2</v>
      </c>
      <c r="T10" s="700">
        <v>6</v>
      </c>
      <c r="U10" s="641" t="s">
        <v>571</v>
      </c>
      <c r="V10" s="700">
        <f>X10+Z10+AB10+AD10+AF10+AH10+AJ10</f>
        <v>5</v>
      </c>
      <c r="W10" s="700">
        <f>Y10+AA10+AC10+AE10+AG10+AI10+AK10</f>
        <v>3</v>
      </c>
      <c r="X10" s="700">
        <v>0</v>
      </c>
      <c r="Y10" s="700">
        <v>0</v>
      </c>
      <c r="Z10" s="700">
        <v>0</v>
      </c>
      <c r="AA10" s="700">
        <v>0</v>
      </c>
      <c r="AB10" s="700">
        <v>0</v>
      </c>
      <c r="AC10" s="700">
        <v>0</v>
      </c>
      <c r="AD10" s="700">
        <v>0</v>
      </c>
      <c r="AE10" s="700">
        <v>0</v>
      </c>
      <c r="AF10" s="700">
        <v>0</v>
      </c>
      <c r="AG10" s="700">
        <v>0</v>
      </c>
      <c r="AH10" s="700">
        <v>0</v>
      </c>
      <c r="AI10" s="700">
        <v>0</v>
      </c>
      <c r="AJ10" s="700">
        <v>5</v>
      </c>
      <c r="AK10" s="701">
        <v>3</v>
      </c>
      <c r="AL10" s="702">
        <v>4</v>
      </c>
    </row>
    <row r="11" spans="1:40" ht="21.9" customHeight="1" x14ac:dyDescent="0.3">
      <c r="A11" s="643" t="s">
        <v>571</v>
      </c>
      <c r="B11" s="703"/>
      <c r="C11" s="703"/>
      <c r="D11" s="703"/>
      <c r="E11" s="703"/>
      <c r="F11" s="703"/>
      <c r="G11" s="703"/>
      <c r="H11" s="703"/>
      <c r="I11" s="703"/>
      <c r="J11" s="703"/>
      <c r="K11" s="703"/>
      <c r="L11" s="703"/>
      <c r="M11" s="703"/>
      <c r="N11" s="703"/>
      <c r="O11" s="703"/>
      <c r="P11" s="703"/>
      <c r="Q11" s="703"/>
      <c r="R11" s="703"/>
      <c r="S11" s="703"/>
      <c r="T11" s="703"/>
      <c r="U11" s="643"/>
      <c r="V11" s="703"/>
      <c r="W11" s="703"/>
      <c r="X11" s="703"/>
      <c r="Y11" s="703"/>
      <c r="Z11" s="703"/>
      <c r="AA11" s="703"/>
      <c r="AB11" s="703"/>
      <c r="AC11" s="703"/>
      <c r="AD11" s="703"/>
      <c r="AE11" s="703"/>
      <c r="AF11" s="703"/>
      <c r="AG11" s="703"/>
      <c r="AH11" s="703"/>
      <c r="AI11" s="703"/>
      <c r="AJ11" s="703"/>
      <c r="AK11" s="704"/>
      <c r="AL11" s="702"/>
    </row>
    <row r="12" spans="1:40" ht="21.9" customHeight="1" x14ac:dyDescent="0.3">
      <c r="A12" s="643"/>
      <c r="B12" s="703"/>
      <c r="C12" s="703"/>
      <c r="D12" s="703"/>
      <c r="E12" s="703"/>
      <c r="F12" s="703"/>
      <c r="G12" s="703"/>
      <c r="H12" s="703"/>
      <c r="I12" s="703"/>
      <c r="J12" s="703"/>
      <c r="K12" s="703"/>
      <c r="L12" s="703"/>
      <c r="M12" s="703"/>
      <c r="N12" s="703"/>
      <c r="O12" s="703"/>
      <c r="P12" s="703"/>
      <c r="Q12" s="703"/>
      <c r="R12" s="703"/>
      <c r="S12" s="703"/>
      <c r="T12" s="703"/>
      <c r="U12" s="643"/>
      <c r="V12" s="703"/>
      <c r="W12" s="703"/>
      <c r="X12" s="703"/>
      <c r="Y12" s="703"/>
      <c r="Z12" s="703"/>
      <c r="AA12" s="703"/>
      <c r="AB12" s="703"/>
      <c r="AC12" s="703"/>
      <c r="AD12" s="703"/>
      <c r="AE12" s="703"/>
      <c r="AF12" s="703"/>
      <c r="AG12" s="703"/>
      <c r="AH12" s="703"/>
      <c r="AI12" s="703"/>
      <c r="AJ12" s="703"/>
      <c r="AK12" s="704"/>
      <c r="AL12" s="702"/>
    </row>
    <row r="13" spans="1:40" ht="21.9" customHeight="1" x14ac:dyDescent="0.3">
      <c r="A13" s="643"/>
      <c r="B13" s="703"/>
      <c r="C13" s="703"/>
      <c r="D13" s="703"/>
      <c r="E13" s="703"/>
      <c r="F13" s="703"/>
      <c r="G13" s="703"/>
      <c r="H13" s="703"/>
      <c r="I13" s="703"/>
      <c r="J13" s="703"/>
      <c r="K13" s="703"/>
      <c r="L13" s="703"/>
      <c r="M13" s="703"/>
      <c r="N13" s="703"/>
      <c r="O13" s="703"/>
      <c r="P13" s="703"/>
      <c r="Q13" s="703"/>
      <c r="R13" s="703"/>
      <c r="S13" s="703"/>
      <c r="T13" s="703"/>
      <c r="U13" s="643"/>
      <c r="V13" s="703"/>
      <c r="W13" s="703"/>
      <c r="X13" s="703"/>
      <c r="Y13" s="703"/>
      <c r="Z13" s="703"/>
      <c r="AA13" s="703"/>
      <c r="AB13" s="703"/>
      <c r="AC13" s="703"/>
      <c r="AD13" s="703"/>
      <c r="AE13" s="703"/>
      <c r="AF13" s="703"/>
      <c r="AG13" s="703"/>
      <c r="AH13" s="703"/>
      <c r="AI13" s="703"/>
      <c r="AJ13" s="703"/>
      <c r="AK13" s="704"/>
      <c r="AL13" s="702"/>
    </row>
    <row r="14" spans="1:40" ht="21.9" customHeight="1" x14ac:dyDescent="0.3">
      <c r="A14" s="643"/>
      <c r="B14" s="703"/>
      <c r="C14" s="703"/>
      <c r="D14" s="703"/>
      <c r="E14" s="703"/>
      <c r="F14" s="703"/>
      <c r="G14" s="703"/>
      <c r="H14" s="703"/>
      <c r="I14" s="703"/>
      <c r="J14" s="703"/>
      <c r="K14" s="703"/>
      <c r="L14" s="703"/>
      <c r="M14" s="703"/>
      <c r="N14" s="703"/>
      <c r="O14" s="703"/>
      <c r="P14" s="703"/>
      <c r="Q14" s="703"/>
      <c r="R14" s="703"/>
      <c r="S14" s="703"/>
      <c r="T14" s="703"/>
      <c r="U14" s="643"/>
      <c r="V14" s="703"/>
      <c r="W14" s="703"/>
      <c r="X14" s="703"/>
      <c r="Y14" s="703"/>
      <c r="Z14" s="703"/>
      <c r="AA14" s="703"/>
      <c r="AB14" s="703"/>
      <c r="AC14" s="703"/>
      <c r="AD14" s="703"/>
      <c r="AE14" s="703"/>
      <c r="AF14" s="703"/>
      <c r="AG14" s="703"/>
      <c r="AH14" s="703"/>
      <c r="AI14" s="703"/>
      <c r="AJ14" s="703"/>
      <c r="AK14" s="704"/>
      <c r="AL14" s="702"/>
    </row>
    <row r="15" spans="1:40" ht="21.9" customHeight="1" x14ac:dyDescent="0.3">
      <c r="A15" s="643"/>
      <c r="B15" s="703"/>
      <c r="C15" s="703"/>
      <c r="D15" s="703"/>
      <c r="E15" s="703"/>
      <c r="F15" s="703"/>
      <c r="G15" s="703"/>
      <c r="H15" s="703"/>
      <c r="I15" s="703"/>
      <c r="J15" s="703"/>
      <c r="K15" s="703"/>
      <c r="L15" s="703"/>
      <c r="M15" s="703"/>
      <c r="N15" s="703"/>
      <c r="O15" s="703"/>
      <c r="P15" s="703"/>
      <c r="Q15" s="703"/>
      <c r="R15" s="703"/>
      <c r="S15" s="703"/>
      <c r="T15" s="703"/>
      <c r="U15" s="643"/>
      <c r="V15" s="703"/>
      <c r="W15" s="703"/>
      <c r="X15" s="703"/>
      <c r="Y15" s="703"/>
      <c r="Z15" s="703"/>
      <c r="AA15" s="703"/>
      <c r="AB15" s="703"/>
      <c r="AC15" s="703"/>
      <c r="AD15" s="703"/>
      <c r="AE15" s="703"/>
      <c r="AF15" s="703"/>
      <c r="AG15" s="703"/>
      <c r="AH15" s="703"/>
      <c r="AI15" s="703"/>
      <c r="AJ15" s="703"/>
      <c r="AK15" s="704"/>
      <c r="AL15" s="702"/>
    </row>
    <row r="16" spans="1:40" ht="21.9" customHeight="1" x14ac:dyDescent="0.3">
      <c r="A16" s="643"/>
      <c r="B16" s="703"/>
      <c r="C16" s="703"/>
      <c r="D16" s="703"/>
      <c r="E16" s="703"/>
      <c r="F16" s="703"/>
      <c r="G16" s="703"/>
      <c r="H16" s="703"/>
      <c r="I16" s="703"/>
      <c r="J16" s="703"/>
      <c r="K16" s="703"/>
      <c r="L16" s="703"/>
      <c r="M16" s="703"/>
      <c r="N16" s="703"/>
      <c r="O16" s="703"/>
      <c r="P16" s="703"/>
      <c r="Q16" s="703"/>
      <c r="R16" s="703"/>
      <c r="S16" s="703"/>
      <c r="T16" s="703"/>
      <c r="U16" s="643"/>
      <c r="V16" s="703"/>
      <c r="W16" s="703"/>
      <c r="X16" s="703"/>
      <c r="Y16" s="703"/>
      <c r="Z16" s="703"/>
      <c r="AA16" s="703"/>
      <c r="AB16" s="703"/>
      <c r="AC16" s="703"/>
      <c r="AD16" s="703"/>
      <c r="AE16" s="703"/>
      <c r="AF16" s="703"/>
      <c r="AG16" s="703"/>
      <c r="AH16" s="703"/>
      <c r="AI16" s="703"/>
      <c r="AJ16" s="703"/>
      <c r="AK16" s="704"/>
      <c r="AL16" s="702"/>
    </row>
    <row r="17" spans="1:38" ht="21.9" customHeight="1" x14ac:dyDescent="0.3">
      <c r="A17" s="643"/>
      <c r="B17" s="703"/>
      <c r="C17" s="703"/>
      <c r="D17" s="703"/>
      <c r="E17" s="703"/>
      <c r="F17" s="703"/>
      <c r="G17" s="703"/>
      <c r="H17" s="703"/>
      <c r="I17" s="703"/>
      <c r="J17" s="703"/>
      <c r="K17" s="703"/>
      <c r="L17" s="703"/>
      <c r="M17" s="703"/>
      <c r="N17" s="703"/>
      <c r="O17" s="703"/>
      <c r="P17" s="703"/>
      <c r="Q17" s="703"/>
      <c r="R17" s="703"/>
      <c r="S17" s="703"/>
      <c r="T17" s="703"/>
      <c r="U17" s="643"/>
      <c r="V17" s="703"/>
      <c r="W17" s="703"/>
      <c r="X17" s="703"/>
      <c r="Y17" s="703"/>
      <c r="Z17" s="703"/>
      <c r="AA17" s="703"/>
      <c r="AB17" s="703"/>
      <c r="AC17" s="703"/>
      <c r="AD17" s="703"/>
      <c r="AE17" s="703"/>
      <c r="AF17" s="703"/>
      <c r="AG17" s="703"/>
      <c r="AH17" s="703"/>
      <c r="AI17" s="703"/>
      <c r="AJ17" s="703"/>
      <c r="AK17" s="704"/>
      <c r="AL17" s="702"/>
    </row>
    <row r="18" spans="1:38" ht="21.9" customHeight="1" x14ac:dyDescent="0.3">
      <c r="A18" s="643"/>
      <c r="B18" s="703"/>
      <c r="C18" s="703"/>
      <c r="D18" s="703"/>
      <c r="E18" s="703"/>
      <c r="F18" s="703"/>
      <c r="G18" s="703"/>
      <c r="H18" s="703"/>
      <c r="I18" s="703"/>
      <c r="J18" s="703"/>
      <c r="K18" s="703"/>
      <c r="L18" s="703"/>
      <c r="M18" s="703"/>
      <c r="N18" s="703"/>
      <c r="O18" s="703"/>
      <c r="P18" s="703"/>
      <c r="Q18" s="703"/>
      <c r="R18" s="703"/>
      <c r="S18" s="703"/>
      <c r="T18" s="703"/>
      <c r="U18" s="643"/>
      <c r="V18" s="703"/>
      <c r="W18" s="703"/>
      <c r="X18" s="703"/>
      <c r="Y18" s="703"/>
      <c r="Z18" s="703"/>
      <c r="AA18" s="703"/>
      <c r="AB18" s="703"/>
      <c r="AC18" s="703"/>
      <c r="AD18" s="703"/>
      <c r="AE18" s="703"/>
      <c r="AF18" s="703"/>
      <c r="AG18" s="703"/>
      <c r="AH18" s="703"/>
      <c r="AI18" s="703"/>
      <c r="AJ18" s="703"/>
      <c r="AK18" s="704"/>
      <c r="AL18" s="702"/>
    </row>
    <row r="19" spans="1:38" ht="21.9" customHeight="1" x14ac:dyDescent="0.3">
      <c r="A19" s="643"/>
      <c r="B19" s="703"/>
      <c r="C19" s="703"/>
      <c r="D19" s="703"/>
      <c r="E19" s="703"/>
      <c r="F19" s="703"/>
      <c r="G19" s="703"/>
      <c r="H19" s="703"/>
      <c r="I19" s="703"/>
      <c r="J19" s="703"/>
      <c r="K19" s="703"/>
      <c r="L19" s="703"/>
      <c r="M19" s="703"/>
      <c r="N19" s="703"/>
      <c r="O19" s="703"/>
      <c r="P19" s="703"/>
      <c r="Q19" s="703"/>
      <c r="R19" s="703"/>
      <c r="S19" s="703"/>
      <c r="T19" s="703"/>
      <c r="U19" s="643"/>
      <c r="V19" s="703"/>
      <c r="W19" s="703"/>
      <c r="X19" s="703"/>
      <c r="Y19" s="703"/>
      <c r="Z19" s="703"/>
      <c r="AA19" s="703"/>
      <c r="AB19" s="703"/>
      <c r="AC19" s="703"/>
      <c r="AD19" s="703"/>
      <c r="AE19" s="703"/>
      <c r="AF19" s="703"/>
      <c r="AG19" s="703"/>
      <c r="AH19" s="703"/>
      <c r="AI19" s="703"/>
      <c r="AJ19" s="703"/>
      <c r="AK19" s="704"/>
      <c r="AL19" s="702"/>
    </row>
    <row r="20" spans="1:38" ht="21.9" customHeight="1" x14ac:dyDescent="0.3">
      <c r="A20" s="643"/>
      <c r="B20" s="703"/>
      <c r="C20" s="703"/>
      <c r="D20" s="703"/>
      <c r="E20" s="703"/>
      <c r="F20" s="703"/>
      <c r="G20" s="703"/>
      <c r="H20" s="703"/>
      <c r="I20" s="703"/>
      <c r="J20" s="703"/>
      <c r="K20" s="703"/>
      <c r="L20" s="703"/>
      <c r="M20" s="703"/>
      <c r="N20" s="703"/>
      <c r="O20" s="703"/>
      <c r="P20" s="703"/>
      <c r="Q20" s="703"/>
      <c r="R20" s="703"/>
      <c r="S20" s="703"/>
      <c r="T20" s="703"/>
      <c r="U20" s="643"/>
      <c r="V20" s="703"/>
      <c r="W20" s="703"/>
      <c r="X20" s="703"/>
      <c r="Y20" s="703"/>
      <c r="Z20" s="703"/>
      <c r="AA20" s="703"/>
      <c r="AB20" s="703"/>
      <c r="AC20" s="703"/>
      <c r="AD20" s="703"/>
      <c r="AE20" s="703"/>
      <c r="AF20" s="703"/>
      <c r="AG20" s="703"/>
      <c r="AH20" s="703"/>
      <c r="AI20" s="703"/>
      <c r="AJ20" s="703"/>
      <c r="AK20" s="704"/>
      <c r="AL20" s="702"/>
    </row>
    <row r="21" spans="1:38" ht="21.9" customHeight="1" x14ac:dyDescent="0.3">
      <c r="A21" s="643"/>
      <c r="B21" s="703"/>
      <c r="C21" s="703"/>
      <c r="D21" s="703"/>
      <c r="E21" s="703"/>
      <c r="F21" s="703"/>
      <c r="G21" s="703"/>
      <c r="H21" s="703"/>
      <c r="I21" s="703"/>
      <c r="J21" s="703"/>
      <c r="K21" s="703"/>
      <c r="L21" s="703"/>
      <c r="M21" s="703"/>
      <c r="N21" s="703"/>
      <c r="O21" s="703"/>
      <c r="P21" s="703"/>
      <c r="Q21" s="703"/>
      <c r="R21" s="703"/>
      <c r="S21" s="703"/>
      <c r="T21" s="703"/>
      <c r="U21" s="643"/>
      <c r="V21" s="703"/>
      <c r="W21" s="703"/>
      <c r="X21" s="703"/>
      <c r="Y21" s="703"/>
      <c r="Z21" s="703"/>
      <c r="AA21" s="703"/>
      <c r="AB21" s="703"/>
      <c r="AC21" s="703"/>
      <c r="AD21" s="703"/>
      <c r="AE21" s="703"/>
      <c r="AF21" s="703"/>
      <c r="AG21" s="703"/>
      <c r="AH21" s="703"/>
      <c r="AI21" s="703"/>
      <c r="AJ21" s="703"/>
      <c r="AK21" s="704"/>
      <c r="AL21" s="702"/>
    </row>
    <row r="22" spans="1:38" ht="21.9" customHeight="1" x14ac:dyDescent="0.3">
      <c r="A22" s="643"/>
      <c r="B22" s="703"/>
      <c r="C22" s="703"/>
      <c r="D22" s="703"/>
      <c r="E22" s="703"/>
      <c r="F22" s="703"/>
      <c r="G22" s="703"/>
      <c r="H22" s="703"/>
      <c r="I22" s="703"/>
      <c r="J22" s="703"/>
      <c r="K22" s="703"/>
      <c r="L22" s="703"/>
      <c r="M22" s="703"/>
      <c r="N22" s="703"/>
      <c r="O22" s="703"/>
      <c r="P22" s="703"/>
      <c r="Q22" s="703"/>
      <c r="R22" s="703"/>
      <c r="S22" s="703"/>
      <c r="T22" s="703"/>
      <c r="U22" s="643"/>
      <c r="V22" s="703"/>
      <c r="W22" s="703"/>
      <c r="X22" s="703"/>
      <c r="Y22" s="703"/>
      <c r="Z22" s="703"/>
      <c r="AA22" s="703"/>
      <c r="AB22" s="703"/>
      <c r="AC22" s="703"/>
      <c r="AD22" s="703"/>
      <c r="AE22" s="703"/>
      <c r="AF22" s="703"/>
      <c r="AG22" s="703"/>
      <c r="AH22" s="703"/>
      <c r="AI22" s="703"/>
      <c r="AJ22" s="703"/>
      <c r="AK22" s="704"/>
      <c r="AL22" s="702"/>
    </row>
    <row r="23" spans="1:38" ht="21.9" customHeight="1" x14ac:dyDescent="0.3">
      <c r="A23" s="644"/>
      <c r="B23" s="705"/>
      <c r="C23" s="705"/>
      <c r="D23" s="705"/>
      <c r="E23" s="705"/>
      <c r="F23" s="705"/>
      <c r="G23" s="705"/>
      <c r="H23" s="705"/>
      <c r="I23" s="705"/>
      <c r="J23" s="705"/>
      <c r="K23" s="705"/>
      <c r="L23" s="705"/>
      <c r="M23" s="705"/>
      <c r="N23" s="705"/>
      <c r="O23" s="705"/>
      <c r="P23" s="705"/>
      <c r="Q23" s="705"/>
      <c r="R23" s="705"/>
      <c r="S23" s="705"/>
      <c r="T23" s="703"/>
      <c r="U23" s="644"/>
      <c r="V23" s="705"/>
      <c r="W23" s="705"/>
      <c r="X23" s="705"/>
      <c r="Y23" s="705"/>
      <c r="Z23" s="705"/>
      <c r="AA23" s="705"/>
      <c r="AB23" s="705"/>
      <c r="AC23" s="705"/>
      <c r="AD23" s="705"/>
      <c r="AE23" s="705"/>
      <c r="AF23" s="705"/>
      <c r="AG23" s="705"/>
      <c r="AH23" s="705"/>
      <c r="AI23" s="705"/>
      <c r="AJ23" s="705"/>
      <c r="AK23" s="706"/>
      <c r="AL23" s="707"/>
    </row>
    <row r="24" spans="1:38" ht="21.9" customHeight="1" x14ac:dyDescent="0.3">
      <c r="A24" s="625"/>
      <c r="B24" s="626"/>
      <c r="C24" s="626"/>
      <c r="D24" s="626"/>
      <c r="E24" s="626"/>
      <c r="F24" s="626"/>
      <c r="G24" s="626"/>
      <c r="H24" s="626"/>
      <c r="I24" s="626"/>
      <c r="J24" s="626"/>
      <c r="K24" s="626"/>
      <c r="L24" s="626"/>
      <c r="M24" s="626"/>
      <c r="N24" s="626"/>
      <c r="O24" s="626"/>
      <c r="P24" s="626"/>
      <c r="Q24" s="626"/>
      <c r="R24" s="626"/>
      <c r="S24" s="626"/>
      <c r="T24" s="642"/>
      <c r="U24" s="628" t="s">
        <v>586</v>
      </c>
      <c r="V24" s="645"/>
      <c r="W24" s="645"/>
      <c r="X24" s="646"/>
      <c r="Y24" s="647"/>
      <c r="Z24" s="647"/>
      <c r="AA24" s="646"/>
      <c r="AB24" s="647"/>
      <c r="AC24" s="647"/>
      <c r="AD24" s="646"/>
      <c r="AE24" s="645"/>
      <c r="AF24" s="645"/>
      <c r="AG24" s="648"/>
      <c r="AH24" s="649"/>
      <c r="AI24" s="650"/>
      <c r="AJ24" s="647"/>
      <c r="AK24" s="647"/>
      <c r="AL24" s="647"/>
    </row>
    <row r="25" spans="1:38" ht="21.9" customHeight="1" x14ac:dyDescent="0.3">
      <c r="A25" s="625"/>
      <c r="B25" s="626"/>
      <c r="C25" s="626"/>
      <c r="D25" s="626"/>
      <c r="E25" s="626"/>
      <c r="F25" s="626"/>
      <c r="G25" s="626"/>
      <c r="H25" s="626"/>
      <c r="I25" s="626"/>
      <c r="J25" s="626"/>
      <c r="K25" s="626"/>
      <c r="L25" s="626"/>
      <c r="M25" s="626"/>
      <c r="N25" s="626"/>
      <c r="O25" s="626"/>
      <c r="P25" s="626"/>
      <c r="Q25" s="626"/>
      <c r="R25" s="626"/>
      <c r="S25" s="626"/>
      <c r="T25" s="626"/>
      <c r="U25" s="459" t="s">
        <v>312</v>
      </c>
      <c r="V25" s="458"/>
      <c r="W25" s="458"/>
      <c r="Y25" s="459" t="s">
        <v>313</v>
      </c>
      <c r="Z25" s="458"/>
      <c r="AC25" s="458" t="s">
        <v>135</v>
      </c>
      <c r="AD25" s="458"/>
      <c r="AF25" s="458"/>
      <c r="AG25" s="467" t="s">
        <v>136</v>
      </c>
      <c r="AH25" s="467"/>
      <c r="AI25" s="458"/>
      <c r="AJ25" s="460"/>
      <c r="AK25" s="458"/>
      <c r="AL25" s="458"/>
    </row>
    <row r="26" spans="1:38" ht="17.25" customHeight="1" x14ac:dyDescent="0.3">
      <c r="A26" s="625"/>
      <c r="B26" s="626"/>
      <c r="C26" s="626"/>
      <c r="D26" s="626"/>
      <c r="E26" s="626"/>
      <c r="F26" s="626"/>
      <c r="G26" s="626"/>
      <c r="H26" s="626"/>
      <c r="I26" s="626"/>
      <c r="J26" s="626"/>
      <c r="K26" s="626"/>
      <c r="L26" s="626"/>
      <c r="M26" s="626"/>
      <c r="N26" s="626"/>
      <c r="O26" s="626"/>
      <c r="P26" s="626"/>
      <c r="Q26" s="626"/>
      <c r="R26" s="626"/>
      <c r="S26" s="626"/>
      <c r="T26" s="626"/>
      <c r="Z26" s="458"/>
      <c r="AC26" s="458" t="s">
        <v>137</v>
      </c>
      <c r="AD26" s="458"/>
      <c r="AE26" s="460"/>
      <c r="AF26" s="458"/>
      <c r="AH26" s="458"/>
      <c r="AI26" s="458"/>
      <c r="AJ26" s="458"/>
      <c r="AK26" s="458"/>
      <c r="AL26" s="458"/>
    </row>
    <row r="27" spans="1:38" ht="17.25" customHeight="1" x14ac:dyDescent="0.3">
      <c r="A27" s="625"/>
      <c r="B27" s="626"/>
      <c r="C27" s="626"/>
      <c r="D27" s="626"/>
      <c r="E27" s="626"/>
      <c r="F27" s="626"/>
      <c r="G27" s="626"/>
      <c r="H27" s="626"/>
      <c r="I27" s="626"/>
      <c r="J27" s="626"/>
      <c r="K27" s="626"/>
      <c r="L27" s="626"/>
      <c r="M27" s="626"/>
      <c r="N27" s="626"/>
      <c r="O27" s="626"/>
      <c r="P27" s="626"/>
      <c r="Q27" s="626"/>
      <c r="R27" s="626"/>
      <c r="S27" s="626"/>
      <c r="T27" s="626"/>
      <c r="Z27" s="458"/>
      <c r="AC27" s="458"/>
      <c r="AD27" s="458"/>
      <c r="AE27" s="460"/>
      <c r="AF27" s="458"/>
      <c r="AH27" s="458"/>
      <c r="AI27" s="458"/>
      <c r="AJ27" s="458"/>
      <c r="AK27" s="458"/>
      <c r="AL27" s="458"/>
    </row>
    <row r="28" spans="1:38" x14ac:dyDescent="0.3">
      <c r="U28" s="461" t="s">
        <v>816</v>
      </c>
      <c r="V28" s="458"/>
      <c r="W28" s="458"/>
      <c r="X28" s="458"/>
      <c r="Y28" s="458"/>
      <c r="Z28" s="458"/>
      <c r="AA28" s="458"/>
      <c r="AB28" s="458"/>
      <c r="AC28" s="458"/>
      <c r="AD28" s="458"/>
      <c r="AE28" s="458"/>
      <c r="AF28" s="458"/>
      <c r="AG28" s="458"/>
      <c r="AH28" s="458"/>
      <c r="AL28" s="651" t="s">
        <v>835</v>
      </c>
    </row>
    <row r="29" spans="1:38" x14ac:dyDescent="0.3">
      <c r="U29" s="652" t="s">
        <v>817</v>
      </c>
      <c r="V29" s="458"/>
      <c r="W29" s="458"/>
      <c r="X29" s="458"/>
      <c r="Y29" s="458"/>
      <c r="Z29" s="458"/>
      <c r="AA29" s="458"/>
      <c r="AB29" s="458"/>
      <c r="AC29" s="458"/>
      <c r="AD29" s="458"/>
      <c r="AE29" s="458"/>
      <c r="AF29" s="458"/>
      <c r="AG29" s="458"/>
      <c r="AH29" s="458"/>
    </row>
  </sheetData>
  <mergeCells count="36">
    <mergeCell ref="P1:Q1"/>
    <mergeCell ref="R1:T1"/>
    <mergeCell ref="AH1:AI1"/>
    <mergeCell ref="AJ1:AL1"/>
    <mergeCell ref="P2:Q2"/>
    <mergeCell ref="R2:T2"/>
    <mergeCell ref="AH2:AI2"/>
    <mergeCell ref="AJ2:AL2"/>
    <mergeCell ref="A4:T4"/>
    <mergeCell ref="U4:AL4"/>
    <mergeCell ref="A6:R6"/>
    <mergeCell ref="S6:T6"/>
    <mergeCell ref="U6:AJ6"/>
    <mergeCell ref="AK6:AL6"/>
    <mergeCell ref="AL7:AL9"/>
    <mergeCell ref="E8:F8"/>
    <mergeCell ref="G8:H8"/>
    <mergeCell ref="I8:J8"/>
    <mergeCell ref="K8:L8"/>
    <mergeCell ref="AH8:AI8"/>
    <mergeCell ref="A7:A9"/>
    <mergeCell ref="B7:D8"/>
    <mergeCell ref="E7:T7"/>
    <mergeCell ref="U7:U9"/>
    <mergeCell ref="V7:AK7"/>
    <mergeCell ref="AJ8:AK8"/>
    <mergeCell ref="M8:N8"/>
    <mergeCell ref="O8:P8"/>
    <mergeCell ref="Q8:R8"/>
    <mergeCell ref="S8:T8"/>
    <mergeCell ref="V8:W8"/>
    <mergeCell ref="X8:Y8"/>
    <mergeCell ref="Z8:AA8"/>
    <mergeCell ref="AB8:AC8"/>
    <mergeCell ref="AD8:AE8"/>
    <mergeCell ref="AF8:AG8"/>
  </mergeCells>
  <phoneticPr fontId="10" type="noConversion"/>
  <hyperlinks>
    <hyperlink ref="AM1" location="預告統計資料發布時間表!A1" display="回發布時間表" xr:uid="{974B1E9F-AEA3-46DD-B994-DB25ABB99635}"/>
  </hyperlinks>
  <printOptions horizontalCentered="1"/>
  <pageMargins left="0.70866141732283472" right="0.70866141732283472" top="0.74803149606299213" bottom="0.74803149606299213" header="0.31496062992125984" footer="0.31496062992125984"/>
  <pageSetup paperSize="9" scale="71" orientation="landscape" r:id="rId1"/>
  <colBreaks count="2" manualBreakCount="2">
    <brk id="20" max="1048575" man="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4EFD-5E7C-4958-B8DA-D838AA5A438E}">
  <dimension ref="A1:M135"/>
  <sheetViews>
    <sheetView showGridLines="0" zoomScaleNormal="100" workbookViewId="0">
      <pane xSplit="5" topLeftCell="F1" activePane="topRight" state="frozen"/>
      <selection activeCell="AJ20" sqref="AJ20:AO20"/>
      <selection pane="topRight" sqref="A1:D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1335</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38384375</v>
      </c>
      <c r="G7" s="341">
        <f t="shared" si="0"/>
        <v>87407972</v>
      </c>
      <c r="H7" s="341">
        <f>H8+H18+H19+H20+H21+H22+H25+H31+H34+H35+H36</f>
        <v>14819465</v>
      </c>
      <c r="I7" s="341">
        <f t="shared" ref="I7:K7" si="1">I8+I18+I19+I20+I21+I22+I25+I31+I34+I35+I36</f>
        <v>63219655</v>
      </c>
      <c r="J7" s="341">
        <f t="shared" si="1"/>
        <v>23564910</v>
      </c>
      <c r="K7" s="342">
        <f t="shared" si="1"/>
        <v>24188317</v>
      </c>
    </row>
    <row r="8" spans="1:12" ht="19.5" customHeight="1" x14ac:dyDescent="0.3">
      <c r="A8" s="343"/>
      <c r="B8" s="343"/>
      <c r="C8" s="344" t="s">
        <v>338</v>
      </c>
      <c r="D8" s="343"/>
      <c r="E8" s="343"/>
      <c r="F8" s="341">
        <f t="shared" ref="F8:G8" si="2">F9+F10+F11+F12+F13+F16+F17</f>
        <v>11403207</v>
      </c>
      <c r="G8" s="341">
        <f t="shared" si="2"/>
        <v>57205751</v>
      </c>
      <c r="H8" s="341">
        <f>H9+H10+H11+H12+H13+H16+H17</f>
        <v>11403207</v>
      </c>
      <c r="I8" s="341">
        <f t="shared" ref="I8:K8" si="3">I9+I10+I11+I12+I13+I16+I17</f>
        <v>57205751</v>
      </c>
      <c r="J8" s="341">
        <f t="shared" si="3"/>
        <v>0</v>
      </c>
      <c r="K8" s="342">
        <f t="shared" si="3"/>
        <v>0</v>
      </c>
    </row>
    <row r="9" spans="1:12" ht="19.5" customHeight="1" x14ac:dyDescent="0.3">
      <c r="A9" s="343"/>
      <c r="B9" s="343"/>
      <c r="C9" s="344"/>
      <c r="D9" s="343" t="s">
        <v>339</v>
      </c>
      <c r="E9" s="323"/>
      <c r="F9" s="341">
        <f>H9+J9</f>
        <v>12736</v>
      </c>
      <c r="G9" s="341">
        <f>I9+K9</f>
        <v>27280</v>
      </c>
      <c r="H9" s="345">
        <v>12736</v>
      </c>
      <c r="I9" s="345">
        <f>H9+'鄉庫收支月報表(114年2月)'!I9</f>
        <v>27280</v>
      </c>
      <c r="J9" s="345">
        <v>0</v>
      </c>
      <c r="K9" s="346">
        <f>J9+'鄉庫收支月報表(114年2月)'!K9</f>
        <v>0</v>
      </c>
    </row>
    <row r="10" spans="1:12" ht="19.5" customHeight="1" x14ac:dyDescent="0.3">
      <c r="A10" s="343"/>
      <c r="B10" s="343"/>
      <c r="C10" s="344"/>
      <c r="D10" s="343" t="s">
        <v>340</v>
      </c>
      <c r="E10" s="343"/>
      <c r="F10" s="341">
        <f t="shared" ref="F10:G12" si="4">H10+J10</f>
        <v>69559</v>
      </c>
      <c r="G10" s="341">
        <f t="shared" si="4"/>
        <v>201596</v>
      </c>
      <c r="H10" s="345">
        <v>69559</v>
      </c>
      <c r="I10" s="345">
        <f>H10+'鄉庫收支月報表(114年2月)'!I10</f>
        <v>201596</v>
      </c>
      <c r="J10" s="345">
        <v>0</v>
      </c>
      <c r="K10" s="346">
        <f>J10+'鄉庫收支月報表(114年2月)'!K10</f>
        <v>0</v>
      </c>
    </row>
    <row r="11" spans="1:12" ht="19.5" customHeight="1" x14ac:dyDescent="0.3">
      <c r="A11" s="343"/>
      <c r="B11" s="343"/>
      <c r="C11" s="344"/>
      <c r="D11" s="343" t="s">
        <v>341</v>
      </c>
      <c r="E11" s="343"/>
      <c r="F11" s="341">
        <f t="shared" si="4"/>
        <v>2115</v>
      </c>
      <c r="G11" s="341">
        <f t="shared" si="4"/>
        <v>5199</v>
      </c>
      <c r="H11" s="345">
        <v>2115</v>
      </c>
      <c r="I11" s="345">
        <f>H11+'鄉庫收支月報表(114年2月)'!I11</f>
        <v>5199</v>
      </c>
      <c r="J11" s="345">
        <v>0</v>
      </c>
      <c r="K11" s="346">
        <f>J11+'鄉庫收支月報表(114年2月)'!K11</f>
        <v>0</v>
      </c>
    </row>
    <row r="12" spans="1:12" ht="19.5" customHeight="1" x14ac:dyDescent="0.3">
      <c r="A12" s="343"/>
      <c r="B12" s="343"/>
      <c r="C12" s="344"/>
      <c r="D12" s="343" t="s">
        <v>342</v>
      </c>
      <c r="E12" s="343"/>
      <c r="F12" s="341">
        <f t="shared" si="4"/>
        <v>22020</v>
      </c>
      <c r="G12" s="341">
        <f t="shared" si="4"/>
        <v>22020</v>
      </c>
      <c r="H12" s="345">
        <v>22020</v>
      </c>
      <c r="I12" s="345">
        <f>H12+'鄉庫收支月報表(114年2月)'!I12</f>
        <v>22020</v>
      </c>
      <c r="J12" s="345">
        <v>0</v>
      </c>
      <c r="K12" s="346">
        <f>J12+'鄉庫收支月報表(114年2月)'!K12</f>
        <v>0</v>
      </c>
    </row>
    <row r="13" spans="1:12" ht="19.5" customHeight="1" x14ac:dyDescent="0.3">
      <c r="A13" s="343"/>
      <c r="B13" s="343"/>
      <c r="C13" s="344"/>
      <c r="D13" s="343" t="s">
        <v>343</v>
      </c>
      <c r="E13" s="343"/>
      <c r="F13" s="341">
        <f>H13+J13</f>
        <v>7532</v>
      </c>
      <c r="G13" s="341">
        <f>I13+K13</f>
        <v>73571</v>
      </c>
      <c r="H13" s="341">
        <f>SUM(H14:H15)</f>
        <v>7532</v>
      </c>
      <c r="I13" s="341">
        <f t="shared" ref="I13:K13" si="5">SUM(I14:I15)</f>
        <v>73571</v>
      </c>
      <c r="J13" s="341">
        <f t="shared" si="5"/>
        <v>0</v>
      </c>
      <c r="K13" s="342">
        <f t="shared" si="5"/>
        <v>0</v>
      </c>
    </row>
    <row r="14" spans="1:12" ht="19.5" customHeight="1" x14ac:dyDescent="0.3">
      <c r="A14" s="343"/>
      <c r="B14" s="343"/>
      <c r="C14" s="344"/>
      <c r="D14" s="343"/>
      <c r="E14" s="343" t="s">
        <v>344</v>
      </c>
      <c r="F14" s="341">
        <f t="shared" ref="F14:G28" si="6">H14+J14</f>
        <v>0</v>
      </c>
      <c r="G14" s="341">
        <f t="shared" si="6"/>
        <v>0</v>
      </c>
      <c r="H14" s="345">
        <v>0</v>
      </c>
      <c r="I14" s="345">
        <f>H14+'鄉庫收支月報表(114年2月)'!I14</f>
        <v>0</v>
      </c>
      <c r="J14" s="345">
        <v>0</v>
      </c>
      <c r="K14" s="346">
        <f>J14+'鄉庫收支月報表(114年2月)'!K14</f>
        <v>0</v>
      </c>
    </row>
    <row r="15" spans="1:12" ht="19.5" customHeight="1" x14ac:dyDescent="0.3">
      <c r="A15" s="343"/>
      <c r="B15" s="343"/>
      <c r="C15" s="344"/>
      <c r="D15" s="343"/>
      <c r="E15" s="343" t="s">
        <v>345</v>
      </c>
      <c r="F15" s="341">
        <f t="shared" si="6"/>
        <v>7532</v>
      </c>
      <c r="G15" s="341">
        <f t="shared" si="6"/>
        <v>73571</v>
      </c>
      <c r="H15" s="345">
        <v>7532</v>
      </c>
      <c r="I15" s="345">
        <f>H15+'鄉庫收支月報表(114年2月)'!I15</f>
        <v>73571</v>
      </c>
      <c r="J15" s="345">
        <v>0</v>
      </c>
      <c r="K15" s="346">
        <f>J15+'鄉庫收支月報表(114年2月)'!K15</f>
        <v>0</v>
      </c>
    </row>
    <row r="16" spans="1:12" ht="19.5" customHeight="1" x14ac:dyDescent="0.3">
      <c r="A16" s="343"/>
      <c r="B16" s="343"/>
      <c r="C16" s="344"/>
      <c r="D16" s="343" t="s">
        <v>346</v>
      </c>
      <c r="E16" s="343"/>
      <c r="F16" s="341">
        <f t="shared" si="6"/>
        <v>11289245</v>
      </c>
      <c r="G16" s="341">
        <f t="shared" si="6"/>
        <v>56876085</v>
      </c>
      <c r="H16" s="345">
        <v>11289245</v>
      </c>
      <c r="I16" s="345">
        <f>H16+'鄉庫收支月報表(114年2月)'!I16</f>
        <v>56876085</v>
      </c>
      <c r="J16" s="345">
        <v>0</v>
      </c>
      <c r="K16" s="346">
        <f>J16+'鄉庫收支月報表(114年2月)'!K16</f>
        <v>0</v>
      </c>
    </row>
    <row r="17" spans="1:11" ht="19.5" customHeight="1" x14ac:dyDescent="0.3">
      <c r="A17" s="343"/>
      <c r="B17" s="343"/>
      <c r="C17" s="344"/>
      <c r="D17" s="343" t="s">
        <v>347</v>
      </c>
      <c r="E17" s="343"/>
      <c r="F17" s="341">
        <f t="shared" si="6"/>
        <v>0</v>
      </c>
      <c r="G17" s="341">
        <f t="shared" si="6"/>
        <v>0</v>
      </c>
      <c r="H17" s="345">
        <v>0</v>
      </c>
      <c r="I17" s="345">
        <f>H17+'鄉庫收支月報表(114年2月)'!I17</f>
        <v>0</v>
      </c>
      <c r="J17" s="345">
        <v>0</v>
      </c>
      <c r="K17" s="346">
        <f>J17+'鄉庫收支月報表(114年2月)'!K17</f>
        <v>0</v>
      </c>
    </row>
    <row r="18" spans="1:11" ht="19.5" customHeight="1" x14ac:dyDescent="0.3">
      <c r="A18" s="343"/>
      <c r="B18" s="343"/>
      <c r="C18" s="347" t="s">
        <v>348</v>
      </c>
      <c r="D18" s="343"/>
      <c r="E18" s="343"/>
      <c r="F18" s="341">
        <f t="shared" si="6"/>
        <v>0</v>
      </c>
      <c r="G18" s="341">
        <f t="shared" si="6"/>
        <v>0</v>
      </c>
      <c r="H18" s="345">
        <v>0</v>
      </c>
      <c r="I18" s="345">
        <f>H18+'鄉庫收支月報表(114年2月)'!I18</f>
        <v>0</v>
      </c>
      <c r="J18" s="345">
        <v>0</v>
      </c>
      <c r="K18" s="346">
        <f>J18+'鄉庫收支月報表(114年2月)'!K18</f>
        <v>0</v>
      </c>
    </row>
    <row r="19" spans="1:11" ht="19.5" customHeight="1" x14ac:dyDescent="0.3">
      <c r="A19" s="343"/>
      <c r="B19" s="343"/>
      <c r="C19" s="347" t="s">
        <v>349</v>
      </c>
      <c r="D19" s="343"/>
      <c r="E19" s="343"/>
      <c r="F19" s="341">
        <f t="shared" si="6"/>
        <v>2372</v>
      </c>
      <c r="G19" s="341">
        <f t="shared" si="6"/>
        <v>33865</v>
      </c>
      <c r="H19" s="345">
        <v>2372</v>
      </c>
      <c r="I19" s="345">
        <f>H19+'鄉庫收支月報表(114年2月)'!I19</f>
        <v>33865</v>
      </c>
      <c r="J19" s="345">
        <v>0</v>
      </c>
      <c r="K19" s="346">
        <f>J19+'鄉庫收支月報表(114年2月)'!K19</f>
        <v>0</v>
      </c>
    </row>
    <row r="20" spans="1:11" ht="19.5" customHeight="1" x14ac:dyDescent="0.3">
      <c r="A20" s="343"/>
      <c r="B20" s="343"/>
      <c r="C20" s="347" t="s">
        <v>350</v>
      </c>
      <c r="D20" s="343"/>
      <c r="E20" s="343"/>
      <c r="F20" s="341">
        <f t="shared" si="6"/>
        <v>854569</v>
      </c>
      <c r="G20" s="341">
        <f t="shared" si="6"/>
        <v>1905769</v>
      </c>
      <c r="H20" s="345">
        <v>854569</v>
      </c>
      <c r="I20" s="345">
        <f>H20+'鄉庫收支月報表(114年2月)'!I20</f>
        <v>1905769</v>
      </c>
      <c r="J20" s="345">
        <v>0</v>
      </c>
      <c r="K20" s="346">
        <f>J20+'鄉庫收支月報表(114年2月)'!K20</f>
        <v>0</v>
      </c>
    </row>
    <row r="21" spans="1:11" ht="19.5" customHeight="1" x14ac:dyDescent="0.3">
      <c r="A21" s="343"/>
      <c r="B21" s="343"/>
      <c r="C21" s="347" t="s">
        <v>351</v>
      </c>
      <c r="D21" s="343"/>
      <c r="E21" s="343"/>
      <c r="F21" s="341">
        <f t="shared" si="6"/>
        <v>0</v>
      </c>
      <c r="G21" s="341">
        <f t="shared" si="6"/>
        <v>0</v>
      </c>
      <c r="H21" s="345">
        <v>0</v>
      </c>
      <c r="I21" s="345">
        <f>H21+'鄉庫收支月報表(114年2月)'!I21</f>
        <v>0</v>
      </c>
      <c r="J21" s="345">
        <v>0</v>
      </c>
      <c r="K21" s="346">
        <f>J21+'鄉庫收支月報表(114年2月)'!K21</f>
        <v>0</v>
      </c>
    </row>
    <row r="22" spans="1:11" ht="19.5" customHeight="1" x14ac:dyDescent="0.3">
      <c r="A22" s="343"/>
      <c r="B22" s="343"/>
      <c r="C22" s="347" t="s">
        <v>352</v>
      </c>
      <c r="D22" s="343"/>
      <c r="E22" s="343"/>
      <c r="F22" s="341">
        <f t="shared" si="6"/>
        <v>0</v>
      </c>
      <c r="G22" s="341">
        <f t="shared" si="6"/>
        <v>312989</v>
      </c>
      <c r="H22" s="341">
        <f>SUM(H23:H24)</f>
        <v>0</v>
      </c>
      <c r="I22" s="341">
        <f t="shared" ref="I22:K22" si="7">SUM(I23:I24)</f>
        <v>312989</v>
      </c>
      <c r="J22" s="341">
        <f t="shared" si="7"/>
        <v>0</v>
      </c>
      <c r="K22" s="342">
        <f t="shared" si="7"/>
        <v>0</v>
      </c>
    </row>
    <row r="23" spans="1:11" ht="19.5" customHeight="1" x14ac:dyDescent="0.3">
      <c r="A23" s="343"/>
      <c r="B23" s="343"/>
      <c r="C23" s="323"/>
      <c r="D23" s="347" t="s">
        <v>353</v>
      </c>
      <c r="E23" s="343"/>
      <c r="F23" s="341">
        <f t="shared" si="6"/>
        <v>0</v>
      </c>
      <c r="G23" s="341">
        <f t="shared" si="6"/>
        <v>312989</v>
      </c>
      <c r="H23" s="345">
        <v>0</v>
      </c>
      <c r="I23" s="345">
        <f>H23+'鄉庫收支月報表(114年2月)'!I23</f>
        <v>312989</v>
      </c>
      <c r="J23" s="345">
        <v>0</v>
      </c>
      <c r="K23" s="346">
        <f>J23+'鄉庫收支月報表(114年2月)'!K23</f>
        <v>0</v>
      </c>
    </row>
    <row r="24" spans="1:11" ht="19.5" customHeight="1" x14ac:dyDescent="0.3">
      <c r="A24" s="343"/>
      <c r="B24" s="343"/>
      <c r="C24" s="343"/>
      <c r="D24" s="343" t="s">
        <v>354</v>
      </c>
      <c r="E24" s="343"/>
      <c r="F24" s="341">
        <f t="shared" si="6"/>
        <v>0</v>
      </c>
      <c r="G24" s="341">
        <f t="shared" si="6"/>
        <v>0</v>
      </c>
      <c r="H24" s="345">
        <v>0</v>
      </c>
      <c r="I24" s="345">
        <f>H24+'鄉庫收支月報表(114年2月)'!I24</f>
        <v>0</v>
      </c>
      <c r="J24" s="345">
        <v>0</v>
      </c>
      <c r="K24" s="346">
        <f>J24+'鄉庫收支月報表(114年2月)'!K24</f>
        <v>0</v>
      </c>
    </row>
    <row r="25" spans="1:11" ht="19.5" customHeight="1" x14ac:dyDescent="0.3">
      <c r="A25" s="343"/>
      <c r="B25" s="343"/>
      <c r="C25" s="343" t="s">
        <v>355</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356</v>
      </c>
      <c r="E26" s="343"/>
      <c r="F26" s="341">
        <f t="shared" si="6"/>
        <v>0</v>
      </c>
      <c r="G26" s="341">
        <f t="shared" si="6"/>
        <v>0</v>
      </c>
      <c r="H26" s="345">
        <v>0</v>
      </c>
      <c r="I26" s="345">
        <f>H26+'鄉庫收支月報表(114年2月)'!I26</f>
        <v>0</v>
      </c>
      <c r="J26" s="345">
        <v>0</v>
      </c>
      <c r="K26" s="346">
        <f>J26+'鄉庫收支月報表(114年2月)'!K26</f>
        <v>0</v>
      </c>
    </row>
    <row r="27" spans="1:11" ht="19.5" customHeight="1" x14ac:dyDescent="0.3">
      <c r="A27" s="343"/>
      <c r="B27" s="343"/>
      <c r="C27" s="343"/>
      <c r="D27" s="343" t="s">
        <v>357</v>
      </c>
      <c r="E27" s="343"/>
      <c r="F27" s="341">
        <f t="shared" si="6"/>
        <v>0</v>
      </c>
      <c r="G27" s="341">
        <f t="shared" si="6"/>
        <v>0</v>
      </c>
      <c r="H27" s="345">
        <v>0</v>
      </c>
      <c r="I27" s="345">
        <f>H27+'鄉庫收支月報表(114年2月)'!I27</f>
        <v>0</v>
      </c>
      <c r="J27" s="345">
        <v>0</v>
      </c>
      <c r="K27" s="346">
        <f>J27+'鄉庫收支月報表(114年2月)'!K27</f>
        <v>0</v>
      </c>
    </row>
    <row r="28" spans="1:11" ht="19.5" customHeight="1" x14ac:dyDescent="0.3">
      <c r="A28" s="343"/>
      <c r="B28" s="343"/>
      <c r="C28" s="343"/>
      <c r="D28" s="343" t="s">
        <v>358</v>
      </c>
      <c r="E28" s="343"/>
      <c r="F28" s="341">
        <f t="shared" si="6"/>
        <v>0</v>
      </c>
      <c r="G28" s="341">
        <f t="shared" si="6"/>
        <v>0</v>
      </c>
      <c r="H28" s="345">
        <v>0</v>
      </c>
      <c r="I28" s="345">
        <f>H28+'鄉庫收支月報表(114年2月)'!I28</f>
        <v>0</v>
      </c>
      <c r="J28" s="345">
        <v>0</v>
      </c>
      <c r="K28" s="346">
        <f>J28+'鄉庫收支月報表(114年2月)'!K28</f>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26042262</v>
      </c>
      <c r="G31" s="341">
        <f>I31+K31</f>
        <v>27325113</v>
      </c>
      <c r="H31" s="341">
        <f>SUM(H32:H33)</f>
        <v>2481848</v>
      </c>
      <c r="I31" s="341">
        <f t="shared" ref="I31:K31" si="8">SUM(I32:I33)</f>
        <v>3181548</v>
      </c>
      <c r="J31" s="341">
        <f t="shared" si="8"/>
        <v>23560414</v>
      </c>
      <c r="K31" s="342">
        <f t="shared" si="8"/>
        <v>24143565</v>
      </c>
    </row>
    <row r="32" spans="1:11" ht="19.5" customHeight="1" x14ac:dyDescent="0.3">
      <c r="A32" s="343"/>
      <c r="B32" s="343"/>
      <c r="C32" s="343"/>
      <c r="D32" s="343" t="s">
        <v>360</v>
      </c>
      <c r="E32" s="343"/>
      <c r="F32" s="341">
        <f t="shared" ref="F32:G42" si="9">H32+J32</f>
        <v>26042262</v>
      </c>
      <c r="G32" s="341">
        <f t="shared" si="9"/>
        <v>27325113</v>
      </c>
      <c r="H32" s="345">
        <v>2481848</v>
      </c>
      <c r="I32" s="345">
        <f>H32+'鄉庫收支月報表(114年2月)'!I32</f>
        <v>3181548</v>
      </c>
      <c r="J32" s="345">
        <v>23560414</v>
      </c>
      <c r="K32" s="346">
        <f>J32+'鄉庫收支月報表(114年2月)'!K32</f>
        <v>24143565</v>
      </c>
    </row>
    <row r="33" spans="1:11" ht="19.5" customHeight="1" x14ac:dyDescent="0.3">
      <c r="A33" s="343"/>
      <c r="B33" s="343"/>
      <c r="C33" s="343"/>
      <c r="D33" s="343" t="s">
        <v>361</v>
      </c>
      <c r="E33" s="343"/>
      <c r="F33" s="341">
        <f t="shared" si="9"/>
        <v>0</v>
      </c>
      <c r="G33" s="341">
        <f t="shared" si="9"/>
        <v>0</v>
      </c>
      <c r="H33" s="345">
        <v>0</v>
      </c>
      <c r="I33" s="345">
        <f>H33+'鄉庫收支月報表(114年2月)'!I33</f>
        <v>0</v>
      </c>
      <c r="J33" s="345">
        <v>0</v>
      </c>
      <c r="K33" s="346">
        <f>J33+'鄉庫收支月報表(114年2月)'!K33</f>
        <v>0</v>
      </c>
    </row>
    <row r="34" spans="1:11" ht="19.5" customHeight="1" x14ac:dyDescent="0.3">
      <c r="A34" s="343"/>
      <c r="B34" s="343"/>
      <c r="C34" s="343" t="s">
        <v>362</v>
      </c>
      <c r="D34" s="343"/>
      <c r="E34" s="343"/>
      <c r="F34" s="341">
        <f t="shared" si="9"/>
        <v>0</v>
      </c>
      <c r="G34" s="341">
        <f t="shared" si="9"/>
        <v>0</v>
      </c>
      <c r="H34" s="345">
        <v>0</v>
      </c>
      <c r="I34" s="345">
        <f>H34+'鄉庫收支月報表(114年2月)'!I34</f>
        <v>0</v>
      </c>
      <c r="J34" s="345">
        <v>0</v>
      </c>
      <c r="K34" s="346">
        <f>J34+'鄉庫收支月報表(114年2月)'!K34</f>
        <v>0</v>
      </c>
    </row>
    <row r="35" spans="1:11" ht="19.5" customHeight="1" x14ac:dyDescent="0.3">
      <c r="A35" s="343"/>
      <c r="B35" s="343"/>
      <c r="C35" s="343" t="s">
        <v>363</v>
      </c>
      <c r="D35" s="343"/>
      <c r="E35" s="343"/>
      <c r="F35" s="341">
        <f t="shared" si="9"/>
        <v>0</v>
      </c>
      <c r="G35" s="341">
        <f t="shared" si="9"/>
        <v>0</v>
      </c>
      <c r="H35" s="345">
        <v>0</v>
      </c>
      <c r="I35" s="345">
        <f>H35+'鄉庫收支月報表(114年2月)'!I35</f>
        <v>0</v>
      </c>
      <c r="J35" s="345">
        <v>0</v>
      </c>
      <c r="K35" s="346">
        <f>J35+'鄉庫收支月報表(114年2月)'!K35</f>
        <v>0</v>
      </c>
    </row>
    <row r="36" spans="1:11" ht="19.5" customHeight="1" x14ac:dyDescent="0.3">
      <c r="A36" s="343"/>
      <c r="B36" s="343"/>
      <c r="C36" s="343" t="s">
        <v>364</v>
      </c>
      <c r="D36" s="343"/>
      <c r="E36" s="343"/>
      <c r="F36" s="341">
        <f t="shared" si="9"/>
        <v>81965</v>
      </c>
      <c r="G36" s="341">
        <f t="shared" si="9"/>
        <v>624485</v>
      </c>
      <c r="H36" s="345">
        <v>77469</v>
      </c>
      <c r="I36" s="345">
        <f>H36+'鄉庫收支月報表(114年2月)'!I36</f>
        <v>579733</v>
      </c>
      <c r="J36" s="345">
        <v>4496</v>
      </c>
      <c r="K36" s="346">
        <f>J36+'鄉庫收支月報表(114年2月)'!K36</f>
        <v>44752</v>
      </c>
    </row>
    <row r="37" spans="1:11" ht="19.5" customHeight="1" x14ac:dyDescent="0.3">
      <c r="A37" s="343"/>
      <c r="B37" s="343" t="s">
        <v>365</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366</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367</v>
      </c>
      <c r="E39" s="343"/>
      <c r="F39" s="341">
        <f t="shared" si="9"/>
        <v>0</v>
      </c>
      <c r="G39" s="341">
        <f t="shared" si="9"/>
        <v>0</v>
      </c>
      <c r="H39" s="345">
        <v>0</v>
      </c>
      <c r="I39" s="345">
        <f>H39+'鄉庫收支月報表(114年2月)'!I39</f>
        <v>0</v>
      </c>
      <c r="J39" s="345">
        <v>0</v>
      </c>
      <c r="K39" s="346">
        <f>J39+'鄉庫收支月報表(114年2月)'!K39</f>
        <v>0</v>
      </c>
    </row>
    <row r="40" spans="1:11" ht="19.5" customHeight="1" x14ac:dyDescent="0.3">
      <c r="A40" s="343"/>
      <c r="B40" s="343"/>
      <c r="C40" s="343"/>
      <c r="D40" s="343" t="s">
        <v>368</v>
      </c>
      <c r="E40" s="343"/>
      <c r="F40" s="341">
        <f t="shared" si="9"/>
        <v>0</v>
      </c>
      <c r="G40" s="341">
        <f t="shared" si="9"/>
        <v>0</v>
      </c>
      <c r="H40" s="345">
        <v>0</v>
      </c>
      <c r="I40" s="345">
        <f>H40+'鄉庫收支月報表(114年2月)'!I40</f>
        <v>0</v>
      </c>
      <c r="J40" s="345">
        <v>0</v>
      </c>
      <c r="K40" s="346">
        <f>J40+'鄉庫收支月報表(114年2月)'!K40</f>
        <v>0</v>
      </c>
    </row>
    <row r="41" spans="1:11" ht="19.5" customHeight="1" x14ac:dyDescent="0.3">
      <c r="A41" s="343"/>
      <c r="B41" s="343"/>
      <c r="C41" s="343"/>
      <c r="D41" s="343" t="s">
        <v>369</v>
      </c>
      <c r="E41" s="343"/>
      <c r="F41" s="341">
        <f t="shared" si="9"/>
        <v>0</v>
      </c>
      <c r="G41" s="341">
        <f t="shared" si="9"/>
        <v>0</v>
      </c>
      <c r="H41" s="345">
        <v>0</v>
      </c>
      <c r="I41" s="345">
        <f>H41+'鄉庫收支月報表(114年2月)'!I41</f>
        <v>0</v>
      </c>
      <c r="J41" s="345">
        <v>0</v>
      </c>
      <c r="K41" s="346">
        <f>J41+'鄉庫收支月報表(114年2月)'!K41</f>
        <v>0</v>
      </c>
    </row>
    <row r="42" spans="1:11" ht="19.5" customHeight="1" x14ac:dyDescent="0.3">
      <c r="A42" s="343"/>
      <c r="B42" s="343"/>
      <c r="C42" s="343"/>
      <c r="D42" s="343" t="s">
        <v>354</v>
      </c>
      <c r="E42" s="343"/>
      <c r="F42" s="341">
        <f t="shared" si="9"/>
        <v>0</v>
      </c>
      <c r="G42" s="341">
        <f t="shared" si="9"/>
        <v>0</v>
      </c>
      <c r="H42" s="345"/>
      <c r="I42" s="345">
        <f>H42+'鄉庫收支月報表(114年2月)'!I42</f>
        <v>0</v>
      </c>
      <c r="J42" s="345">
        <v>0</v>
      </c>
      <c r="K42" s="346">
        <f>J42+'鄉庫收支月報表(114年2月)'!K42</f>
        <v>0</v>
      </c>
    </row>
    <row r="43" spans="1:11" ht="19.5" customHeight="1" x14ac:dyDescent="0.3">
      <c r="A43" s="343"/>
      <c r="B43" s="348" t="s">
        <v>370</v>
      </c>
      <c r="C43" s="343"/>
      <c r="D43" s="343"/>
      <c r="E43" s="343"/>
      <c r="F43" s="341">
        <f>F37+F7</f>
        <v>38384375</v>
      </c>
      <c r="G43" s="341">
        <f t="shared" ref="G43:K43" si="12">G37+G7</f>
        <v>87407972</v>
      </c>
      <c r="H43" s="341">
        <f t="shared" si="12"/>
        <v>14819465</v>
      </c>
      <c r="I43" s="341">
        <f t="shared" si="12"/>
        <v>63219655</v>
      </c>
      <c r="J43" s="341">
        <f t="shared" si="12"/>
        <v>23564910</v>
      </c>
      <c r="K43" s="342">
        <f t="shared" si="12"/>
        <v>24188317</v>
      </c>
    </row>
    <row r="44" spans="1:11" ht="19.5" customHeight="1" x14ac:dyDescent="0.3">
      <c r="A44" s="343"/>
      <c r="B44" s="343" t="s">
        <v>371</v>
      </c>
      <c r="C44" s="343"/>
      <c r="D44" s="343"/>
      <c r="E44" s="343"/>
      <c r="F44" s="349">
        <v>0</v>
      </c>
      <c r="G44" s="345">
        <f>+'鄉庫收支月報表(114年2月)'!G44</f>
        <v>0</v>
      </c>
      <c r="H44" s="350"/>
      <c r="I44" s="351"/>
      <c r="J44" s="351"/>
      <c r="K44" s="352"/>
    </row>
    <row r="45" spans="1:11" ht="19.5" customHeight="1" x14ac:dyDescent="0.3">
      <c r="A45" s="343"/>
      <c r="B45" s="343" t="s">
        <v>372</v>
      </c>
      <c r="C45" s="343"/>
      <c r="D45" s="343"/>
      <c r="E45" s="343"/>
      <c r="F45" s="349">
        <v>0</v>
      </c>
      <c r="G45" s="345">
        <f>+'鄉庫收支月報表(114年2月)'!G45</f>
        <v>0</v>
      </c>
      <c r="H45" s="353"/>
      <c r="I45" s="354"/>
      <c r="J45" s="354"/>
      <c r="K45" s="355"/>
    </row>
    <row r="46" spans="1:11" ht="19.5" customHeight="1" x14ac:dyDescent="0.3">
      <c r="A46" s="343"/>
      <c r="B46" s="343" t="s">
        <v>373</v>
      </c>
      <c r="C46" s="343"/>
      <c r="D46" s="343"/>
      <c r="E46" s="343"/>
      <c r="F46" s="349">
        <v>0</v>
      </c>
      <c r="G46" s="345">
        <f>+'鄉庫收支月報表(114年2月)'!G46</f>
        <v>0</v>
      </c>
      <c r="H46" s="353"/>
      <c r="I46" s="354"/>
      <c r="J46" s="354"/>
      <c r="K46" s="355"/>
    </row>
    <row r="47" spans="1:11" ht="19.5" customHeight="1" x14ac:dyDescent="0.3">
      <c r="A47" s="343"/>
      <c r="B47" s="343" t="s">
        <v>374</v>
      </c>
      <c r="C47" s="343"/>
      <c r="D47" s="343"/>
      <c r="E47" s="343"/>
      <c r="F47" s="349">
        <v>0</v>
      </c>
      <c r="G47" s="345">
        <f>+'鄉庫收支月報表(114年2月)'!G47</f>
        <v>0</v>
      </c>
      <c r="H47" s="356"/>
      <c r="I47" s="354"/>
      <c r="J47" s="354"/>
      <c r="K47" s="355"/>
    </row>
    <row r="48" spans="1:11" ht="19.5" customHeight="1" x14ac:dyDescent="0.3">
      <c r="A48" s="343"/>
      <c r="B48" s="343" t="s">
        <v>375</v>
      </c>
      <c r="C48" s="343"/>
      <c r="D48" s="343"/>
      <c r="E48" s="343"/>
      <c r="F48" s="349">
        <v>0</v>
      </c>
      <c r="G48" s="345">
        <f>+'鄉庫收支月報表(114年2月)'!G48</f>
        <v>0</v>
      </c>
      <c r="H48" s="353"/>
      <c r="I48" s="354"/>
      <c r="J48" s="354"/>
      <c r="K48" s="355"/>
    </row>
    <row r="49" spans="1:11" ht="19.5" customHeight="1" x14ac:dyDescent="0.3">
      <c r="A49" s="343" t="s">
        <v>376</v>
      </c>
      <c r="B49" s="343"/>
      <c r="C49" s="343"/>
      <c r="D49" s="343"/>
      <c r="E49" s="343"/>
      <c r="F49" s="349">
        <v>0</v>
      </c>
      <c r="G49" s="345">
        <f>+'鄉庫收支月報表(114年2月)'!G49</f>
        <v>0</v>
      </c>
      <c r="H49" s="353"/>
      <c r="I49" s="354"/>
      <c r="J49" s="354"/>
      <c r="K49" s="355"/>
    </row>
    <row r="50" spans="1:11" ht="19.5" customHeight="1" x14ac:dyDescent="0.3">
      <c r="A50" s="343"/>
      <c r="B50" s="343" t="s">
        <v>377</v>
      </c>
      <c r="C50" s="343"/>
      <c r="D50" s="343"/>
      <c r="E50" s="343"/>
      <c r="F50" s="349">
        <v>0</v>
      </c>
      <c r="G50" s="345">
        <f>+'鄉庫收支月報表(114年2月)'!G50</f>
        <v>0</v>
      </c>
      <c r="H50" s="353"/>
      <c r="I50" s="354"/>
      <c r="J50" s="354"/>
      <c r="K50" s="355"/>
    </row>
    <row r="51" spans="1:11" ht="19.5" customHeight="1" x14ac:dyDescent="0.3">
      <c r="A51" s="348" t="s">
        <v>378</v>
      </c>
      <c r="B51" s="343"/>
      <c r="C51" s="343"/>
      <c r="D51" s="343"/>
      <c r="E51" s="357"/>
      <c r="F51" s="341">
        <f>SUM(F43:F50)</f>
        <v>38384375</v>
      </c>
      <c r="G51" s="341">
        <f>SUM(G43:G50)</f>
        <v>87407972</v>
      </c>
      <c r="H51" s="353"/>
      <c r="I51" s="354"/>
      <c r="J51" s="354"/>
      <c r="K51" s="355"/>
    </row>
    <row r="52" spans="1:11" ht="19.5" customHeight="1" x14ac:dyDescent="0.3">
      <c r="A52" s="348" t="s">
        <v>379</v>
      </c>
      <c r="B52" s="343"/>
      <c r="C52" s="343"/>
      <c r="D52" s="343"/>
      <c r="E52" s="358"/>
      <c r="F52" s="345">
        <f>'鄉庫收支月報表(114年2月)'!F128</f>
        <v>397408074</v>
      </c>
      <c r="G52" s="345"/>
      <c r="H52" s="353"/>
      <c r="I52" s="354"/>
      <c r="J52" s="354"/>
      <c r="K52" s="355"/>
    </row>
    <row r="53" spans="1:11" ht="19.5" customHeight="1" x14ac:dyDescent="0.3">
      <c r="A53" s="348" t="s">
        <v>380</v>
      </c>
      <c r="B53" s="343"/>
      <c r="C53" s="343"/>
      <c r="D53" s="343"/>
      <c r="E53" s="358"/>
      <c r="F53" s="341">
        <f>SUM(F51:F52)</f>
        <v>435792449</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8372183</v>
      </c>
      <c r="G56" s="341">
        <f>I56+K56</f>
        <v>29156692</v>
      </c>
      <c r="H56" s="341">
        <f>H57+H62+H66+H71+H77+H82+H85+H88</f>
        <v>8372183</v>
      </c>
      <c r="I56" s="341">
        <f t="shared" ref="I56:K56" si="13">I57+I62+I66+I71+I77+I82+I85+I88</f>
        <v>28561692</v>
      </c>
      <c r="J56" s="341">
        <f t="shared" si="13"/>
        <v>0</v>
      </c>
      <c r="K56" s="342">
        <f t="shared" si="13"/>
        <v>595000</v>
      </c>
    </row>
    <row r="57" spans="1:11" ht="19.5" customHeight="1" x14ac:dyDescent="0.3">
      <c r="A57" s="343"/>
      <c r="B57" s="343"/>
      <c r="C57" s="344" t="s">
        <v>384</v>
      </c>
      <c r="D57" s="343"/>
      <c r="E57" s="343"/>
      <c r="F57" s="341">
        <f t="shared" ref="F57:G79" si="14">H57+J57</f>
        <v>4578965</v>
      </c>
      <c r="G57" s="341">
        <f t="shared" si="14"/>
        <v>17659126</v>
      </c>
      <c r="H57" s="341">
        <f>SUM(H58:H61)</f>
        <v>4578965</v>
      </c>
      <c r="I57" s="341">
        <f t="shared" ref="I57:K57" si="15">SUM(I58:I61)</f>
        <v>17659126</v>
      </c>
      <c r="J57" s="341">
        <f t="shared" si="15"/>
        <v>0</v>
      </c>
      <c r="K57" s="342">
        <f t="shared" si="15"/>
        <v>0</v>
      </c>
    </row>
    <row r="58" spans="1:11" ht="19.5" customHeight="1" x14ac:dyDescent="0.3">
      <c r="A58" s="343"/>
      <c r="B58" s="343"/>
      <c r="C58" s="344"/>
      <c r="D58" s="343" t="s">
        <v>385</v>
      </c>
      <c r="E58" s="343"/>
      <c r="F58" s="341">
        <f t="shared" si="14"/>
        <v>1280592</v>
      </c>
      <c r="G58" s="341">
        <f t="shared" si="14"/>
        <v>5929556</v>
      </c>
      <c r="H58" s="345">
        <v>1280592</v>
      </c>
      <c r="I58" s="345">
        <f>H58+'鄉庫收支月報表(114年2月)'!I58</f>
        <v>5929556</v>
      </c>
      <c r="J58" s="345">
        <v>0</v>
      </c>
      <c r="K58" s="346">
        <f>J58+'鄉庫收支月報表(114年2月)'!K58</f>
        <v>0</v>
      </c>
    </row>
    <row r="59" spans="1:11" ht="19.5" customHeight="1" x14ac:dyDescent="0.3">
      <c r="A59" s="343"/>
      <c r="B59" s="343"/>
      <c r="C59" s="344"/>
      <c r="D59" s="343" t="s">
        <v>386</v>
      </c>
      <c r="E59" s="343"/>
      <c r="F59" s="341">
        <f t="shared" si="14"/>
        <v>1046159</v>
      </c>
      <c r="G59" s="341">
        <f t="shared" si="14"/>
        <v>3674825</v>
      </c>
      <c r="H59" s="345">
        <v>1046159</v>
      </c>
      <c r="I59" s="345">
        <f>H59+'鄉庫收支月報表(114年2月)'!I59</f>
        <v>3674825</v>
      </c>
      <c r="J59" s="345">
        <v>0</v>
      </c>
      <c r="K59" s="346">
        <f>J59+'鄉庫收支月報表(114年2月)'!K59</f>
        <v>0</v>
      </c>
    </row>
    <row r="60" spans="1:11" ht="19.5" customHeight="1" x14ac:dyDescent="0.3">
      <c r="A60" s="343"/>
      <c r="B60" s="343"/>
      <c r="C60" s="344"/>
      <c r="D60" s="343" t="s">
        <v>387</v>
      </c>
      <c r="E60" s="343"/>
      <c r="F60" s="341">
        <f t="shared" si="14"/>
        <v>2245877</v>
      </c>
      <c r="G60" s="341">
        <f t="shared" si="14"/>
        <v>7998755</v>
      </c>
      <c r="H60" s="345">
        <v>2245877</v>
      </c>
      <c r="I60" s="345">
        <f>H60+'鄉庫收支月報表(114年2月)'!I60</f>
        <v>7998755</v>
      </c>
      <c r="J60" s="345">
        <v>0</v>
      </c>
      <c r="K60" s="346">
        <f>J60+'鄉庫收支月報表(114年2月)'!K60</f>
        <v>0</v>
      </c>
    </row>
    <row r="61" spans="1:11" ht="19.5" customHeight="1" x14ac:dyDescent="0.3">
      <c r="A61" s="343"/>
      <c r="B61" s="343"/>
      <c r="C61" s="344"/>
      <c r="D61" s="343" t="s">
        <v>388</v>
      </c>
      <c r="E61" s="343"/>
      <c r="F61" s="341">
        <f t="shared" si="14"/>
        <v>6337</v>
      </c>
      <c r="G61" s="341">
        <f t="shared" si="14"/>
        <v>55990</v>
      </c>
      <c r="H61" s="345">
        <v>6337</v>
      </c>
      <c r="I61" s="345">
        <f>H61+'鄉庫收支月報表(114年2月)'!I61</f>
        <v>55990</v>
      </c>
      <c r="J61" s="345">
        <v>0</v>
      </c>
      <c r="K61" s="346">
        <f>J61+'鄉庫收支月報表(114年2月)'!K61</f>
        <v>0</v>
      </c>
    </row>
    <row r="62" spans="1:11" ht="19.5" customHeight="1" x14ac:dyDescent="0.3">
      <c r="A62" s="343"/>
      <c r="B62" s="343"/>
      <c r="C62" s="344" t="s">
        <v>389</v>
      </c>
      <c r="D62" s="343"/>
      <c r="E62" s="343"/>
      <c r="F62" s="341">
        <f t="shared" si="14"/>
        <v>154995</v>
      </c>
      <c r="G62" s="341">
        <f t="shared" si="14"/>
        <v>561813</v>
      </c>
      <c r="H62" s="341">
        <f>SUM(H63:H65)</f>
        <v>154995</v>
      </c>
      <c r="I62" s="341">
        <f t="shared" ref="I62:K62" si="16">SUM(I63:I65)</f>
        <v>561813</v>
      </c>
      <c r="J62" s="341">
        <f t="shared" si="16"/>
        <v>0</v>
      </c>
      <c r="K62" s="342">
        <f t="shared" si="16"/>
        <v>0</v>
      </c>
    </row>
    <row r="63" spans="1:11" ht="19.5" customHeight="1" x14ac:dyDescent="0.3">
      <c r="A63" s="343"/>
      <c r="B63" s="343"/>
      <c r="C63" s="344"/>
      <c r="D63" s="343" t="s">
        <v>390</v>
      </c>
      <c r="E63" s="343"/>
      <c r="F63" s="341">
        <f t="shared" si="14"/>
        <v>0</v>
      </c>
      <c r="G63" s="341">
        <f t="shared" si="14"/>
        <v>0</v>
      </c>
      <c r="H63" s="345">
        <v>0</v>
      </c>
      <c r="I63" s="345">
        <f>H63+'鄉庫收支月報表(114年2月)'!I63</f>
        <v>0</v>
      </c>
      <c r="J63" s="345">
        <v>0</v>
      </c>
      <c r="K63" s="346">
        <f>J63+'鄉庫收支月報表(114年2月)'!K63</f>
        <v>0</v>
      </c>
    </row>
    <row r="64" spans="1:11" ht="19.5" customHeight="1" x14ac:dyDescent="0.3">
      <c r="A64" s="343"/>
      <c r="B64" s="343"/>
      <c r="C64" s="344"/>
      <c r="D64" s="343" t="s">
        <v>391</v>
      </c>
      <c r="E64" s="343"/>
      <c r="F64" s="341">
        <f t="shared" si="14"/>
        <v>0</v>
      </c>
      <c r="G64" s="341">
        <f t="shared" si="14"/>
        <v>0</v>
      </c>
      <c r="H64" s="345">
        <v>0</v>
      </c>
      <c r="I64" s="345">
        <f>H64+'鄉庫收支月報表(114年2月)'!I64</f>
        <v>0</v>
      </c>
      <c r="J64" s="345">
        <v>0</v>
      </c>
      <c r="K64" s="346">
        <f>J64+'鄉庫收支月報表(114年2月)'!K64</f>
        <v>0</v>
      </c>
    </row>
    <row r="65" spans="1:13" ht="19.5" customHeight="1" x14ac:dyDescent="0.3">
      <c r="A65" s="343"/>
      <c r="B65" s="343"/>
      <c r="C65" s="344"/>
      <c r="D65" s="343" t="s">
        <v>392</v>
      </c>
      <c r="E65" s="343"/>
      <c r="F65" s="341">
        <f t="shared" si="14"/>
        <v>154995</v>
      </c>
      <c r="G65" s="341">
        <f t="shared" si="14"/>
        <v>561813</v>
      </c>
      <c r="H65" s="345">
        <v>154995</v>
      </c>
      <c r="I65" s="345">
        <f>H65+'鄉庫收支月報表(114年2月)'!I65</f>
        <v>561813</v>
      </c>
      <c r="J65" s="345">
        <v>0</v>
      </c>
      <c r="K65" s="346">
        <f>J65+'鄉庫收支月報表(114年2月)'!K65</f>
        <v>0</v>
      </c>
    </row>
    <row r="66" spans="1:13" ht="19.5" customHeight="1" x14ac:dyDescent="0.3">
      <c r="A66" s="343"/>
      <c r="B66" s="343"/>
      <c r="C66" s="344" t="s">
        <v>393</v>
      </c>
      <c r="D66" s="343"/>
      <c r="E66" s="343"/>
      <c r="F66" s="341">
        <f t="shared" si="14"/>
        <v>1077883</v>
      </c>
      <c r="G66" s="341">
        <f t="shared" si="14"/>
        <v>3388583</v>
      </c>
      <c r="H66" s="341">
        <f>SUM(H67:H70)</f>
        <v>1077883</v>
      </c>
      <c r="I66" s="341">
        <f t="shared" ref="I66:K66" si="17">SUM(I67:I70)</f>
        <v>2793583</v>
      </c>
      <c r="J66" s="341">
        <f t="shared" si="17"/>
        <v>0</v>
      </c>
      <c r="K66" s="342">
        <f t="shared" si="17"/>
        <v>595000</v>
      </c>
    </row>
    <row r="67" spans="1:13" ht="19.5" customHeight="1" x14ac:dyDescent="0.3">
      <c r="A67" s="343"/>
      <c r="B67" s="343"/>
      <c r="C67" s="344"/>
      <c r="D67" s="343" t="s">
        <v>394</v>
      </c>
      <c r="E67" s="343"/>
      <c r="F67" s="341">
        <f t="shared" si="14"/>
        <v>370739</v>
      </c>
      <c r="G67" s="341">
        <f t="shared" si="14"/>
        <v>1233075</v>
      </c>
      <c r="H67" s="345">
        <v>370739</v>
      </c>
      <c r="I67" s="345">
        <f>H67+'鄉庫收支月報表(114年2月)'!I67</f>
        <v>1233075</v>
      </c>
      <c r="J67" s="345">
        <v>0</v>
      </c>
      <c r="K67" s="346">
        <f>J67+'鄉庫收支月報表(114年2月)'!K67</f>
        <v>0</v>
      </c>
    </row>
    <row r="68" spans="1:13" ht="19.5" customHeight="1" x14ac:dyDescent="0.3">
      <c r="A68" s="343"/>
      <c r="B68" s="343"/>
      <c r="C68" s="344"/>
      <c r="D68" s="343" t="s">
        <v>395</v>
      </c>
      <c r="E68" s="343"/>
      <c r="F68" s="341">
        <f t="shared" si="14"/>
        <v>0</v>
      </c>
      <c r="G68" s="341">
        <f t="shared" si="14"/>
        <v>300000</v>
      </c>
      <c r="H68" s="345">
        <v>0</v>
      </c>
      <c r="I68" s="345">
        <f>H68+'鄉庫收支月報表(114年2月)'!I68</f>
        <v>0</v>
      </c>
      <c r="J68" s="345">
        <v>0</v>
      </c>
      <c r="K68" s="346">
        <f>J68+'鄉庫收支月報表(114年2月)'!K68</f>
        <v>300000</v>
      </c>
    </row>
    <row r="69" spans="1:13" ht="19.5" customHeight="1" x14ac:dyDescent="0.3">
      <c r="A69" s="343"/>
      <c r="B69" s="343"/>
      <c r="C69" s="344"/>
      <c r="D69" s="343" t="s">
        <v>396</v>
      </c>
      <c r="E69" s="343"/>
      <c r="F69" s="341">
        <f t="shared" si="14"/>
        <v>0</v>
      </c>
      <c r="G69" s="341">
        <f t="shared" si="14"/>
        <v>0</v>
      </c>
      <c r="H69" s="345">
        <v>0</v>
      </c>
      <c r="I69" s="345">
        <f>H69+'鄉庫收支月報表(114年2月)'!I69</f>
        <v>0</v>
      </c>
      <c r="J69" s="345">
        <v>0</v>
      </c>
      <c r="K69" s="346">
        <f>J69+'鄉庫收支月報表(114年2月)'!K69</f>
        <v>0</v>
      </c>
    </row>
    <row r="70" spans="1:13" ht="19.5" customHeight="1" x14ac:dyDescent="0.3">
      <c r="A70" s="343"/>
      <c r="B70" s="343"/>
      <c r="C70" s="344"/>
      <c r="D70" s="343" t="s">
        <v>397</v>
      </c>
      <c r="E70" s="343"/>
      <c r="F70" s="341">
        <f t="shared" si="14"/>
        <v>707144</v>
      </c>
      <c r="G70" s="341">
        <f t="shared" si="14"/>
        <v>1855508</v>
      </c>
      <c r="H70" s="345">
        <v>707144</v>
      </c>
      <c r="I70" s="345">
        <f>H70+'鄉庫收支月報表(114年2月)'!I70</f>
        <v>1560508</v>
      </c>
      <c r="J70" s="345">
        <v>0</v>
      </c>
      <c r="K70" s="346">
        <f>J70+'鄉庫收支月報表(114年2月)'!K70</f>
        <v>295000</v>
      </c>
    </row>
    <row r="71" spans="1:13" ht="19.5" customHeight="1" x14ac:dyDescent="0.3">
      <c r="A71" s="343"/>
      <c r="B71" s="343"/>
      <c r="C71" s="344" t="s">
        <v>398</v>
      </c>
      <c r="D71" s="343"/>
      <c r="E71" s="343"/>
      <c r="F71" s="341">
        <f t="shared" si="14"/>
        <v>512586</v>
      </c>
      <c r="G71" s="341">
        <f t="shared" si="14"/>
        <v>2094592</v>
      </c>
      <c r="H71" s="341">
        <f>SUM(H72:H76)</f>
        <v>512586</v>
      </c>
      <c r="I71" s="341">
        <f t="shared" ref="I71:K71" si="18">SUM(I72:I76)</f>
        <v>2094592</v>
      </c>
      <c r="J71" s="341">
        <f t="shared" si="18"/>
        <v>0</v>
      </c>
      <c r="K71" s="342">
        <f t="shared" si="18"/>
        <v>0</v>
      </c>
    </row>
    <row r="72" spans="1:13" ht="19.5" customHeight="1" x14ac:dyDescent="0.3">
      <c r="A72" s="343"/>
      <c r="B72" s="343"/>
      <c r="C72" s="344"/>
      <c r="D72" s="343" t="s">
        <v>399</v>
      </c>
      <c r="E72" s="343"/>
      <c r="F72" s="341">
        <f t="shared" si="14"/>
        <v>39395</v>
      </c>
      <c r="G72" s="341">
        <f t="shared" si="14"/>
        <v>125383</v>
      </c>
      <c r="H72" s="345">
        <v>39395</v>
      </c>
      <c r="I72" s="345">
        <f>H72+'鄉庫收支月報表(114年2月)'!I72</f>
        <v>125383</v>
      </c>
      <c r="J72" s="345">
        <v>0</v>
      </c>
      <c r="K72" s="346">
        <f>J72+'鄉庫收支月報表(114年2月)'!K72</f>
        <v>0</v>
      </c>
    </row>
    <row r="73" spans="1:13" ht="19.5" customHeight="1" x14ac:dyDescent="0.3">
      <c r="A73" s="343"/>
      <c r="B73" s="343"/>
      <c r="C73" s="344"/>
      <c r="D73" s="343" t="s">
        <v>400</v>
      </c>
      <c r="E73" s="343"/>
      <c r="F73" s="341">
        <f t="shared" si="14"/>
        <v>0</v>
      </c>
      <c r="G73" s="341">
        <f t="shared" si="14"/>
        <v>0</v>
      </c>
      <c r="H73" s="345">
        <v>0</v>
      </c>
      <c r="I73" s="345">
        <f>H73+'鄉庫收支月報表(114年2月)'!I73</f>
        <v>0</v>
      </c>
      <c r="J73" s="345">
        <v>0</v>
      </c>
      <c r="K73" s="346">
        <f>J73+'鄉庫收支月報表(114年2月)'!K73</f>
        <v>0</v>
      </c>
    </row>
    <row r="74" spans="1:13" ht="19.5" customHeight="1" x14ac:dyDescent="0.3">
      <c r="A74" s="343"/>
      <c r="B74" s="343"/>
      <c r="C74" s="344"/>
      <c r="D74" s="343" t="s">
        <v>401</v>
      </c>
      <c r="E74" s="343"/>
      <c r="F74" s="341">
        <f t="shared" si="14"/>
        <v>473191</v>
      </c>
      <c r="G74" s="341">
        <f t="shared" si="14"/>
        <v>1969209</v>
      </c>
      <c r="H74" s="345">
        <v>473191</v>
      </c>
      <c r="I74" s="345">
        <f>H74+'鄉庫收支月報表(114年2月)'!I74</f>
        <v>1969209</v>
      </c>
      <c r="J74" s="345">
        <v>0</v>
      </c>
      <c r="K74" s="346">
        <f>J74+'鄉庫收支月報表(114年2月)'!K74</f>
        <v>0</v>
      </c>
    </row>
    <row r="75" spans="1:13" ht="19.5" customHeight="1" x14ac:dyDescent="0.3">
      <c r="A75" s="343"/>
      <c r="B75" s="343"/>
      <c r="C75" s="344"/>
      <c r="D75" s="343" t="s">
        <v>402</v>
      </c>
      <c r="E75" s="343"/>
      <c r="F75" s="341">
        <f t="shared" si="14"/>
        <v>0</v>
      </c>
      <c r="G75" s="341">
        <f t="shared" si="14"/>
        <v>0</v>
      </c>
      <c r="H75" s="345">
        <v>0</v>
      </c>
      <c r="I75" s="345">
        <f>H75+'鄉庫收支月報表(114年2月)'!I75</f>
        <v>0</v>
      </c>
      <c r="J75" s="345">
        <v>0</v>
      </c>
      <c r="K75" s="346">
        <f>J75+'鄉庫收支月報表(114年2月)'!K75</f>
        <v>0</v>
      </c>
    </row>
    <row r="76" spans="1:13" ht="19.5" customHeight="1" x14ac:dyDescent="0.3">
      <c r="A76" s="343"/>
      <c r="B76" s="343"/>
      <c r="C76" s="344"/>
      <c r="D76" s="343" t="s">
        <v>403</v>
      </c>
      <c r="E76" s="343"/>
      <c r="F76" s="341">
        <f t="shared" si="14"/>
        <v>0</v>
      </c>
      <c r="G76" s="341">
        <f t="shared" si="14"/>
        <v>0</v>
      </c>
      <c r="H76" s="345">
        <v>0</v>
      </c>
      <c r="I76" s="345">
        <f>H76+'鄉庫收支月報表(114年2月)'!I76</f>
        <v>0</v>
      </c>
      <c r="J76" s="345">
        <v>0</v>
      </c>
      <c r="K76" s="346">
        <f>J76+'鄉庫收支月報表(114年2月)'!K76</f>
        <v>0</v>
      </c>
    </row>
    <row r="77" spans="1:13" ht="19.5" customHeight="1" x14ac:dyDescent="0.3">
      <c r="A77" s="343"/>
      <c r="B77" s="343"/>
      <c r="C77" s="343" t="s">
        <v>404</v>
      </c>
      <c r="D77" s="343"/>
      <c r="E77" s="343"/>
      <c r="F77" s="341">
        <f t="shared" si="14"/>
        <v>1057190</v>
      </c>
      <c r="G77" s="341">
        <f t="shared" si="14"/>
        <v>3765346</v>
      </c>
      <c r="H77" s="341">
        <f>SUM(H78:H79)</f>
        <v>1057190</v>
      </c>
      <c r="I77" s="341">
        <f t="shared" ref="I77:K77" si="19">SUM(I78:I79)</f>
        <v>3765346</v>
      </c>
      <c r="J77" s="341">
        <f t="shared" si="19"/>
        <v>0</v>
      </c>
      <c r="K77" s="342">
        <f t="shared" si="19"/>
        <v>0</v>
      </c>
    </row>
    <row r="78" spans="1:13" ht="19.5" customHeight="1" x14ac:dyDescent="0.3">
      <c r="A78" s="343"/>
      <c r="B78" s="343"/>
      <c r="C78" s="343"/>
      <c r="D78" s="343" t="s">
        <v>405</v>
      </c>
      <c r="E78" s="343"/>
      <c r="F78" s="341">
        <f t="shared" si="14"/>
        <v>22121</v>
      </c>
      <c r="G78" s="341">
        <f t="shared" si="14"/>
        <v>56121</v>
      </c>
      <c r="H78" s="345">
        <v>22121</v>
      </c>
      <c r="I78" s="345">
        <f>H78+'鄉庫收支月報表(114年2月)'!I78</f>
        <v>56121</v>
      </c>
      <c r="J78" s="345">
        <v>0</v>
      </c>
      <c r="K78" s="346">
        <f>J78+'鄉庫收支月報表(114年2月)'!K78</f>
        <v>0</v>
      </c>
    </row>
    <row r="79" spans="1:13" ht="19.5" customHeight="1" x14ac:dyDescent="0.3">
      <c r="A79" s="343"/>
      <c r="B79" s="343"/>
      <c r="C79" s="343"/>
      <c r="D79" s="343" t="s">
        <v>406</v>
      </c>
      <c r="E79" s="343"/>
      <c r="F79" s="341">
        <f t="shared" si="14"/>
        <v>1035069</v>
      </c>
      <c r="G79" s="341">
        <f t="shared" si="14"/>
        <v>3709225</v>
      </c>
      <c r="H79" s="345">
        <v>1035069</v>
      </c>
      <c r="I79" s="345">
        <f>H79+'鄉庫收支月報表(114年2月)'!I79</f>
        <v>3709225</v>
      </c>
      <c r="J79" s="345">
        <v>0</v>
      </c>
      <c r="K79" s="346">
        <f>J79+'鄉庫收支月報表(114年2月)'!K79</f>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806564</v>
      </c>
      <c r="G82" s="341">
        <f>I82+K82</f>
        <v>1503232</v>
      </c>
      <c r="H82" s="341">
        <f>SUM(H83:H84)</f>
        <v>806564</v>
      </c>
      <c r="I82" s="341">
        <f t="shared" ref="I82:K82" si="20">SUM(I83:I84)</f>
        <v>1503232</v>
      </c>
      <c r="J82" s="341">
        <f t="shared" si="20"/>
        <v>0</v>
      </c>
      <c r="K82" s="342">
        <f t="shared" si="20"/>
        <v>0</v>
      </c>
    </row>
    <row r="83" spans="1:13" ht="19.5" customHeight="1" x14ac:dyDescent="0.3">
      <c r="A83" s="343"/>
      <c r="B83" s="343"/>
      <c r="C83" s="343"/>
      <c r="D83" s="343" t="s">
        <v>408</v>
      </c>
      <c r="E83" s="343"/>
      <c r="F83" s="341">
        <f t="shared" ref="F83:G98" si="21">H83+J83</f>
        <v>806564</v>
      </c>
      <c r="G83" s="341">
        <f t="shared" si="21"/>
        <v>1503232</v>
      </c>
      <c r="H83" s="345">
        <v>806564</v>
      </c>
      <c r="I83" s="345">
        <f>H83+'鄉庫收支月報表(114年2月)'!I83</f>
        <v>1503232</v>
      </c>
      <c r="J83" s="345">
        <v>0</v>
      </c>
      <c r="K83" s="346">
        <f>J83+'鄉庫收支月報表(114年2月)'!K83</f>
        <v>0</v>
      </c>
    </row>
    <row r="84" spans="1:13" ht="19.5" customHeight="1" x14ac:dyDescent="0.3">
      <c r="A84" s="343"/>
      <c r="B84" s="343"/>
      <c r="C84" s="343"/>
      <c r="D84" s="343" t="s">
        <v>409</v>
      </c>
      <c r="E84" s="343"/>
      <c r="F84" s="341">
        <f t="shared" si="21"/>
        <v>0</v>
      </c>
      <c r="G84" s="341">
        <f t="shared" si="21"/>
        <v>0</v>
      </c>
      <c r="H84" s="345">
        <v>0</v>
      </c>
      <c r="I84" s="345">
        <f>H84+'鄉庫收支月報表(114年2月)'!I84</f>
        <v>0</v>
      </c>
      <c r="J84" s="345">
        <v>0</v>
      </c>
      <c r="K84" s="346">
        <f>J84+'鄉庫收支月報表(114年2月)'!K84</f>
        <v>0</v>
      </c>
    </row>
    <row r="85" spans="1:13" ht="19.5" customHeight="1" x14ac:dyDescent="0.3">
      <c r="A85" s="343"/>
      <c r="B85" s="343"/>
      <c r="C85" s="343" t="s">
        <v>410</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411</v>
      </c>
      <c r="E86" s="343"/>
      <c r="F86" s="341">
        <f t="shared" si="21"/>
        <v>0</v>
      </c>
      <c r="G86" s="341">
        <f t="shared" si="21"/>
        <v>0</v>
      </c>
      <c r="H86" s="345">
        <v>0</v>
      </c>
      <c r="I86" s="345">
        <f>H86+'鄉庫收支月報表(114年2月)'!I86</f>
        <v>0</v>
      </c>
      <c r="J86" s="345">
        <v>0</v>
      </c>
      <c r="K86" s="346">
        <f>J86+'鄉庫收支月報表(114年2月)'!K86</f>
        <v>0</v>
      </c>
    </row>
    <row r="87" spans="1:13" ht="19.5" customHeight="1" x14ac:dyDescent="0.3">
      <c r="A87" s="343"/>
      <c r="B87" s="343"/>
      <c r="C87" s="343"/>
      <c r="D87" s="343" t="s">
        <v>412</v>
      </c>
      <c r="E87" s="343"/>
      <c r="F87" s="341">
        <f t="shared" si="21"/>
        <v>0</v>
      </c>
      <c r="G87" s="341">
        <f t="shared" si="21"/>
        <v>0</v>
      </c>
      <c r="H87" s="345">
        <v>0</v>
      </c>
      <c r="I87" s="345">
        <f>H87+'鄉庫收支月報表(114年2月)'!I87</f>
        <v>0</v>
      </c>
      <c r="J87" s="345">
        <v>0</v>
      </c>
      <c r="K87" s="346">
        <f>J87+'鄉庫收支月報表(114年2月)'!K87</f>
        <v>0</v>
      </c>
    </row>
    <row r="88" spans="1:13" ht="19.5" customHeight="1" x14ac:dyDescent="0.3">
      <c r="A88" s="343"/>
      <c r="B88" s="343"/>
      <c r="C88" s="343" t="s">
        <v>413</v>
      </c>
      <c r="D88" s="343"/>
      <c r="E88" s="343"/>
      <c r="F88" s="341">
        <f t="shared" si="21"/>
        <v>184000</v>
      </c>
      <c r="G88" s="341">
        <f t="shared" si="21"/>
        <v>184000</v>
      </c>
      <c r="H88" s="341">
        <f>SUM(H89:H90)</f>
        <v>184000</v>
      </c>
      <c r="I88" s="341">
        <f t="shared" ref="I88:K88" si="23">SUM(I89:I90)</f>
        <v>184000</v>
      </c>
      <c r="J88" s="341">
        <f t="shared" si="23"/>
        <v>0</v>
      </c>
      <c r="K88" s="342">
        <f t="shared" si="23"/>
        <v>0</v>
      </c>
    </row>
    <row r="89" spans="1:13" ht="19.5" customHeight="1" x14ac:dyDescent="0.3">
      <c r="A89" s="343"/>
      <c r="B89" s="343"/>
      <c r="C89" s="343"/>
      <c r="D89" s="343" t="s">
        <v>414</v>
      </c>
      <c r="E89" s="343"/>
      <c r="F89" s="341">
        <f t="shared" si="21"/>
        <v>0</v>
      </c>
      <c r="G89" s="341">
        <f t="shared" si="21"/>
        <v>0</v>
      </c>
      <c r="H89" s="345">
        <v>0</v>
      </c>
      <c r="I89" s="345">
        <f>H89+'鄉庫收支月報表(114年2月)'!I89</f>
        <v>0</v>
      </c>
      <c r="J89" s="345">
        <v>0</v>
      </c>
      <c r="K89" s="346">
        <f>J89+'鄉庫收支月報表(114年2月)'!K89</f>
        <v>0</v>
      </c>
    </row>
    <row r="90" spans="1:13" ht="19.5" customHeight="1" x14ac:dyDescent="0.3">
      <c r="A90" s="343"/>
      <c r="B90" s="343"/>
      <c r="C90" s="343" t="s">
        <v>326</v>
      </c>
      <c r="D90" s="343" t="s">
        <v>415</v>
      </c>
      <c r="E90" s="343"/>
      <c r="F90" s="341">
        <f t="shared" si="21"/>
        <v>184000</v>
      </c>
      <c r="G90" s="341">
        <f t="shared" si="21"/>
        <v>184000</v>
      </c>
      <c r="H90" s="345">
        <v>184000</v>
      </c>
      <c r="I90" s="345">
        <f>H90+'鄉庫收支月報表(114年2月)'!I90</f>
        <v>184000</v>
      </c>
      <c r="J90" s="345">
        <v>0</v>
      </c>
      <c r="K90" s="346">
        <f>J90+'鄉庫收支月報表(114年2月)'!K90</f>
        <v>0</v>
      </c>
    </row>
    <row r="91" spans="1:13" ht="19.5" customHeight="1" x14ac:dyDescent="0.3">
      <c r="A91" s="343"/>
      <c r="B91" s="344" t="s">
        <v>365</v>
      </c>
      <c r="C91" s="343"/>
      <c r="D91" s="343"/>
      <c r="E91" s="343"/>
      <c r="F91" s="341">
        <f t="shared" si="21"/>
        <v>2385114</v>
      </c>
      <c r="G91" s="341">
        <f t="shared" si="21"/>
        <v>4370525</v>
      </c>
      <c r="H91" s="341">
        <f>H92+H97+H101+H108+H114+H117</f>
        <v>847747</v>
      </c>
      <c r="I91" s="341">
        <f t="shared" ref="I91:K91" si="24">I92+I97+I101+I108+I114+I117</f>
        <v>1724908</v>
      </c>
      <c r="J91" s="341">
        <f t="shared" si="24"/>
        <v>1537367</v>
      </c>
      <c r="K91" s="342">
        <f t="shared" si="24"/>
        <v>2645617</v>
      </c>
    </row>
    <row r="92" spans="1:13" ht="19.5" customHeight="1" x14ac:dyDescent="0.3">
      <c r="A92" s="343"/>
      <c r="B92" s="343"/>
      <c r="C92" s="344" t="s">
        <v>384</v>
      </c>
      <c r="D92" s="343"/>
      <c r="E92" s="343"/>
      <c r="F92" s="341">
        <f t="shared" si="21"/>
        <v>244000</v>
      </c>
      <c r="G92" s="341">
        <f t="shared" si="21"/>
        <v>446800</v>
      </c>
      <c r="H92" s="341">
        <f>SUM(H93:H96)</f>
        <v>234000</v>
      </c>
      <c r="I92" s="341">
        <f t="shared" ref="I92:K92" si="25">SUM(I93:I96)</f>
        <v>289800</v>
      </c>
      <c r="J92" s="341">
        <f t="shared" si="25"/>
        <v>10000</v>
      </c>
      <c r="K92" s="342">
        <f t="shared" si="25"/>
        <v>157000</v>
      </c>
    </row>
    <row r="93" spans="1:13" ht="19.5" customHeight="1" x14ac:dyDescent="0.3">
      <c r="A93" s="343"/>
      <c r="B93" s="343"/>
      <c r="C93" s="344"/>
      <c r="D93" s="343" t="s">
        <v>385</v>
      </c>
      <c r="E93" s="343"/>
      <c r="F93" s="341">
        <f t="shared" si="21"/>
        <v>0</v>
      </c>
      <c r="G93" s="341">
        <f t="shared" si="21"/>
        <v>0</v>
      </c>
      <c r="H93" s="345">
        <v>0</v>
      </c>
      <c r="I93" s="345">
        <f>H93+'鄉庫收支月報表(114年2月)'!I93</f>
        <v>0</v>
      </c>
      <c r="J93" s="345">
        <v>0</v>
      </c>
      <c r="K93" s="346">
        <f>J93+'鄉庫收支月報表(114年2月)'!K93</f>
        <v>0</v>
      </c>
    </row>
    <row r="94" spans="1:13" ht="19.5" customHeight="1" x14ac:dyDescent="0.3">
      <c r="A94" s="343"/>
      <c r="B94" s="343"/>
      <c r="C94" s="344"/>
      <c r="D94" s="343" t="s">
        <v>386</v>
      </c>
      <c r="E94" s="343"/>
      <c r="F94" s="341">
        <f t="shared" si="21"/>
        <v>234000</v>
      </c>
      <c r="G94" s="341">
        <f t="shared" si="21"/>
        <v>289800</v>
      </c>
      <c r="H94" s="345">
        <v>234000</v>
      </c>
      <c r="I94" s="345">
        <f>H94+'鄉庫收支月報表(114年2月)'!I94</f>
        <v>289800</v>
      </c>
      <c r="J94" s="345">
        <v>0</v>
      </c>
      <c r="K94" s="346">
        <f>J94+'鄉庫收支月報表(114年2月)'!K94</f>
        <v>0</v>
      </c>
    </row>
    <row r="95" spans="1:13" ht="19.5" customHeight="1" x14ac:dyDescent="0.3">
      <c r="A95" s="343"/>
      <c r="B95" s="343"/>
      <c r="C95" s="344"/>
      <c r="D95" s="343" t="s">
        <v>387</v>
      </c>
      <c r="E95" s="343"/>
      <c r="F95" s="341">
        <f t="shared" si="21"/>
        <v>10000</v>
      </c>
      <c r="G95" s="341">
        <f t="shared" si="21"/>
        <v>157000</v>
      </c>
      <c r="H95" s="345">
        <v>0</v>
      </c>
      <c r="I95" s="345">
        <f>H95+'鄉庫收支月報表(114年2月)'!I95</f>
        <v>0</v>
      </c>
      <c r="J95" s="345">
        <v>10000</v>
      </c>
      <c r="K95" s="346">
        <f>J95+'鄉庫收支月報表(114年2月)'!K95</f>
        <v>157000</v>
      </c>
    </row>
    <row r="96" spans="1:13" ht="19.5" customHeight="1" x14ac:dyDescent="0.3">
      <c r="A96" s="343"/>
      <c r="B96" s="343"/>
      <c r="C96" s="344"/>
      <c r="D96" s="343" t="s">
        <v>388</v>
      </c>
      <c r="E96" s="343"/>
      <c r="F96" s="341">
        <f t="shared" si="21"/>
        <v>0</v>
      </c>
      <c r="G96" s="341">
        <f t="shared" si="21"/>
        <v>0</v>
      </c>
      <c r="H96" s="345">
        <v>0</v>
      </c>
      <c r="I96" s="345">
        <f>H96+'鄉庫收支月報表(114年2月)'!I96</f>
        <v>0</v>
      </c>
      <c r="J96" s="345">
        <v>0</v>
      </c>
      <c r="K96" s="346">
        <f>J96+'鄉庫收支月報表(114年2月)'!K96</f>
        <v>0</v>
      </c>
    </row>
    <row r="97" spans="1:11" ht="19.5" customHeight="1" x14ac:dyDescent="0.3">
      <c r="A97" s="343"/>
      <c r="B97" s="343"/>
      <c r="C97" s="344" t="s">
        <v>389</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390</v>
      </c>
      <c r="E98" s="343"/>
      <c r="F98" s="341">
        <f t="shared" si="21"/>
        <v>0</v>
      </c>
      <c r="G98" s="341">
        <f t="shared" si="21"/>
        <v>0</v>
      </c>
      <c r="H98" s="345">
        <v>0</v>
      </c>
      <c r="I98" s="345">
        <f>H98+'鄉庫收支月報表(114年2月)'!I98</f>
        <v>0</v>
      </c>
      <c r="J98" s="345">
        <v>0</v>
      </c>
      <c r="K98" s="346">
        <f>J98+'鄉庫收支月報表(114年2月)'!K98</f>
        <v>0</v>
      </c>
    </row>
    <row r="99" spans="1:11" ht="19.5" customHeight="1" x14ac:dyDescent="0.3">
      <c r="A99" s="343"/>
      <c r="B99" s="343"/>
      <c r="C99" s="344"/>
      <c r="D99" s="343" t="s">
        <v>391</v>
      </c>
      <c r="E99" s="343"/>
      <c r="F99" s="341">
        <f t="shared" ref="F99:G105" si="27">H99+J99</f>
        <v>0</v>
      </c>
      <c r="G99" s="341">
        <f t="shared" si="27"/>
        <v>0</v>
      </c>
      <c r="H99" s="345">
        <v>0</v>
      </c>
      <c r="I99" s="345">
        <f>H99+'鄉庫收支月報表(114年2月)'!I99</f>
        <v>0</v>
      </c>
      <c r="J99" s="345">
        <v>0</v>
      </c>
      <c r="K99" s="346">
        <f>J99+'鄉庫收支月報表(114年2月)'!K99</f>
        <v>0</v>
      </c>
    </row>
    <row r="100" spans="1:11" ht="19.5" customHeight="1" x14ac:dyDescent="0.3">
      <c r="A100" s="343"/>
      <c r="B100" s="343"/>
      <c r="C100" s="344"/>
      <c r="D100" s="343" t="s">
        <v>392</v>
      </c>
      <c r="E100" s="343"/>
      <c r="F100" s="341">
        <f t="shared" si="27"/>
        <v>0</v>
      </c>
      <c r="G100" s="341">
        <f t="shared" si="27"/>
        <v>0</v>
      </c>
      <c r="H100" s="345">
        <v>0</v>
      </c>
      <c r="I100" s="345">
        <f>H100+'鄉庫收支月報表(114年2月)'!I100</f>
        <v>0</v>
      </c>
      <c r="J100" s="345">
        <v>0</v>
      </c>
      <c r="K100" s="346">
        <f>J100+'鄉庫收支月報表(114年2月)'!K100</f>
        <v>0</v>
      </c>
    </row>
    <row r="101" spans="1:11" ht="19.5" customHeight="1" x14ac:dyDescent="0.3">
      <c r="A101" s="343"/>
      <c r="B101" s="343"/>
      <c r="C101" s="344" t="s">
        <v>393</v>
      </c>
      <c r="D101" s="343"/>
      <c r="E101" s="343"/>
      <c r="F101" s="341">
        <f t="shared" si="27"/>
        <v>2015614</v>
      </c>
      <c r="G101" s="341">
        <f t="shared" si="27"/>
        <v>3782225</v>
      </c>
      <c r="H101" s="341">
        <f>SUM(H102:H105)</f>
        <v>488247</v>
      </c>
      <c r="I101" s="341">
        <f t="shared" ref="I101:K101" si="28">SUM(I102:I105)</f>
        <v>1293608</v>
      </c>
      <c r="J101" s="341">
        <f t="shared" si="28"/>
        <v>1527367</v>
      </c>
      <c r="K101" s="342">
        <f t="shared" si="28"/>
        <v>2488617</v>
      </c>
    </row>
    <row r="102" spans="1:11" ht="19.5" customHeight="1" x14ac:dyDescent="0.3">
      <c r="A102" s="343"/>
      <c r="B102" s="343"/>
      <c r="C102" s="344"/>
      <c r="D102" s="343" t="s">
        <v>394</v>
      </c>
      <c r="E102" s="343"/>
      <c r="F102" s="341">
        <f t="shared" si="27"/>
        <v>0</v>
      </c>
      <c r="G102" s="341">
        <f t="shared" si="27"/>
        <v>0</v>
      </c>
      <c r="H102" s="345">
        <v>0</v>
      </c>
      <c r="I102" s="345">
        <f>H102+'鄉庫收支月報表(114年2月)'!I102</f>
        <v>0</v>
      </c>
      <c r="J102" s="345">
        <v>0</v>
      </c>
      <c r="K102" s="346">
        <f>J102+'鄉庫收支月報表(114年2月)'!K102</f>
        <v>0</v>
      </c>
    </row>
    <row r="103" spans="1:11" ht="19.5" customHeight="1" x14ac:dyDescent="0.3">
      <c r="A103" s="343"/>
      <c r="B103" s="343"/>
      <c r="C103" s="344"/>
      <c r="D103" s="343" t="s">
        <v>395</v>
      </c>
      <c r="E103" s="343"/>
      <c r="F103" s="341">
        <f t="shared" si="27"/>
        <v>0</v>
      </c>
      <c r="G103" s="341">
        <f t="shared" si="27"/>
        <v>0</v>
      </c>
      <c r="H103" s="345">
        <v>0</v>
      </c>
      <c r="I103" s="345">
        <f>H103+'鄉庫收支月報表(114年2月)'!I103</f>
        <v>0</v>
      </c>
      <c r="J103" s="345">
        <v>0</v>
      </c>
      <c r="K103" s="346">
        <f>J103+'鄉庫收支月報表(114年2月)'!K103</f>
        <v>0</v>
      </c>
    </row>
    <row r="104" spans="1:11" ht="19.5" customHeight="1" x14ac:dyDescent="0.3">
      <c r="A104" s="343"/>
      <c r="B104" s="343"/>
      <c r="C104" s="344"/>
      <c r="D104" s="343" t="s">
        <v>396</v>
      </c>
      <c r="E104" s="343"/>
      <c r="F104" s="341">
        <f t="shared" si="27"/>
        <v>0</v>
      </c>
      <c r="G104" s="341">
        <f t="shared" si="27"/>
        <v>0</v>
      </c>
      <c r="H104" s="345">
        <v>0</v>
      </c>
      <c r="I104" s="345">
        <f>H104+'鄉庫收支月報表(114年2月)'!I104</f>
        <v>0</v>
      </c>
      <c r="J104" s="345">
        <v>0</v>
      </c>
      <c r="K104" s="346">
        <f>J104+'鄉庫收支月報表(114年2月)'!K104</f>
        <v>0</v>
      </c>
    </row>
    <row r="105" spans="1:11" ht="19.5" customHeight="1" x14ac:dyDescent="0.3">
      <c r="A105" s="343"/>
      <c r="B105" s="343"/>
      <c r="C105" s="344"/>
      <c r="D105" s="343" t="s">
        <v>397</v>
      </c>
      <c r="E105" s="343"/>
      <c r="F105" s="341">
        <f t="shared" si="27"/>
        <v>2015614</v>
      </c>
      <c r="G105" s="341">
        <f t="shared" si="27"/>
        <v>3782225</v>
      </c>
      <c r="H105" s="345">
        <v>488247</v>
      </c>
      <c r="I105" s="345">
        <f>H105+'鄉庫收支月報表(114年2月)'!I105</f>
        <v>1293608</v>
      </c>
      <c r="J105" s="345">
        <v>1527367</v>
      </c>
      <c r="K105" s="346">
        <f>J105+'鄉庫收支月報表(114年2月)'!K105</f>
        <v>2488617</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399</v>
      </c>
      <c r="E109" s="343"/>
      <c r="F109" s="341">
        <f>H109+J109</f>
        <v>0</v>
      </c>
      <c r="G109" s="341">
        <f>I109+K109</f>
        <v>0</v>
      </c>
      <c r="H109" s="345">
        <v>0</v>
      </c>
      <c r="I109" s="345">
        <f>H109+'鄉庫收支月報表(114年2月)'!I109</f>
        <v>0</v>
      </c>
      <c r="J109" s="345">
        <v>0</v>
      </c>
      <c r="K109" s="346">
        <f>J109+'鄉庫收支月報表(114年2月)'!K109</f>
        <v>0</v>
      </c>
    </row>
    <row r="110" spans="1:11" ht="20.25" customHeight="1" x14ac:dyDescent="0.3">
      <c r="A110" s="343"/>
      <c r="B110" s="343"/>
      <c r="C110" s="344"/>
      <c r="D110" s="343" t="s">
        <v>400</v>
      </c>
      <c r="E110" s="343"/>
      <c r="F110" s="341">
        <f t="shared" ref="F110:G118" si="31">H110+J110</f>
        <v>0</v>
      </c>
      <c r="G110" s="341">
        <f t="shared" si="31"/>
        <v>0</v>
      </c>
      <c r="H110" s="345">
        <v>0</v>
      </c>
      <c r="I110" s="345">
        <f>H110+'鄉庫收支月報表(114年2月)'!I110</f>
        <v>0</v>
      </c>
      <c r="J110" s="345">
        <v>0</v>
      </c>
      <c r="K110" s="346">
        <f>J110+'鄉庫收支月報表(114年2月)'!K110</f>
        <v>0</v>
      </c>
    </row>
    <row r="111" spans="1:11" ht="20.25" customHeight="1" x14ac:dyDescent="0.3">
      <c r="A111" s="343"/>
      <c r="B111" s="343"/>
      <c r="C111" s="344"/>
      <c r="D111" s="343" t="s">
        <v>401</v>
      </c>
      <c r="E111" s="343"/>
      <c r="F111" s="341">
        <f t="shared" si="31"/>
        <v>0</v>
      </c>
      <c r="G111" s="341">
        <f t="shared" si="31"/>
        <v>0</v>
      </c>
      <c r="H111" s="345">
        <v>0</v>
      </c>
      <c r="I111" s="345">
        <f>H111+'鄉庫收支月報表(114年2月)'!I111</f>
        <v>0</v>
      </c>
      <c r="J111" s="345">
        <v>0</v>
      </c>
      <c r="K111" s="346">
        <f>J111+'鄉庫收支月報表(114年2月)'!K111</f>
        <v>0</v>
      </c>
    </row>
    <row r="112" spans="1:11" ht="20.25" customHeight="1" x14ac:dyDescent="0.3">
      <c r="A112" s="343"/>
      <c r="B112" s="343"/>
      <c r="C112" s="344"/>
      <c r="D112" s="343" t="s">
        <v>402</v>
      </c>
      <c r="E112" s="343"/>
      <c r="F112" s="341">
        <f t="shared" si="31"/>
        <v>0</v>
      </c>
      <c r="G112" s="341">
        <f t="shared" si="31"/>
        <v>0</v>
      </c>
      <c r="H112" s="345">
        <v>0</v>
      </c>
      <c r="I112" s="345">
        <f>H112+'鄉庫收支月報表(114年2月)'!I112</f>
        <v>0</v>
      </c>
      <c r="J112" s="345">
        <v>0</v>
      </c>
      <c r="K112" s="346">
        <f>J112+'鄉庫收支月報表(114年2月)'!K112</f>
        <v>0</v>
      </c>
    </row>
    <row r="113" spans="1:11" ht="20.25" customHeight="1" x14ac:dyDescent="0.3">
      <c r="A113" s="343"/>
      <c r="B113" s="343"/>
      <c r="C113" s="344"/>
      <c r="D113" s="343" t="s">
        <v>403</v>
      </c>
      <c r="E113" s="343"/>
      <c r="F113" s="341">
        <f t="shared" si="31"/>
        <v>0</v>
      </c>
      <c r="G113" s="341">
        <f t="shared" si="31"/>
        <v>0</v>
      </c>
      <c r="H113" s="345">
        <v>0</v>
      </c>
      <c r="I113" s="345">
        <f>H113+'鄉庫收支月報表(114年2月)'!I113</f>
        <v>0</v>
      </c>
      <c r="J113" s="345">
        <v>0</v>
      </c>
      <c r="K113" s="346">
        <f>J113+'鄉庫收支月報表(114年2月)'!K113</f>
        <v>0</v>
      </c>
    </row>
    <row r="114" spans="1:11" ht="20.25" customHeight="1" x14ac:dyDescent="0.3">
      <c r="A114" s="343"/>
      <c r="B114" s="343"/>
      <c r="C114" s="343" t="s">
        <v>404</v>
      </c>
      <c r="D114" s="343"/>
      <c r="E114" s="343"/>
      <c r="F114" s="341">
        <f t="shared" si="31"/>
        <v>125500</v>
      </c>
      <c r="G114" s="341">
        <f t="shared" si="31"/>
        <v>141500</v>
      </c>
      <c r="H114" s="341">
        <f>SUM(H115:H116)</f>
        <v>125500</v>
      </c>
      <c r="I114" s="341">
        <f t="shared" ref="I114:K114" si="32">SUM(I115:I116)</f>
        <v>141500</v>
      </c>
      <c r="J114" s="341">
        <f t="shared" si="32"/>
        <v>0</v>
      </c>
      <c r="K114" s="342">
        <f t="shared" si="32"/>
        <v>0</v>
      </c>
    </row>
    <row r="115" spans="1:11" ht="20.25" customHeight="1" x14ac:dyDescent="0.3">
      <c r="A115" s="343"/>
      <c r="B115" s="343"/>
      <c r="C115" s="343"/>
      <c r="D115" s="343" t="s">
        <v>405</v>
      </c>
      <c r="E115" s="343"/>
      <c r="F115" s="341">
        <f t="shared" si="31"/>
        <v>0</v>
      </c>
      <c r="G115" s="341">
        <f t="shared" si="31"/>
        <v>0</v>
      </c>
      <c r="H115" s="345">
        <v>0</v>
      </c>
      <c r="I115" s="345">
        <f>H115+'鄉庫收支月報表(114年2月)'!I115</f>
        <v>0</v>
      </c>
      <c r="J115" s="345">
        <v>0</v>
      </c>
      <c r="K115" s="346">
        <f>J115+'鄉庫收支月報表(114年2月)'!K115</f>
        <v>0</v>
      </c>
    </row>
    <row r="116" spans="1:11" ht="20.25" customHeight="1" x14ac:dyDescent="0.3">
      <c r="A116" s="343"/>
      <c r="B116" s="343"/>
      <c r="C116" s="343"/>
      <c r="D116" s="343" t="s">
        <v>406</v>
      </c>
      <c r="E116" s="343"/>
      <c r="F116" s="341">
        <f t="shared" si="31"/>
        <v>125500</v>
      </c>
      <c r="G116" s="341">
        <f t="shared" si="31"/>
        <v>141500</v>
      </c>
      <c r="H116" s="345">
        <v>125500</v>
      </c>
      <c r="I116" s="345">
        <f>H116+'鄉庫收支月報表(114年2月)'!I116</f>
        <v>141500</v>
      </c>
      <c r="J116" s="345">
        <v>0</v>
      </c>
      <c r="K116" s="346">
        <f>J116+'鄉庫收支月報表(114年2月)'!K116</f>
        <v>0</v>
      </c>
    </row>
    <row r="117" spans="1:11" ht="20.25" customHeight="1" x14ac:dyDescent="0.3">
      <c r="A117" s="343"/>
      <c r="B117" s="343"/>
      <c r="C117" s="343" t="s">
        <v>416</v>
      </c>
      <c r="D117" s="343"/>
      <c r="E117" s="343"/>
      <c r="F117" s="341">
        <f t="shared" si="31"/>
        <v>0</v>
      </c>
      <c r="G117" s="341">
        <f t="shared" si="31"/>
        <v>0</v>
      </c>
      <c r="H117" s="345">
        <v>0</v>
      </c>
      <c r="I117" s="345">
        <f>H117+'鄉庫收支月報表(114年2月)'!I117</f>
        <v>0</v>
      </c>
      <c r="J117" s="345">
        <v>0</v>
      </c>
      <c r="K117" s="346">
        <f>J117+'鄉庫收支月報表(114年2月)'!K117</f>
        <v>0</v>
      </c>
    </row>
    <row r="118" spans="1:11" ht="20.25" customHeight="1" x14ac:dyDescent="0.3">
      <c r="A118" s="343"/>
      <c r="B118" s="348" t="s">
        <v>370</v>
      </c>
      <c r="C118" s="343"/>
      <c r="D118" s="343"/>
      <c r="E118" s="343"/>
      <c r="F118" s="341">
        <f t="shared" si="31"/>
        <v>10757297</v>
      </c>
      <c r="G118" s="341">
        <f t="shared" si="31"/>
        <v>33527217</v>
      </c>
      <c r="H118" s="341">
        <f>H56+H91</f>
        <v>9219930</v>
      </c>
      <c r="I118" s="341">
        <f t="shared" ref="I118:K118" si="33">I56+I91</f>
        <v>30286600</v>
      </c>
      <c r="J118" s="341">
        <f t="shared" si="33"/>
        <v>1537367</v>
      </c>
      <c r="K118" s="342">
        <f t="shared" si="33"/>
        <v>3240617</v>
      </c>
    </row>
    <row r="119" spans="1:11" ht="20.25" customHeight="1" x14ac:dyDescent="0.3">
      <c r="A119" s="343"/>
      <c r="B119" s="343" t="s">
        <v>417</v>
      </c>
      <c r="C119" s="343"/>
      <c r="D119" s="343"/>
      <c r="E119" s="343"/>
      <c r="F119" s="369">
        <v>0</v>
      </c>
      <c r="G119" s="369">
        <f>F119+'鄉庫收支月報表(114年2月)'!G119</f>
        <v>0</v>
      </c>
      <c r="H119" s="350"/>
      <c r="I119" s="351"/>
      <c r="J119" s="351"/>
      <c r="K119" s="352"/>
    </row>
    <row r="120" spans="1:11" ht="20.25" customHeight="1" x14ac:dyDescent="0.3">
      <c r="A120" s="343"/>
      <c r="B120" s="343" t="s">
        <v>419</v>
      </c>
      <c r="C120" s="343"/>
      <c r="D120" s="343"/>
      <c r="E120" s="343"/>
      <c r="F120" s="369">
        <v>318361</v>
      </c>
      <c r="G120" s="369">
        <f>F120+'鄉庫收支月報表(114年2月)'!G120</f>
        <v>891219</v>
      </c>
      <c r="H120" s="353"/>
      <c r="I120" s="354"/>
      <c r="J120" s="354"/>
      <c r="K120" s="355"/>
    </row>
    <row r="121" spans="1:11" ht="20.25" customHeight="1" x14ac:dyDescent="0.3">
      <c r="A121" s="343"/>
      <c r="B121" s="343" t="s">
        <v>420</v>
      </c>
      <c r="C121" s="343"/>
      <c r="D121" s="343"/>
      <c r="E121" s="343"/>
      <c r="F121" s="369">
        <v>0</v>
      </c>
      <c r="G121" s="369">
        <f>F121+'鄉庫收支月報表(114年2月)'!G121</f>
        <v>0</v>
      </c>
      <c r="H121" s="353"/>
      <c r="I121" s="354"/>
      <c r="J121" s="354"/>
      <c r="K121" s="355"/>
    </row>
    <row r="122" spans="1:11" ht="20.25" customHeight="1" x14ac:dyDescent="0.3">
      <c r="A122" s="343"/>
      <c r="B122" s="343" t="s">
        <v>421</v>
      </c>
      <c r="C122" s="343"/>
      <c r="D122" s="343"/>
      <c r="E122" s="343"/>
      <c r="F122" s="369">
        <v>0</v>
      </c>
      <c r="G122" s="369">
        <f>F122+'鄉庫收支月報表(114年2月)'!G122</f>
        <v>18169</v>
      </c>
      <c r="H122" s="353"/>
      <c r="I122" s="354"/>
      <c r="J122" s="354"/>
      <c r="K122" s="355"/>
    </row>
    <row r="123" spans="1:11" ht="20.25" customHeight="1" x14ac:dyDescent="0.3">
      <c r="A123" s="323"/>
      <c r="B123" s="343" t="s">
        <v>416</v>
      </c>
      <c r="C123" s="323"/>
      <c r="D123" s="323"/>
      <c r="E123" s="323"/>
      <c r="F123" s="369">
        <v>0</v>
      </c>
      <c r="G123" s="369">
        <f>F123+'鄉庫收支月報表(114年2月)'!G123</f>
        <v>0</v>
      </c>
      <c r="H123" s="353"/>
      <c r="I123" s="354"/>
      <c r="J123" s="354"/>
      <c r="K123" s="355"/>
    </row>
    <row r="124" spans="1:11" ht="20.25" customHeight="1" x14ac:dyDescent="0.3">
      <c r="A124" s="343"/>
      <c r="B124" s="343" t="s">
        <v>422</v>
      </c>
      <c r="C124" s="343"/>
      <c r="D124" s="343"/>
      <c r="E124" s="343"/>
      <c r="F124" s="369">
        <v>0</v>
      </c>
      <c r="G124" s="369">
        <f>F124+'鄉庫收支月報表(114年2月)'!G124</f>
        <v>0</v>
      </c>
      <c r="H124" s="353"/>
      <c r="I124" s="354"/>
      <c r="J124" s="354"/>
      <c r="K124" s="355"/>
    </row>
    <row r="125" spans="1:11" ht="20.25" customHeight="1" x14ac:dyDescent="0.3">
      <c r="A125" s="343" t="s">
        <v>423</v>
      </c>
      <c r="B125" s="343"/>
      <c r="C125" s="343"/>
      <c r="D125" s="343"/>
      <c r="E125" s="343"/>
      <c r="F125" s="369">
        <v>0</v>
      </c>
      <c r="G125" s="369">
        <f>F125+'鄉庫收支月報表(114年2月)'!G125</f>
        <v>0</v>
      </c>
      <c r="H125" s="353"/>
      <c r="I125" s="354"/>
      <c r="J125" s="354"/>
      <c r="K125" s="355"/>
    </row>
    <row r="126" spans="1:11" ht="20.25" customHeight="1" x14ac:dyDescent="0.3">
      <c r="A126" s="343"/>
      <c r="B126" s="343" t="s">
        <v>424</v>
      </c>
      <c r="C126" s="343"/>
      <c r="D126" s="343"/>
      <c r="E126" s="343"/>
      <c r="F126" s="369">
        <v>0</v>
      </c>
      <c r="G126" s="369">
        <f>F126+'鄉庫收支月報表(114年2月)'!G126</f>
        <v>0</v>
      </c>
      <c r="H126" s="353"/>
      <c r="I126" s="354"/>
      <c r="J126" s="354"/>
      <c r="K126" s="355"/>
    </row>
    <row r="127" spans="1:11" ht="20.25" customHeight="1" x14ac:dyDescent="0.3">
      <c r="A127" s="348" t="s">
        <v>425</v>
      </c>
      <c r="B127" s="343"/>
      <c r="C127" s="343"/>
      <c r="D127" s="343"/>
      <c r="E127" s="370"/>
      <c r="F127" s="341">
        <f>F118+F120+F122</f>
        <v>11075658</v>
      </c>
      <c r="G127" s="345">
        <f>SUM(G118:G126)</f>
        <v>34436605</v>
      </c>
      <c r="H127" s="353"/>
      <c r="I127" s="354"/>
      <c r="J127" s="354"/>
      <c r="K127" s="355"/>
    </row>
    <row r="128" spans="1:11" ht="20.25" customHeight="1" x14ac:dyDescent="0.3">
      <c r="A128" s="343" t="s">
        <v>426</v>
      </c>
      <c r="B128" s="343"/>
      <c r="C128" s="343"/>
      <c r="D128" s="343"/>
      <c r="E128" s="371"/>
      <c r="F128" s="341">
        <f>F53-F127</f>
        <v>424716791</v>
      </c>
      <c r="G128" s="345"/>
      <c r="H128" s="353"/>
      <c r="I128" s="354"/>
      <c r="J128" s="354"/>
      <c r="K128" s="355"/>
    </row>
    <row r="129" spans="1:11" ht="20.25" customHeight="1" x14ac:dyDescent="0.3">
      <c r="A129" s="343" t="s">
        <v>427</v>
      </c>
      <c r="B129" s="343"/>
      <c r="C129" s="343"/>
      <c r="D129" s="343"/>
      <c r="E129" s="343"/>
      <c r="F129" s="341">
        <f>SUM(F127:F128)</f>
        <v>435792449</v>
      </c>
      <c r="G129" s="345"/>
      <c r="H129" s="353"/>
      <c r="I129" s="354"/>
      <c r="J129" s="354"/>
      <c r="K129" s="355"/>
    </row>
    <row r="130" spans="1:11" ht="20.25" customHeight="1" x14ac:dyDescent="0.3">
      <c r="A130" s="343" t="s">
        <v>428</v>
      </c>
      <c r="B130" s="343"/>
      <c r="C130" s="343"/>
      <c r="D130" s="343"/>
      <c r="E130" s="343"/>
      <c r="F130" s="345">
        <v>2982</v>
      </c>
      <c r="G130" s="345"/>
      <c r="H130" s="372"/>
      <c r="I130" s="354"/>
      <c r="J130" s="354"/>
      <c r="K130" s="355"/>
    </row>
    <row r="131" spans="1:11" ht="20.25" customHeight="1" x14ac:dyDescent="0.3">
      <c r="A131" s="348" t="s">
        <v>429</v>
      </c>
      <c r="B131" s="343"/>
      <c r="C131" s="343"/>
      <c r="D131" s="343"/>
      <c r="E131" s="343"/>
      <c r="F131" s="341">
        <f>F53-F127+F130</f>
        <v>424719773</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1336</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D6FABB10-33EE-423F-85C3-06E1BD4C0270}"/>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3F681-9442-42AE-ABF1-F276D177AB46}">
  <dimension ref="A1:AI18"/>
  <sheetViews>
    <sheetView zoomScaleNormal="100" workbookViewId="0">
      <selection activeCell="Z1" sqref="Z1"/>
    </sheetView>
  </sheetViews>
  <sheetFormatPr defaultColWidth="12.5546875" defaultRowHeight="16.2" x14ac:dyDescent="0.3"/>
  <cols>
    <col min="1" max="1" width="14.88671875" style="656" customWidth="1"/>
    <col min="2" max="2" width="10.109375" style="656" customWidth="1"/>
    <col min="3" max="3" width="9" style="656" customWidth="1"/>
    <col min="4" max="5" width="7.44140625" style="656" customWidth="1"/>
    <col min="6" max="26" width="6.88671875" style="656" customWidth="1"/>
    <col min="27" max="28" width="8.44140625" style="656" customWidth="1"/>
    <col min="29" max="29" width="8.88671875" style="656" customWidth="1"/>
    <col min="30" max="30" width="11" style="656" customWidth="1"/>
    <col min="31" max="31" width="6.33203125" style="656" customWidth="1"/>
    <col min="32" max="32" width="8.44140625" style="656" customWidth="1"/>
    <col min="33" max="33" width="8.77734375" style="656" customWidth="1"/>
    <col min="34" max="34" width="8.44140625" style="656" customWidth="1"/>
    <col min="35" max="35" width="7.88671875" style="656" customWidth="1"/>
    <col min="36" max="256" width="12.5546875" style="656"/>
    <col min="257" max="257" width="14.88671875" style="656" customWidth="1"/>
    <col min="258" max="258" width="10.109375" style="656" customWidth="1"/>
    <col min="259" max="259" width="9" style="656" customWidth="1"/>
    <col min="260" max="261" width="7.44140625" style="656" customWidth="1"/>
    <col min="262" max="282" width="6.88671875" style="656" customWidth="1"/>
    <col min="283" max="284" width="8.44140625" style="656" customWidth="1"/>
    <col min="285" max="285" width="8.88671875" style="656" customWidth="1"/>
    <col min="286" max="286" width="11" style="656" customWidth="1"/>
    <col min="287" max="287" width="6.33203125" style="656" customWidth="1"/>
    <col min="288" max="288" width="8.44140625" style="656" customWidth="1"/>
    <col min="289" max="289" width="8.77734375" style="656" customWidth="1"/>
    <col min="290" max="290" width="8.44140625" style="656" customWidth="1"/>
    <col min="291" max="291" width="7.88671875" style="656" customWidth="1"/>
    <col min="292" max="512" width="12.5546875" style="656"/>
    <col min="513" max="513" width="14.88671875" style="656" customWidth="1"/>
    <col min="514" max="514" width="10.109375" style="656" customWidth="1"/>
    <col min="515" max="515" width="9" style="656" customWidth="1"/>
    <col min="516" max="517" width="7.44140625" style="656" customWidth="1"/>
    <col min="518" max="538" width="6.88671875" style="656" customWidth="1"/>
    <col min="539" max="540" width="8.44140625" style="656" customWidth="1"/>
    <col min="541" max="541" width="8.88671875" style="656" customWidth="1"/>
    <col min="542" max="542" width="11" style="656" customWidth="1"/>
    <col min="543" max="543" width="6.33203125" style="656" customWidth="1"/>
    <col min="544" max="544" width="8.44140625" style="656" customWidth="1"/>
    <col min="545" max="545" width="8.77734375" style="656" customWidth="1"/>
    <col min="546" max="546" width="8.44140625" style="656" customWidth="1"/>
    <col min="547" max="547" width="7.88671875" style="656" customWidth="1"/>
    <col min="548" max="768" width="12.5546875" style="656"/>
    <col min="769" max="769" width="14.88671875" style="656" customWidth="1"/>
    <col min="770" max="770" width="10.109375" style="656" customWidth="1"/>
    <col min="771" max="771" width="9" style="656" customWidth="1"/>
    <col min="772" max="773" width="7.44140625" style="656" customWidth="1"/>
    <col min="774" max="794" width="6.88671875" style="656" customWidth="1"/>
    <col min="795" max="796" width="8.44140625" style="656" customWidth="1"/>
    <col min="797" max="797" width="8.88671875" style="656" customWidth="1"/>
    <col min="798" max="798" width="11" style="656" customWidth="1"/>
    <col min="799" max="799" width="6.33203125" style="656" customWidth="1"/>
    <col min="800" max="800" width="8.44140625" style="656" customWidth="1"/>
    <col min="801" max="801" width="8.77734375" style="656" customWidth="1"/>
    <col min="802" max="802" width="8.44140625" style="656" customWidth="1"/>
    <col min="803" max="803" width="7.88671875" style="656" customWidth="1"/>
    <col min="804" max="1024" width="12.5546875" style="656"/>
    <col min="1025" max="1025" width="14.88671875" style="656" customWidth="1"/>
    <col min="1026" max="1026" width="10.109375" style="656" customWidth="1"/>
    <col min="1027" max="1027" width="9" style="656" customWidth="1"/>
    <col min="1028" max="1029" width="7.44140625" style="656" customWidth="1"/>
    <col min="1030" max="1050" width="6.88671875" style="656" customWidth="1"/>
    <col min="1051" max="1052" width="8.44140625" style="656" customWidth="1"/>
    <col min="1053" max="1053" width="8.88671875" style="656" customWidth="1"/>
    <col min="1054" max="1054" width="11" style="656" customWidth="1"/>
    <col min="1055" max="1055" width="6.33203125" style="656" customWidth="1"/>
    <col min="1056" max="1056" width="8.44140625" style="656" customWidth="1"/>
    <col min="1057" max="1057" width="8.77734375" style="656" customWidth="1"/>
    <col min="1058" max="1058" width="8.44140625" style="656" customWidth="1"/>
    <col min="1059" max="1059" width="7.88671875" style="656" customWidth="1"/>
    <col min="1060" max="1280" width="12.5546875" style="656"/>
    <col min="1281" max="1281" width="14.88671875" style="656" customWidth="1"/>
    <col min="1282" max="1282" width="10.109375" style="656" customWidth="1"/>
    <col min="1283" max="1283" width="9" style="656" customWidth="1"/>
    <col min="1284" max="1285" width="7.44140625" style="656" customWidth="1"/>
    <col min="1286" max="1306" width="6.88671875" style="656" customWidth="1"/>
    <col min="1307" max="1308" width="8.44140625" style="656" customWidth="1"/>
    <col min="1309" max="1309" width="8.88671875" style="656" customWidth="1"/>
    <col min="1310" max="1310" width="11" style="656" customWidth="1"/>
    <col min="1311" max="1311" width="6.33203125" style="656" customWidth="1"/>
    <col min="1312" max="1312" width="8.44140625" style="656" customWidth="1"/>
    <col min="1313" max="1313" width="8.77734375" style="656" customWidth="1"/>
    <col min="1314" max="1314" width="8.44140625" style="656" customWidth="1"/>
    <col min="1315" max="1315" width="7.88671875" style="656" customWidth="1"/>
    <col min="1316" max="1536" width="12.5546875" style="656"/>
    <col min="1537" max="1537" width="14.88671875" style="656" customWidth="1"/>
    <col min="1538" max="1538" width="10.109375" style="656" customWidth="1"/>
    <col min="1539" max="1539" width="9" style="656" customWidth="1"/>
    <col min="1540" max="1541" width="7.44140625" style="656" customWidth="1"/>
    <col min="1542" max="1562" width="6.88671875" style="656" customWidth="1"/>
    <col min="1563" max="1564" width="8.44140625" style="656" customWidth="1"/>
    <col min="1565" max="1565" width="8.88671875" style="656" customWidth="1"/>
    <col min="1566" max="1566" width="11" style="656" customWidth="1"/>
    <col min="1567" max="1567" width="6.33203125" style="656" customWidth="1"/>
    <col min="1568" max="1568" width="8.44140625" style="656" customWidth="1"/>
    <col min="1569" max="1569" width="8.77734375" style="656" customWidth="1"/>
    <col min="1570" max="1570" width="8.44140625" style="656" customWidth="1"/>
    <col min="1571" max="1571" width="7.88671875" style="656" customWidth="1"/>
    <col min="1572" max="1792" width="12.5546875" style="656"/>
    <col min="1793" max="1793" width="14.88671875" style="656" customWidth="1"/>
    <col min="1794" max="1794" width="10.109375" style="656" customWidth="1"/>
    <col min="1795" max="1795" width="9" style="656" customWidth="1"/>
    <col min="1796" max="1797" width="7.44140625" style="656" customWidth="1"/>
    <col min="1798" max="1818" width="6.88671875" style="656" customWidth="1"/>
    <col min="1819" max="1820" width="8.44140625" style="656" customWidth="1"/>
    <col min="1821" max="1821" width="8.88671875" style="656" customWidth="1"/>
    <col min="1822" max="1822" width="11" style="656" customWidth="1"/>
    <col min="1823" max="1823" width="6.33203125" style="656" customWidth="1"/>
    <col min="1824" max="1824" width="8.44140625" style="656" customWidth="1"/>
    <col min="1825" max="1825" width="8.77734375" style="656" customWidth="1"/>
    <col min="1826" max="1826" width="8.44140625" style="656" customWidth="1"/>
    <col min="1827" max="1827" width="7.88671875" style="656" customWidth="1"/>
    <col min="1828" max="2048" width="12.5546875" style="656"/>
    <col min="2049" max="2049" width="14.88671875" style="656" customWidth="1"/>
    <col min="2050" max="2050" width="10.109375" style="656" customWidth="1"/>
    <col min="2051" max="2051" width="9" style="656" customWidth="1"/>
    <col min="2052" max="2053" width="7.44140625" style="656" customWidth="1"/>
    <col min="2054" max="2074" width="6.88671875" style="656" customWidth="1"/>
    <col min="2075" max="2076" width="8.44140625" style="656" customWidth="1"/>
    <col min="2077" max="2077" width="8.88671875" style="656" customWidth="1"/>
    <col min="2078" max="2078" width="11" style="656" customWidth="1"/>
    <col min="2079" max="2079" width="6.33203125" style="656" customWidth="1"/>
    <col min="2080" max="2080" width="8.44140625" style="656" customWidth="1"/>
    <col min="2081" max="2081" width="8.77734375" style="656" customWidth="1"/>
    <col min="2082" max="2082" width="8.44140625" style="656" customWidth="1"/>
    <col min="2083" max="2083" width="7.88671875" style="656" customWidth="1"/>
    <col min="2084" max="2304" width="12.5546875" style="656"/>
    <col min="2305" max="2305" width="14.88671875" style="656" customWidth="1"/>
    <col min="2306" max="2306" width="10.109375" style="656" customWidth="1"/>
    <col min="2307" max="2307" width="9" style="656" customWidth="1"/>
    <col min="2308" max="2309" width="7.44140625" style="656" customWidth="1"/>
    <col min="2310" max="2330" width="6.88671875" style="656" customWidth="1"/>
    <col min="2331" max="2332" width="8.44140625" style="656" customWidth="1"/>
    <col min="2333" max="2333" width="8.88671875" style="656" customWidth="1"/>
    <col min="2334" max="2334" width="11" style="656" customWidth="1"/>
    <col min="2335" max="2335" width="6.33203125" style="656" customWidth="1"/>
    <col min="2336" max="2336" width="8.44140625" style="656" customWidth="1"/>
    <col min="2337" max="2337" width="8.77734375" style="656" customWidth="1"/>
    <col min="2338" max="2338" width="8.44140625" style="656" customWidth="1"/>
    <col min="2339" max="2339" width="7.88671875" style="656" customWidth="1"/>
    <col min="2340" max="2560" width="12.5546875" style="656"/>
    <col min="2561" max="2561" width="14.88671875" style="656" customWidth="1"/>
    <col min="2562" max="2562" width="10.109375" style="656" customWidth="1"/>
    <col min="2563" max="2563" width="9" style="656" customWidth="1"/>
    <col min="2564" max="2565" width="7.44140625" style="656" customWidth="1"/>
    <col min="2566" max="2586" width="6.88671875" style="656" customWidth="1"/>
    <col min="2587" max="2588" width="8.44140625" style="656" customWidth="1"/>
    <col min="2589" max="2589" width="8.88671875" style="656" customWidth="1"/>
    <col min="2590" max="2590" width="11" style="656" customWidth="1"/>
    <col min="2591" max="2591" width="6.33203125" style="656" customWidth="1"/>
    <col min="2592" max="2592" width="8.44140625" style="656" customWidth="1"/>
    <col min="2593" max="2593" width="8.77734375" style="656" customWidth="1"/>
    <col min="2594" max="2594" width="8.44140625" style="656" customWidth="1"/>
    <col min="2595" max="2595" width="7.88671875" style="656" customWidth="1"/>
    <col min="2596" max="2816" width="12.5546875" style="656"/>
    <col min="2817" max="2817" width="14.88671875" style="656" customWidth="1"/>
    <col min="2818" max="2818" width="10.109375" style="656" customWidth="1"/>
    <col min="2819" max="2819" width="9" style="656" customWidth="1"/>
    <col min="2820" max="2821" width="7.44140625" style="656" customWidth="1"/>
    <col min="2822" max="2842" width="6.88671875" style="656" customWidth="1"/>
    <col min="2843" max="2844" width="8.44140625" style="656" customWidth="1"/>
    <col min="2845" max="2845" width="8.88671875" style="656" customWidth="1"/>
    <col min="2846" max="2846" width="11" style="656" customWidth="1"/>
    <col min="2847" max="2847" width="6.33203125" style="656" customWidth="1"/>
    <col min="2848" max="2848" width="8.44140625" style="656" customWidth="1"/>
    <col min="2849" max="2849" width="8.77734375" style="656" customWidth="1"/>
    <col min="2850" max="2850" width="8.44140625" style="656" customWidth="1"/>
    <col min="2851" max="2851" width="7.88671875" style="656" customWidth="1"/>
    <col min="2852" max="3072" width="12.5546875" style="656"/>
    <col min="3073" max="3073" width="14.88671875" style="656" customWidth="1"/>
    <col min="3074" max="3074" width="10.109375" style="656" customWidth="1"/>
    <col min="3075" max="3075" width="9" style="656" customWidth="1"/>
    <col min="3076" max="3077" width="7.44140625" style="656" customWidth="1"/>
    <col min="3078" max="3098" width="6.88671875" style="656" customWidth="1"/>
    <col min="3099" max="3100" width="8.44140625" style="656" customWidth="1"/>
    <col min="3101" max="3101" width="8.88671875" style="656" customWidth="1"/>
    <col min="3102" max="3102" width="11" style="656" customWidth="1"/>
    <col min="3103" max="3103" width="6.33203125" style="656" customWidth="1"/>
    <col min="3104" max="3104" width="8.44140625" style="656" customWidth="1"/>
    <col min="3105" max="3105" width="8.77734375" style="656" customWidth="1"/>
    <col min="3106" max="3106" width="8.44140625" style="656" customWidth="1"/>
    <col min="3107" max="3107" width="7.88671875" style="656" customWidth="1"/>
    <col min="3108" max="3328" width="12.5546875" style="656"/>
    <col min="3329" max="3329" width="14.88671875" style="656" customWidth="1"/>
    <col min="3330" max="3330" width="10.109375" style="656" customWidth="1"/>
    <col min="3331" max="3331" width="9" style="656" customWidth="1"/>
    <col min="3332" max="3333" width="7.44140625" style="656" customWidth="1"/>
    <col min="3334" max="3354" width="6.88671875" style="656" customWidth="1"/>
    <col min="3355" max="3356" width="8.44140625" style="656" customWidth="1"/>
    <col min="3357" max="3357" width="8.88671875" style="656" customWidth="1"/>
    <col min="3358" max="3358" width="11" style="656" customWidth="1"/>
    <col min="3359" max="3359" width="6.33203125" style="656" customWidth="1"/>
    <col min="3360" max="3360" width="8.44140625" style="656" customWidth="1"/>
    <col min="3361" max="3361" width="8.77734375" style="656" customWidth="1"/>
    <col min="3362" max="3362" width="8.44140625" style="656" customWidth="1"/>
    <col min="3363" max="3363" width="7.88671875" style="656" customWidth="1"/>
    <col min="3364" max="3584" width="12.5546875" style="656"/>
    <col min="3585" max="3585" width="14.88671875" style="656" customWidth="1"/>
    <col min="3586" max="3586" width="10.109375" style="656" customWidth="1"/>
    <col min="3587" max="3587" width="9" style="656" customWidth="1"/>
    <col min="3588" max="3589" width="7.44140625" style="656" customWidth="1"/>
    <col min="3590" max="3610" width="6.88671875" style="656" customWidth="1"/>
    <col min="3611" max="3612" width="8.44140625" style="656" customWidth="1"/>
    <col min="3613" max="3613" width="8.88671875" style="656" customWidth="1"/>
    <col min="3614" max="3614" width="11" style="656" customWidth="1"/>
    <col min="3615" max="3615" width="6.33203125" style="656" customWidth="1"/>
    <col min="3616" max="3616" width="8.44140625" style="656" customWidth="1"/>
    <col min="3617" max="3617" width="8.77734375" style="656" customWidth="1"/>
    <col min="3618" max="3618" width="8.44140625" style="656" customWidth="1"/>
    <col min="3619" max="3619" width="7.88671875" style="656" customWidth="1"/>
    <col min="3620" max="3840" width="12.5546875" style="656"/>
    <col min="3841" max="3841" width="14.88671875" style="656" customWidth="1"/>
    <col min="3842" max="3842" width="10.109375" style="656" customWidth="1"/>
    <col min="3843" max="3843" width="9" style="656" customWidth="1"/>
    <col min="3844" max="3845" width="7.44140625" style="656" customWidth="1"/>
    <col min="3846" max="3866" width="6.88671875" style="656" customWidth="1"/>
    <col min="3867" max="3868" width="8.44140625" style="656" customWidth="1"/>
    <col min="3869" max="3869" width="8.88671875" style="656" customWidth="1"/>
    <col min="3870" max="3870" width="11" style="656" customWidth="1"/>
    <col min="3871" max="3871" width="6.33203125" style="656" customWidth="1"/>
    <col min="3872" max="3872" width="8.44140625" style="656" customWidth="1"/>
    <col min="3873" max="3873" width="8.77734375" style="656" customWidth="1"/>
    <col min="3874" max="3874" width="8.44140625" style="656" customWidth="1"/>
    <col min="3875" max="3875" width="7.88671875" style="656" customWidth="1"/>
    <col min="3876" max="4096" width="12.5546875" style="656"/>
    <col min="4097" max="4097" width="14.88671875" style="656" customWidth="1"/>
    <col min="4098" max="4098" width="10.109375" style="656" customWidth="1"/>
    <col min="4099" max="4099" width="9" style="656" customWidth="1"/>
    <col min="4100" max="4101" width="7.44140625" style="656" customWidth="1"/>
    <col min="4102" max="4122" width="6.88671875" style="656" customWidth="1"/>
    <col min="4123" max="4124" width="8.44140625" style="656" customWidth="1"/>
    <col min="4125" max="4125" width="8.88671875" style="656" customWidth="1"/>
    <col min="4126" max="4126" width="11" style="656" customWidth="1"/>
    <col min="4127" max="4127" width="6.33203125" style="656" customWidth="1"/>
    <col min="4128" max="4128" width="8.44140625" style="656" customWidth="1"/>
    <col min="4129" max="4129" width="8.77734375" style="656" customWidth="1"/>
    <col min="4130" max="4130" width="8.44140625" style="656" customWidth="1"/>
    <col min="4131" max="4131" width="7.88671875" style="656" customWidth="1"/>
    <col min="4132" max="4352" width="12.5546875" style="656"/>
    <col min="4353" max="4353" width="14.88671875" style="656" customWidth="1"/>
    <col min="4354" max="4354" width="10.109375" style="656" customWidth="1"/>
    <col min="4355" max="4355" width="9" style="656" customWidth="1"/>
    <col min="4356" max="4357" width="7.44140625" style="656" customWidth="1"/>
    <col min="4358" max="4378" width="6.88671875" style="656" customWidth="1"/>
    <col min="4379" max="4380" width="8.44140625" style="656" customWidth="1"/>
    <col min="4381" max="4381" width="8.88671875" style="656" customWidth="1"/>
    <col min="4382" max="4382" width="11" style="656" customWidth="1"/>
    <col min="4383" max="4383" width="6.33203125" style="656" customWidth="1"/>
    <col min="4384" max="4384" width="8.44140625" style="656" customWidth="1"/>
    <col min="4385" max="4385" width="8.77734375" style="656" customWidth="1"/>
    <col min="4386" max="4386" width="8.44140625" style="656" customWidth="1"/>
    <col min="4387" max="4387" width="7.88671875" style="656" customWidth="1"/>
    <col min="4388" max="4608" width="12.5546875" style="656"/>
    <col min="4609" max="4609" width="14.88671875" style="656" customWidth="1"/>
    <col min="4610" max="4610" width="10.109375" style="656" customWidth="1"/>
    <col min="4611" max="4611" width="9" style="656" customWidth="1"/>
    <col min="4612" max="4613" width="7.44140625" style="656" customWidth="1"/>
    <col min="4614" max="4634" width="6.88671875" style="656" customWidth="1"/>
    <col min="4635" max="4636" width="8.44140625" style="656" customWidth="1"/>
    <col min="4637" max="4637" width="8.88671875" style="656" customWidth="1"/>
    <col min="4638" max="4638" width="11" style="656" customWidth="1"/>
    <col min="4639" max="4639" width="6.33203125" style="656" customWidth="1"/>
    <col min="4640" max="4640" width="8.44140625" style="656" customWidth="1"/>
    <col min="4641" max="4641" width="8.77734375" style="656" customWidth="1"/>
    <col min="4642" max="4642" width="8.44140625" style="656" customWidth="1"/>
    <col min="4643" max="4643" width="7.88671875" style="656" customWidth="1"/>
    <col min="4644" max="4864" width="12.5546875" style="656"/>
    <col min="4865" max="4865" width="14.88671875" style="656" customWidth="1"/>
    <col min="4866" max="4866" width="10.109375" style="656" customWidth="1"/>
    <col min="4867" max="4867" width="9" style="656" customWidth="1"/>
    <col min="4868" max="4869" width="7.44140625" style="656" customWidth="1"/>
    <col min="4870" max="4890" width="6.88671875" style="656" customWidth="1"/>
    <col min="4891" max="4892" width="8.44140625" style="656" customWidth="1"/>
    <col min="4893" max="4893" width="8.88671875" style="656" customWidth="1"/>
    <col min="4894" max="4894" width="11" style="656" customWidth="1"/>
    <col min="4895" max="4895" width="6.33203125" style="656" customWidth="1"/>
    <col min="4896" max="4896" width="8.44140625" style="656" customWidth="1"/>
    <col min="4897" max="4897" width="8.77734375" style="656" customWidth="1"/>
    <col min="4898" max="4898" width="8.44140625" style="656" customWidth="1"/>
    <col min="4899" max="4899" width="7.88671875" style="656" customWidth="1"/>
    <col min="4900" max="5120" width="12.5546875" style="656"/>
    <col min="5121" max="5121" width="14.88671875" style="656" customWidth="1"/>
    <col min="5122" max="5122" width="10.109375" style="656" customWidth="1"/>
    <col min="5123" max="5123" width="9" style="656" customWidth="1"/>
    <col min="5124" max="5125" width="7.44140625" style="656" customWidth="1"/>
    <col min="5126" max="5146" width="6.88671875" style="656" customWidth="1"/>
    <col min="5147" max="5148" width="8.44140625" style="656" customWidth="1"/>
    <col min="5149" max="5149" width="8.88671875" style="656" customWidth="1"/>
    <col min="5150" max="5150" width="11" style="656" customWidth="1"/>
    <col min="5151" max="5151" width="6.33203125" style="656" customWidth="1"/>
    <col min="5152" max="5152" width="8.44140625" style="656" customWidth="1"/>
    <col min="5153" max="5153" width="8.77734375" style="656" customWidth="1"/>
    <col min="5154" max="5154" width="8.44140625" style="656" customWidth="1"/>
    <col min="5155" max="5155" width="7.88671875" style="656" customWidth="1"/>
    <col min="5156" max="5376" width="12.5546875" style="656"/>
    <col min="5377" max="5377" width="14.88671875" style="656" customWidth="1"/>
    <col min="5378" max="5378" width="10.109375" style="656" customWidth="1"/>
    <col min="5379" max="5379" width="9" style="656" customWidth="1"/>
    <col min="5380" max="5381" width="7.44140625" style="656" customWidth="1"/>
    <col min="5382" max="5402" width="6.88671875" style="656" customWidth="1"/>
    <col min="5403" max="5404" width="8.44140625" style="656" customWidth="1"/>
    <col min="5405" max="5405" width="8.88671875" style="656" customWidth="1"/>
    <col min="5406" max="5406" width="11" style="656" customWidth="1"/>
    <col min="5407" max="5407" width="6.33203125" style="656" customWidth="1"/>
    <col min="5408" max="5408" width="8.44140625" style="656" customWidth="1"/>
    <col min="5409" max="5409" width="8.77734375" style="656" customWidth="1"/>
    <col min="5410" max="5410" width="8.44140625" style="656" customWidth="1"/>
    <col min="5411" max="5411" width="7.88671875" style="656" customWidth="1"/>
    <col min="5412" max="5632" width="12.5546875" style="656"/>
    <col min="5633" max="5633" width="14.88671875" style="656" customWidth="1"/>
    <col min="5634" max="5634" width="10.109375" style="656" customWidth="1"/>
    <col min="5635" max="5635" width="9" style="656" customWidth="1"/>
    <col min="5636" max="5637" width="7.44140625" style="656" customWidth="1"/>
    <col min="5638" max="5658" width="6.88671875" style="656" customWidth="1"/>
    <col min="5659" max="5660" width="8.44140625" style="656" customWidth="1"/>
    <col min="5661" max="5661" width="8.88671875" style="656" customWidth="1"/>
    <col min="5662" max="5662" width="11" style="656" customWidth="1"/>
    <col min="5663" max="5663" width="6.33203125" style="656" customWidth="1"/>
    <col min="5664" max="5664" width="8.44140625" style="656" customWidth="1"/>
    <col min="5665" max="5665" width="8.77734375" style="656" customWidth="1"/>
    <col min="5666" max="5666" width="8.44140625" style="656" customWidth="1"/>
    <col min="5667" max="5667" width="7.88671875" style="656" customWidth="1"/>
    <col min="5668" max="5888" width="12.5546875" style="656"/>
    <col min="5889" max="5889" width="14.88671875" style="656" customWidth="1"/>
    <col min="5890" max="5890" width="10.109375" style="656" customWidth="1"/>
    <col min="5891" max="5891" width="9" style="656" customWidth="1"/>
    <col min="5892" max="5893" width="7.44140625" style="656" customWidth="1"/>
    <col min="5894" max="5914" width="6.88671875" style="656" customWidth="1"/>
    <col min="5915" max="5916" width="8.44140625" style="656" customWidth="1"/>
    <col min="5917" max="5917" width="8.88671875" style="656" customWidth="1"/>
    <col min="5918" max="5918" width="11" style="656" customWidth="1"/>
    <col min="5919" max="5919" width="6.33203125" style="656" customWidth="1"/>
    <col min="5920" max="5920" width="8.44140625" style="656" customWidth="1"/>
    <col min="5921" max="5921" width="8.77734375" style="656" customWidth="1"/>
    <col min="5922" max="5922" width="8.44140625" style="656" customWidth="1"/>
    <col min="5923" max="5923" width="7.88671875" style="656" customWidth="1"/>
    <col min="5924" max="6144" width="12.5546875" style="656"/>
    <col min="6145" max="6145" width="14.88671875" style="656" customWidth="1"/>
    <col min="6146" max="6146" width="10.109375" style="656" customWidth="1"/>
    <col min="6147" max="6147" width="9" style="656" customWidth="1"/>
    <col min="6148" max="6149" width="7.44140625" style="656" customWidth="1"/>
    <col min="6150" max="6170" width="6.88671875" style="656" customWidth="1"/>
    <col min="6171" max="6172" width="8.44140625" style="656" customWidth="1"/>
    <col min="6173" max="6173" width="8.88671875" style="656" customWidth="1"/>
    <col min="6174" max="6174" width="11" style="656" customWidth="1"/>
    <col min="6175" max="6175" width="6.33203125" style="656" customWidth="1"/>
    <col min="6176" max="6176" width="8.44140625" style="656" customWidth="1"/>
    <col min="6177" max="6177" width="8.77734375" style="656" customWidth="1"/>
    <col min="6178" max="6178" width="8.44140625" style="656" customWidth="1"/>
    <col min="6179" max="6179" width="7.88671875" style="656" customWidth="1"/>
    <col min="6180" max="6400" width="12.5546875" style="656"/>
    <col min="6401" max="6401" width="14.88671875" style="656" customWidth="1"/>
    <col min="6402" max="6402" width="10.109375" style="656" customWidth="1"/>
    <col min="6403" max="6403" width="9" style="656" customWidth="1"/>
    <col min="6404" max="6405" width="7.44140625" style="656" customWidth="1"/>
    <col min="6406" max="6426" width="6.88671875" style="656" customWidth="1"/>
    <col min="6427" max="6428" width="8.44140625" style="656" customWidth="1"/>
    <col min="6429" max="6429" width="8.88671875" style="656" customWidth="1"/>
    <col min="6430" max="6430" width="11" style="656" customWidth="1"/>
    <col min="6431" max="6431" width="6.33203125" style="656" customWidth="1"/>
    <col min="6432" max="6432" width="8.44140625" style="656" customWidth="1"/>
    <col min="6433" max="6433" width="8.77734375" style="656" customWidth="1"/>
    <col min="6434" max="6434" width="8.44140625" style="656" customWidth="1"/>
    <col min="6435" max="6435" width="7.88671875" style="656" customWidth="1"/>
    <col min="6436" max="6656" width="12.5546875" style="656"/>
    <col min="6657" max="6657" width="14.88671875" style="656" customWidth="1"/>
    <col min="6658" max="6658" width="10.109375" style="656" customWidth="1"/>
    <col min="6659" max="6659" width="9" style="656" customWidth="1"/>
    <col min="6660" max="6661" width="7.44140625" style="656" customWidth="1"/>
    <col min="6662" max="6682" width="6.88671875" style="656" customWidth="1"/>
    <col min="6683" max="6684" width="8.44140625" style="656" customWidth="1"/>
    <col min="6685" max="6685" width="8.88671875" style="656" customWidth="1"/>
    <col min="6686" max="6686" width="11" style="656" customWidth="1"/>
    <col min="6687" max="6687" width="6.33203125" style="656" customWidth="1"/>
    <col min="6688" max="6688" width="8.44140625" style="656" customWidth="1"/>
    <col min="6689" max="6689" width="8.77734375" style="656" customWidth="1"/>
    <col min="6690" max="6690" width="8.44140625" style="656" customWidth="1"/>
    <col min="6691" max="6691" width="7.88671875" style="656" customWidth="1"/>
    <col min="6692" max="6912" width="12.5546875" style="656"/>
    <col min="6913" max="6913" width="14.88671875" style="656" customWidth="1"/>
    <col min="6914" max="6914" width="10.109375" style="656" customWidth="1"/>
    <col min="6915" max="6915" width="9" style="656" customWidth="1"/>
    <col min="6916" max="6917" width="7.44140625" style="656" customWidth="1"/>
    <col min="6918" max="6938" width="6.88671875" style="656" customWidth="1"/>
    <col min="6939" max="6940" width="8.44140625" style="656" customWidth="1"/>
    <col min="6941" max="6941" width="8.88671875" style="656" customWidth="1"/>
    <col min="6942" max="6942" width="11" style="656" customWidth="1"/>
    <col min="6943" max="6943" width="6.33203125" style="656" customWidth="1"/>
    <col min="6944" max="6944" width="8.44140625" style="656" customWidth="1"/>
    <col min="6945" max="6945" width="8.77734375" style="656" customWidth="1"/>
    <col min="6946" max="6946" width="8.44140625" style="656" customWidth="1"/>
    <col min="6947" max="6947" width="7.88671875" style="656" customWidth="1"/>
    <col min="6948" max="7168" width="12.5546875" style="656"/>
    <col min="7169" max="7169" width="14.88671875" style="656" customWidth="1"/>
    <col min="7170" max="7170" width="10.109375" style="656" customWidth="1"/>
    <col min="7171" max="7171" width="9" style="656" customWidth="1"/>
    <col min="7172" max="7173" width="7.44140625" style="656" customWidth="1"/>
    <col min="7174" max="7194" width="6.88671875" style="656" customWidth="1"/>
    <col min="7195" max="7196" width="8.44140625" style="656" customWidth="1"/>
    <col min="7197" max="7197" width="8.88671875" style="656" customWidth="1"/>
    <col min="7198" max="7198" width="11" style="656" customWidth="1"/>
    <col min="7199" max="7199" width="6.33203125" style="656" customWidth="1"/>
    <col min="7200" max="7200" width="8.44140625" style="656" customWidth="1"/>
    <col min="7201" max="7201" width="8.77734375" style="656" customWidth="1"/>
    <col min="7202" max="7202" width="8.44140625" style="656" customWidth="1"/>
    <col min="7203" max="7203" width="7.88671875" style="656" customWidth="1"/>
    <col min="7204" max="7424" width="12.5546875" style="656"/>
    <col min="7425" max="7425" width="14.88671875" style="656" customWidth="1"/>
    <col min="7426" max="7426" width="10.109375" style="656" customWidth="1"/>
    <col min="7427" max="7427" width="9" style="656" customWidth="1"/>
    <col min="7428" max="7429" width="7.44140625" style="656" customWidth="1"/>
    <col min="7430" max="7450" width="6.88671875" style="656" customWidth="1"/>
    <col min="7451" max="7452" width="8.44140625" style="656" customWidth="1"/>
    <col min="7453" max="7453" width="8.88671875" style="656" customWidth="1"/>
    <col min="7454" max="7454" width="11" style="656" customWidth="1"/>
    <col min="7455" max="7455" width="6.33203125" style="656" customWidth="1"/>
    <col min="7456" max="7456" width="8.44140625" style="656" customWidth="1"/>
    <col min="7457" max="7457" width="8.77734375" style="656" customWidth="1"/>
    <col min="7458" max="7458" width="8.44140625" style="656" customWidth="1"/>
    <col min="7459" max="7459" width="7.88671875" style="656" customWidth="1"/>
    <col min="7460" max="7680" width="12.5546875" style="656"/>
    <col min="7681" max="7681" width="14.88671875" style="656" customWidth="1"/>
    <col min="7682" max="7682" width="10.109375" style="656" customWidth="1"/>
    <col min="7683" max="7683" width="9" style="656" customWidth="1"/>
    <col min="7684" max="7685" width="7.44140625" style="656" customWidth="1"/>
    <col min="7686" max="7706" width="6.88671875" style="656" customWidth="1"/>
    <col min="7707" max="7708" width="8.44140625" style="656" customWidth="1"/>
    <col min="7709" max="7709" width="8.88671875" style="656" customWidth="1"/>
    <col min="7710" max="7710" width="11" style="656" customWidth="1"/>
    <col min="7711" max="7711" width="6.33203125" style="656" customWidth="1"/>
    <col min="7712" max="7712" width="8.44140625" style="656" customWidth="1"/>
    <col min="7713" max="7713" width="8.77734375" style="656" customWidth="1"/>
    <col min="7714" max="7714" width="8.44140625" style="656" customWidth="1"/>
    <col min="7715" max="7715" width="7.88671875" style="656" customWidth="1"/>
    <col min="7716" max="7936" width="12.5546875" style="656"/>
    <col min="7937" max="7937" width="14.88671875" style="656" customWidth="1"/>
    <col min="7938" max="7938" width="10.109375" style="656" customWidth="1"/>
    <col min="7939" max="7939" width="9" style="656" customWidth="1"/>
    <col min="7940" max="7941" width="7.44140625" style="656" customWidth="1"/>
    <col min="7942" max="7962" width="6.88671875" style="656" customWidth="1"/>
    <col min="7963" max="7964" width="8.44140625" style="656" customWidth="1"/>
    <col min="7965" max="7965" width="8.88671875" style="656" customWidth="1"/>
    <col min="7966" max="7966" width="11" style="656" customWidth="1"/>
    <col min="7967" max="7967" width="6.33203125" style="656" customWidth="1"/>
    <col min="7968" max="7968" width="8.44140625" style="656" customWidth="1"/>
    <col min="7969" max="7969" width="8.77734375" style="656" customWidth="1"/>
    <col min="7970" max="7970" width="8.44140625" style="656" customWidth="1"/>
    <col min="7971" max="7971" width="7.88671875" style="656" customWidth="1"/>
    <col min="7972" max="8192" width="12.5546875" style="656"/>
    <col min="8193" max="8193" width="14.88671875" style="656" customWidth="1"/>
    <col min="8194" max="8194" width="10.109375" style="656" customWidth="1"/>
    <col min="8195" max="8195" width="9" style="656" customWidth="1"/>
    <col min="8196" max="8197" width="7.44140625" style="656" customWidth="1"/>
    <col min="8198" max="8218" width="6.88671875" style="656" customWidth="1"/>
    <col min="8219" max="8220" width="8.44140625" style="656" customWidth="1"/>
    <col min="8221" max="8221" width="8.88671875" style="656" customWidth="1"/>
    <col min="8222" max="8222" width="11" style="656" customWidth="1"/>
    <col min="8223" max="8223" width="6.33203125" style="656" customWidth="1"/>
    <col min="8224" max="8224" width="8.44140625" style="656" customWidth="1"/>
    <col min="8225" max="8225" width="8.77734375" style="656" customWidth="1"/>
    <col min="8226" max="8226" width="8.44140625" style="656" customWidth="1"/>
    <col min="8227" max="8227" width="7.88671875" style="656" customWidth="1"/>
    <col min="8228" max="8448" width="12.5546875" style="656"/>
    <col min="8449" max="8449" width="14.88671875" style="656" customWidth="1"/>
    <col min="8450" max="8450" width="10.109375" style="656" customWidth="1"/>
    <col min="8451" max="8451" width="9" style="656" customWidth="1"/>
    <col min="8452" max="8453" width="7.44140625" style="656" customWidth="1"/>
    <col min="8454" max="8474" width="6.88671875" style="656" customWidth="1"/>
    <col min="8475" max="8476" width="8.44140625" style="656" customWidth="1"/>
    <col min="8477" max="8477" width="8.88671875" style="656" customWidth="1"/>
    <col min="8478" max="8478" width="11" style="656" customWidth="1"/>
    <col min="8479" max="8479" width="6.33203125" style="656" customWidth="1"/>
    <col min="8480" max="8480" width="8.44140625" style="656" customWidth="1"/>
    <col min="8481" max="8481" width="8.77734375" style="656" customWidth="1"/>
    <col min="8482" max="8482" width="8.44140625" style="656" customWidth="1"/>
    <col min="8483" max="8483" width="7.88671875" style="656" customWidth="1"/>
    <col min="8484" max="8704" width="12.5546875" style="656"/>
    <col min="8705" max="8705" width="14.88671875" style="656" customWidth="1"/>
    <col min="8706" max="8706" width="10.109375" style="656" customWidth="1"/>
    <col min="8707" max="8707" width="9" style="656" customWidth="1"/>
    <col min="8708" max="8709" width="7.44140625" style="656" customWidth="1"/>
    <col min="8710" max="8730" width="6.88671875" style="656" customWidth="1"/>
    <col min="8731" max="8732" width="8.44140625" style="656" customWidth="1"/>
    <col min="8733" max="8733" width="8.88671875" style="656" customWidth="1"/>
    <col min="8734" max="8734" width="11" style="656" customWidth="1"/>
    <col min="8735" max="8735" width="6.33203125" style="656" customWidth="1"/>
    <col min="8736" max="8736" width="8.44140625" style="656" customWidth="1"/>
    <col min="8737" max="8737" width="8.77734375" style="656" customWidth="1"/>
    <col min="8738" max="8738" width="8.44140625" style="656" customWidth="1"/>
    <col min="8739" max="8739" width="7.88671875" style="656" customWidth="1"/>
    <col min="8740" max="8960" width="12.5546875" style="656"/>
    <col min="8961" max="8961" width="14.88671875" style="656" customWidth="1"/>
    <col min="8962" max="8962" width="10.109375" style="656" customWidth="1"/>
    <col min="8963" max="8963" width="9" style="656" customWidth="1"/>
    <col min="8964" max="8965" width="7.44140625" style="656" customWidth="1"/>
    <col min="8966" max="8986" width="6.88671875" style="656" customWidth="1"/>
    <col min="8987" max="8988" width="8.44140625" style="656" customWidth="1"/>
    <col min="8989" max="8989" width="8.88671875" style="656" customWidth="1"/>
    <col min="8990" max="8990" width="11" style="656" customWidth="1"/>
    <col min="8991" max="8991" width="6.33203125" style="656" customWidth="1"/>
    <col min="8992" max="8992" width="8.44140625" style="656" customWidth="1"/>
    <col min="8993" max="8993" width="8.77734375" style="656" customWidth="1"/>
    <col min="8994" max="8994" width="8.44140625" style="656" customWidth="1"/>
    <col min="8995" max="8995" width="7.88671875" style="656" customWidth="1"/>
    <col min="8996" max="9216" width="12.5546875" style="656"/>
    <col min="9217" max="9217" width="14.88671875" style="656" customWidth="1"/>
    <col min="9218" max="9218" width="10.109375" style="656" customWidth="1"/>
    <col min="9219" max="9219" width="9" style="656" customWidth="1"/>
    <col min="9220" max="9221" width="7.44140625" style="656" customWidth="1"/>
    <col min="9222" max="9242" width="6.88671875" style="656" customWidth="1"/>
    <col min="9243" max="9244" width="8.44140625" style="656" customWidth="1"/>
    <col min="9245" max="9245" width="8.88671875" style="656" customWidth="1"/>
    <col min="9246" max="9246" width="11" style="656" customWidth="1"/>
    <col min="9247" max="9247" width="6.33203125" style="656" customWidth="1"/>
    <col min="9248" max="9248" width="8.44140625" style="656" customWidth="1"/>
    <col min="9249" max="9249" width="8.77734375" style="656" customWidth="1"/>
    <col min="9250" max="9250" width="8.44140625" style="656" customWidth="1"/>
    <col min="9251" max="9251" width="7.88671875" style="656" customWidth="1"/>
    <col min="9252" max="9472" width="12.5546875" style="656"/>
    <col min="9473" max="9473" width="14.88671875" style="656" customWidth="1"/>
    <col min="9474" max="9474" width="10.109375" style="656" customWidth="1"/>
    <col min="9475" max="9475" width="9" style="656" customWidth="1"/>
    <col min="9476" max="9477" width="7.44140625" style="656" customWidth="1"/>
    <col min="9478" max="9498" width="6.88671875" style="656" customWidth="1"/>
    <col min="9499" max="9500" width="8.44140625" style="656" customWidth="1"/>
    <col min="9501" max="9501" width="8.88671875" style="656" customWidth="1"/>
    <col min="9502" max="9502" width="11" style="656" customWidth="1"/>
    <col min="9503" max="9503" width="6.33203125" style="656" customWidth="1"/>
    <col min="9504" max="9504" width="8.44140625" style="656" customWidth="1"/>
    <col min="9505" max="9505" width="8.77734375" style="656" customWidth="1"/>
    <col min="9506" max="9506" width="8.44140625" style="656" customWidth="1"/>
    <col min="9507" max="9507" width="7.88671875" style="656" customWidth="1"/>
    <col min="9508" max="9728" width="12.5546875" style="656"/>
    <col min="9729" max="9729" width="14.88671875" style="656" customWidth="1"/>
    <col min="9730" max="9730" width="10.109375" style="656" customWidth="1"/>
    <col min="9731" max="9731" width="9" style="656" customWidth="1"/>
    <col min="9732" max="9733" width="7.44140625" style="656" customWidth="1"/>
    <col min="9734" max="9754" width="6.88671875" style="656" customWidth="1"/>
    <col min="9755" max="9756" width="8.44140625" style="656" customWidth="1"/>
    <col min="9757" max="9757" width="8.88671875" style="656" customWidth="1"/>
    <col min="9758" max="9758" width="11" style="656" customWidth="1"/>
    <col min="9759" max="9759" width="6.33203125" style="656" customWidth="1"/>
    <col min="9760" max="9760" width="8.44140625" style="656" customWidth="1"/>
    <col min="9761" max="9761" width="8.77734375" style="656" customWidth="1"/>
    <col min="9762" max="9762" width="8.44140625" style="656" customWidth="1"/>
    <col min="9763" max="9763" width="7.88671875" style="656" customWidth="1"/>
    <col min="9764" max="9984" width="12.5546875" style="656"/>
    <col min="9985" max="9985" width="14.88671875" style="656" customWidth="1"/>
    <col min="9986" max="9986" width="10.109375" style="656" customWidth="1"/>
    <col min="9987" max="9987" width="9" style="656" customWidth="1"/>
    <col min="9988" max="9989" width="7.44140625" style="656" customWidth="1"/>
    <col min="9990" max="10010" width="6.88671875" style="656" customWidth="1"/>
    <col min="10011" max="10012" width="8.44140625" style="656" customWidth="1"/>
    <col min="10013" max="10013" width="8.88671875" style="656" customWidth="1"/>
    <col min="10014" max="10014" width="11" style="656" customWidth="1"/>
    <col min="10015" max="10015" width="6.33203125" style="656" customWidth="1"/>
    <col min="10016" max="10016" width="8.44140625" style="656" customWidth="1"/>
    <col min="10017" max="10017" width="8.77734375" style="656" customWidth="1"/>
    <col min="10018" max="10018" width="8.44140625" style="656" customWidth="1"/>
    <col min="10019" max="10019" width="7.88671875" style="656" customWidth="1"/>
    <col min="10020" max="10240" width="12.5546875" style="656"/>
    <col min="10241" max="10241" width="14.88671875" style="656" customWidth="1"/>
    <col min="10242" max="10242" width="10.109375" style="656" customWidth="1"/>
    <col min="10243" max="10243" width="9" style="656" customWidth="1"/>
    <col min="10244" max="10245" width="7.44140625" style="656" customWidth="1"/>
    <col min="10246" max="10266" width="6.88671875" style="656" customWidth="1"/>
    <col min="10267" max="10268" width="8.44140625" style="656" customWidth="1"/>
    <col min="10269" max="10269" width="8.88671875" style="656" customWidth="1"/>
    <col min="10270" max="10270" width="11" style="656" customWidth="1"/>
    <col min="10271" max="10271" width="6.33203125" style="656" customWidth="1"/>
    <col min="10272" max="10272" width="8.44140625" style="656" customWidth="1"/>
    <col min="10273" max="10273" width="8.77734375" style="656" customWidth="1"/>
    <col min="10274" max="10274" width="8.44140625" style="656" customWidth="1"/>
    <col min="10275" max="10275" width="7.88671875" style="656" customWidth="1"/>
    <col min="10276" max="10496" width="12.5546875" style="656"/>
    <col min="10497" max="10497" width="14.88671875" style="656" customWidth="1"/>
    <col min="10498" max="10498" width="10.109375" style="656" customWidth="1"/>
    <col min="10499" max="10499" width="9" style="656" customWidth="1"/>
    <col min="10500" max="10501" width="7.44140625" style="656" customWidth="1"/>
    <col min="10502" max="10522" width="6.88671875" style="656" customWidth="1"/>
    <col min="10523" max="10524" width="8.44140625" style="656" customWidth="1"/>
    <col min="10525" max="10525" width="8.88671875" style="656" customWidth="1"/>
    <col min="10526" max="10526" width="11" style="656" customWidth="1"/>
    <col min="10527" max="10527" width="6.33203125" style="656" customWidth="1"/>
    <col min="10528" max="10528" width="8.44140625" style="656" customWidth="1"/>
    <col min="10529" max="10529" width="8.77734375" style="656" customWidth="1"/>
    <col min="10530" max="10530" width="8.44140625" style="656" customWidth="1"/>
    <col min="10531" max="10531" width="7.88671875" style="656" customWidth="1"/>
    <col min="10532" max="10752" width="12.5546875" style="656"/>
    <col min="10753" max="10753" width="14.88671875" style="656" customWidth="1"/>
    <col min="10754" max="10754" width="10.109375" style="656" customWidth="1"/>
    <col min="10755" max="10755" width="9" style="656" customWidth="1"/>
    <col min="10756" max="10757" width="7.44140625" style="656" customWidth="1"/>
    <col min="10758" max="10778" width="6.88671875" style="656" customWidth="1"/>
    <col min="10779" max="10780" width="8.44140625" style="656" customWidth="1"/>
    <col min="10781" max="10781" width="8.88671875" style="656" customWidth="1"/>
    <col min="10782" max="10782" width="11" style="656" customWidth="1"/>
    <col min="10783" max="10783" width="6.33203125" style="656" customWidth="1"/>
    <col min="10784" max="10784" width="8.44140625" style="656" customWidth="1"/>
    <col min="10785" max="10785" width="8.77734375" style="656" customWidth="1"/>
    <col min="10786" max="10786" width="8.44140625" style="656" customWidth="1"/>
    <col min="10787" max="10787" width="7.88671875" style="656" customWidth="1"/>
    <col min="10788" max="11008" width="12.5546875" style="656"/>
    <col min="11009" max="11009" width="14.88671875" style="656" customWidth="1"/>
    <col min="11010" max="11010" width="10.109375" style="656" customWidth="1"/>
    <col min="11011" max="11011" width="9" style="656" customWidth="1"/>
    <col min="11012" max="11013" width="7.44140625" style="656" customWidth="1"/>
    <col min="11014" max="11034" width="6.88671875" style="656" customWidth="1"/>
    <col min="11035" max="11036" width="8.44140625" style="656" customWidth="1"/>
    <col min="11037" max="11037" width="8.88671875" style="656" customWidth="1"/>
    <col min="11038" max="11038" width="11" style="656" customWidth="1"/>
    <col min="11039" max="11039" width="6.33203125" style="656" customWidth="1"/>
    <col min="11040" max="11040" width="8.44140625" style="656" customWidth="1"/>
    <col min="11041" max="11041" width="8.77734375" style="656" customWidth="1"/>
    <col min="11042" max="11042" width="8.44140625" style="656" customWidth="1"/>
    <col min="11043" max="11043" width="7.88671875" style="656" customWidth="1"/>
    <col min="11044" max="11264" width="12.5546875" style="656"/>
    <col min="11265" max="11265" width="14.88671875" style="656" customWidth="1"/>
    <col min="11266" max="11266" width="10.109375" style="656" customWidth="1"/>
    <col min="11267" max="11267" width="9" style="656" customWidth="1"/>
    <col min="11268" max="11269" width="7.44140625" style="656" customWidth="1"/>
    <col min="11270" max="11290" width="6.88671875" style="656" customWidth="1"/>
    <col min="11291" max="11292" width="8.44140625" style="656" customWidth="1"/>
    <col min="11293" max="11293" width="8.88671875" style="656" customWidth="1"/>
    <col min="11294" max="11294" width="11" style="656" customWidth="1"/>
    <col min="11295" max="11295" width="6.33203125" style="656" customWidth="1"/>
    <col min="11296" max="11296" width="8.44140625" style="656" customWidth="1"/>
    <col min="11297" max="11297" width="8.77734375" style="656" customWidth="1"/>
    <col min="11298" max="11298" width="8.44140625" style="656" customWidth="1"/>
    <col min="11299" max="11299" width="7.88671875" style="656" customWidth="1"/>
    <col min="11300" max="11520" width="12.5546875" style="656"/>
    <col min="11521" max="11521" width="14.88671875" style="656" customWidth="1"/>
    <col min="11522" max="11522" width="10.109375" style="656" customWidth="1"/>
    <col min="11523" max="11523" width="9" style="656" customWidth="1"/>
    <col min="11524" max="11525" width="7.44140625" style="656" customWidth="1"/>
    <col min="11526" max="11546" width="6.88671875" style="656" customWidth="1"/>
    <col min="11547" max="11548" width="8.44140625" style="656" customWidth="1"/>
    <col min="11549" max="11549" width="8.88671875" style="656" customWidth="1"/>
    <col min="11550" max="11550" width="11" style="656" customWidth="1"/>
    <col min="11551" max="11551" width="6.33203125" style="656" customWidth="1"/>
    <col min="11552" max="11552" width="8.44140625" style="656" customWidth="1"/>
    <col min="11553" max="11553" width="8.77734375" style="656" customWidth="1"/>
    <col min="11554" max="11554" width="8.44140625" style="656" customWidth="1"/>
    <col min="11555" max="11555" width="7.88671875" style="656" customWidth="1"/>
    <col min="11556" max="11776" width="12.5546875" style="656"/>
    <col min="11777" max="11777" width="14.88671875" style="656" customWidth="1"/>
    <col min="11778" max="11778" width="10.109375" style="656" customWidth="1"/>
    <col min="11779" max="11779" width="9" style="656" customWidth="1"/>
    <col min="11780" max="11781" width="7.44140625" style="656" customWidth="1"/>
    <col min="11782" max="11802" width="6.88671875" style="656" customWidth="1"/>
    <col min="11803" max="11804" width="8.44140625" style="656" customWidth="1"/>
    <col min="11805" max="11805" width="8.88671875" style="656" customWidth="1"/>
    <col min="11806" max="11806" width="11" style="656" customWidth="1"/>
    <col min="11807" max="11807" width="6.33203125" style="656" customWidth="1"/>
    <col min="11808" max="11808" width="8.44140625" style="656" customWidth="1"/>
    <col min="11809" max="11809" width="8.77734375" style="656" customWidth="1"/>
    <col min="11810" max="11810" width="8.44140625" style="656" customWidth="1"/>
    <col min="11811" max="11811" width="7.88671875" style="656" customWidth="1"/>
    <col min="11812" max="12032" width="12.5546875" style="656"/>
    <col min="12033" max="12033" width="14.88671875" style="656" customWidth="1"/>
    <col min="12034" max="12034" width="10.109375" style="656" customWidth="1"/>
    <col min="12035" max="12035" width="9" style="656" customWidth="1"/>
    <col min="12036" max="12037" width="7.44140625" style="656" customWidth="1"/>
    <col min="12038" max="12058" width="6.88671875" style="656" customWidth="1"/>
    <col min="12059" max="12060" width="8.44140625" style="656" customWidth="1"/>
    <col min="12061" max="12061" width="8.88671875" style="656" customWidth="1"/>
    <col min="12062" max="12062" width="11" style="656" customWidth="1"/>
    <col min="12063" max="12063" width="6.33203125" style="656" customWidth="1"/>
    <col min="12064" max="12064" width="8.44140625" style="656" customWidth="1"/>
    <col min="12065" max="12065" width="8.77734375" style="656" customWidth="1"/>
    <col min="12066" max="12066" width="8.44140625" style="656" customWidth="1"/>
    <col min="12067" max="12067" width="7.88671875" style="656" customWidth="1"/>
    <col min="12068" max="12288" width="12.5546875" style="656"/>
    <col min="12289" max="12289" width="14.88671875" style="656" customWidth="1"/>
    <col min="12290" max="12290" width="10.109375" style="656" customWidth="1"/>
    <col min="12291" max="12291" width="9" style="656" customWidth="1"/>
    <col min="12292" max="12293" width="7.44140625" style="656" customWidth="1"/>
    <col min="12294" max="12314" width="6.88671875" style="656" customWidth="1"/>
    <col min="12315" max="12316" width="8.44140625" style="656" customWidth="1"/>
    <col min="12317" max="12317" width="8.88671875" style="656" customWidth="1"/>
    <col min="12318" max="12318" width="11" style="656" customWidth="1"/>
    <col min="12319" max="12319" width="6.33203125" style="656" customWidth="1"/>
    <col min="12320" max="12320" width="8.44140625" style="656" customWidth="1"/>
    <col min="12321" max="12321" width="8.77734375" style="656" customWidth="1"/>
    <col min="12322" max="12322" width="8.44140625" style="656" customWidth="1"/>
    <col min="12323" max="12323" width="7.88671875" style="656" customWidth="1"/>
    <col min="12324" max="12544" width="12.5546875" style="656"/>
    <col min="12545" max="12545" width="14.88671875" style="656" customWidth="1"/>
    <col min="12546" max="12546" width="10.109375" style="656" customWidth="1"/>
    <col min="12547" max="12547" width="9" style="656" customWidth="1"/>
    <col min="12548" max="12549" width="7.44140625" style="656" customWidth="1"/>
    <col min="12550" max="12570" width="6.88671875" style="656" customWidth="1"/>
    <col min="12571" max="12572" width="8.44140625" style="656" customWidth="1"/>
    <col min="12573" max="12573" width="8.88671875" style="656" customWidth="1"/>
    <col min="12574" max="12574" width="11" style="656" customWidth="1"/>
    <col min="12575" max="12575" width="6.33203125" style="656" customWidth="1"/>
    <col min="12576" max="12576" width="8.44140625" style="656" customWidth="1"/>
    <col min="12577" max="12577" width="8.77734375" style="656" customWidth="1"/>
    <col min="12578" max="12578" width="8.44140625" style="656" customWidth="1"/>
    <col min="12579" max="12579" width="7.88671875" style="656" customWidth="1"/>
    <col min="12580" max="12800" width="12.5546875" style="656"/>
    <col min="12801" max="12801" width="14.88671875" style="656" customWidth="1"/>
    <col min="12802" max="12802" width="10.109375" style="656" customWidth="1"/>
    <col min="12803" max="12803" width="9" style="656" customWidth="1"/>
    <col min="12804" max="12805" width="7.44140625" style="656" customWidth="1"/>
    <col min="12806" max="12826" width="6.88671875" style="656" customWidth="1"/>
    <col min="12827" max="12828" width="8.44140625" style="656" customWidth="1"/>
    <col min="12829" max="12829" width="8.88671875" style="656" customWidth="1"/>
    <col min="12830" max="12830" width="11" style="656" customWidth="1"/>
    <col min="12831" max="12831" width="6.33203125" style="656" customWidth="1"/>
    <col min="12832" max="12832" width="8.44140625" style="656" customWidth="1"/>
    <col min="12833" max="12833" width="8.77734375" style="656" customWidth="1"/>
    <col min="12834" max="12834" width="8.44140625" style="656" customWidth="1"/>
    <col min="12835" max="12835" width="7.88671875" style="656" customWidth="1"/>
    <col min="12836" max="13056" width="12.5546875" style="656"/>
    <col min="13057" max="13057" width="14.88671875" style="656" customWidth="1"/>
    <col min="13058" max="13058" width="10.109375" style="656" customWidth="1"/>
    <col min="13059" max="13059" width="9" style="656" customWidth="1"/>
    <col min="13060" max="13061" width="7.44140625" style="656" customWidth="1"/>
    <col min="13062" max="13082" width="6.88671875" style="656" customWidth="1"/>
    <col min="13083" max="13084" width="8.44140625" style="656" customWidth="1"/>
    <col min="13085" max="13085" width="8.88671875" style="656" customWidth="1"/>
    <col min="13086" max="13086" width="11" style="656" customWidth="1"/>
    <col min="13087" max="13087" width="6.33203125" style="656" customWidth="1"/>
    <col min="13088" max="13088" width="8.44140625" style="656" customWidth="1"/>
    <col min="13089" max="13089" width="8.77734375" style="656" customWidth="1"/>
    <col min="13090" max="13090" width="8.44140625" style="656" customWidth="1"/>
    <col min="13091" max="13091" width="7.88671875" style="656" customWidth="1"/>
    <col min="13092" max="13312" width="12.5546875" style="656"/>
    <col min="13313" max="13313" width="14.88671875" style="656" customWidth="1"/>
    <col min="13314" max="13314" width="10.109375" style="656" customWidth="1"/>
    <col min="13315" max="13315" width="9" style="656" customWidth="1"/>
    <col min="13316" max="13317" width="7.44140625" style="656" customWidth="1"/>
    <col min="13318" max="13338" width="6.88671875" style="656" customWidth="1"/>
    <col min="13339" max="13340" width="8.44140625" style="656" customWidth="1"/>
    <col min="13341" max="13341" width="8.88671875" style="656" customWidth="1"/>
    <col min="13342" max="13342" width="11" style="656" customWidth="1"/>
    <col min="13343" max="13343" width="6.33203125" style="656" customWidth="1"/>
    <col min="13344" max="13344" width="8.44140625" style="656" customWidth="1"/>
    <col min="13345" max="13345" width="8.77734375" style="656" customWidth="1"/>
    <col min="13346" max="13346" width="8.44140625" style="656" customWidth="1"/>
    <col min="13347" max="13347" width="7.88671875" style="656" customWidth="1"/>
    <col min="13348" max="13568" width="12.5546875" style="656"/>
    <col min="13569" max="13569" width="14.88671875" style="656" customWidth="1"/>
    <col min="13570" max="13570" width="10.109375" style="656" customWidth="1"/>
    <col min="13571" max="13571" width="9" style="656" customWidth="1"/>
    <col min="13572" max="13573" width="7.44140625" style="656" customWidth="1"/>
    <col min="13574" max="13594" width="6.88671875" style="656" customWidth="1"/>
    <col min="13595" max="13596" width="8.44140625" style="656" customWidth="1"/>
    <col min="13597" max="13597" width="8.88671875" style="656" customWidth="1"/>
    <col min="13598" max="13598" width="11" style="656" customWidth="1"/>
    <col min="13599" max="13599" width="6.33203125" style="656" customWidth="1"/>
    <col min="13600" max="13600" width="8.44140625" style="656" customWidth="1"/>
    <col min="13601" max="13601" width="8.77734375" style="656" customWidth="1"/>
    <col min="13602" max="13602" width="8.44140625" style="656" customWidth="1"/>
    <col min="13603" max="13603" width="7.88671875" style="656" customWidth="1"/>
    <col min="13604" max="13824" width="12.5546875" style="656"/>
    <col min="13825" max="13825" width="14.88671875" style="656" customWidth="1"/>
    <col min="13826" max="13826" width="10.109375" style="656" customWidth="1"/>
    <col min="13827" max="13827" width="9" style="656" customWidth="1"/>
    <col min="13828" max="13829" width="7.44140625" style="656" customWidth="1"/>
    <col min="13830" max="13850" width="6.88671875" style="656" customWidth="1"/>
    <col min="13851" max="13852" width="8.44140625" style="656" customWidth="1"/>
    <col min="13853" max="13853" width="8.88671875" style="656" customWidth="1"/>
    <col min="13854" max="13854" width="11" style="656" customWidth="1"/>
    <col min="13855" max="13855" width="6.33203125" style="656" customWidth="1"/>
    <col min="13856" max="13856" width="8.44140625" style="656" customWidth="1"/>
    <col min="13857" max="13857" width="8.77734375" style="656" customWidth="1"/>
    <col min="13858" max="13858" width="8.44140625" style="656" customWidth="1"/>
    <col min="13859" max="13859" width="7.88671875" style="656" customWidth="1"/>
    <col min="13860" max="14080" width="12.5546875" style="656"/>
    <col min="14081" max="14081" width="14.88671875" style="656" customWidth="1"/>
    <col min="14082" max="14082" width="10.109375" style="656" customWidth="1"/>
    <col min="14083" max="14083" width="9" style="656" customWidth="1"/>
    <col min="14084" max="14085" width="7.44140625" style="656" customWidth="1"/>
    <col min="14086" max="14106" width="6.88671875" style="656" customWidth="1"/>
    <col min="14107" max="14108" width="8.44140625" style="656" customWidth="1"/>
    <col min="14109" max="14109" width="8.88671875" style="656" customWidth="1"/>
    <col min="14110" max="14110" width="11" style="656" customWidth="1"/>
    <col min="14111" max="14111" width="6.33203125" style="656" customWidth="1"/>
    <col min="14112" max="14112" width="8.44140625" style="656" customWidth="1"/>
    <col min="14113" max="14113" width="8.77734375" style="656" customWidth="1"/>
    <col min="14114" max="14114" width="8.44140625" style="656" customWidth="1"/>
    <col min="14115" max="14115" width="7.88671875" style="656" customWidth="1"/>
    <col min="14116" max="14336" width="12.5546875" style="656"/>
    <col min="14337" max="14337" width="14.88671875" style="656" customWidth="1"/>
    <col min="14338" max="14338" width="10.109375" style="656" customWidth="1"/>
    <col min="14339" max="14339" width="9" style="656" customWidth="1"/>
    <col min="14340" max="14341" width="7.44140625" style="656" customWidth="1"/>
    <col min="14342" max="14362" width="6.88671875" style="656" customWidth="1"/>
    <col min="14363" max="14364" width="8.44140625" style="656" customWidth="1"/>
    <col min="14365" max="14365" width="8.88671875" style="656" customWidth="1"/>
    <col min="14366" max="14366" width="11" style="656" customWidth="1"/>
    <col min="14367" max="14367" width="6.33203125" style="656" customWidth="1"/>
    <col min="14368" max="14368" width="8.44140625" style="656" customWidth="1"/>
    <col min="14369" max="14369" width="8.77734375" style="656" customWidth="1"/>
    <col min="14370" max="14370" width="8.44140625" style="656" customWidth="1"/>
    <col min="14371" max="14371" width="7.88671875" style="656" customWidth="1"/>
    <col min="14372" max="14592" width="12.5546875" style="656"/>
    <col min="14593" max="14593" width="14.88671875" style="656" customWidth="1"/>
    <col min="14594" max="14594" width="10.109375" style="656" customWidth="1"/>
    <col min="14595" max="14595" width="9" style="656" customWidth="1"/>
    <col min="14596" max="14597" width="7.44140625" style="656" customWidth="1"/>
    <col min="14598" max="14618" width="6.88671875" style="656" customWidth="1"/>
    <col min="14619" max="14620" width="8.44140625" style="656" customWidth="1"/>
    <col min="14621" max="14621" width="8.88671875" style="656" customWidth="1"/>
    <col min="14622" max="14622" width="11" style="656" customWidth="1"/>
    <col min="14623" max="14623" width="6.33203125" style="656" customWidth="1"/>
    <col min="14624" max="14624" width="8.44140625" style="656" customWidth="1"/>
    <col min="14625" max="14625" width="8.77734375" style="656" customWidth="1"/>
    <col min="14626" max="14626" width="8.44140625" style="656" customWidth="1"/>
    <col min="14627" max="14627" width="7.88671875" style="656" customWidth="1"/>
    <col min="14628" max="14848" width="12.5546875" style="656"/>
    <col min="14849" max="14849" width="14.88671875" style="656" customWidth="1"/>
    <col min="14850" max="14850" width="10.109375" style="656" customWidth="1"/>
    <col min="14851" max="14851" width="9" style="656" customWidth="1"/>
    <col min="14852" max="14853" width="7.44140625" style="656" customWidth="1"/>
    <col min="14854" max="14874" width="6.88671875" style="656" customWidth="1"/>
    <col min="14875" max="14876" width="8.44140625" style="656" customWidth="1"/>
    <col min="14877" max="14877" width="8.88671875" style="656" customWidth="1"/>
    <col min="14878" max="14878" width="11" style="656" customWidth="1"/>
    <col min="14879" max="14879" width="6.33203125" style="656" customWidth="1"/>
    <col min="14880" max="14880" width="8.44140625" style="656" customWidth="1"/>
    <col min="14881" max="14881" width="8.77734375" style="656" customWidth="1"/>
    <col min="14882" max="14882" width="8.44140625" style="656" customWidth="1"/>
    <col min="14883" max="14883" width="7.88671875" style="656" customWidth="1"/>
    <col min="14884" max="15104" width="12.5546875" style="656"/>
    <col min="15105" max="15105" width="14.88671875" style="656" customWidth="1"/>
    <col min="15106" max="15106" width="10.109375" style="656" customWidth="1"/>
    <col min="15107" max="15107" width="9" style="656" customWidth="1"/>
    <col min="15108" max="15109" width="7.44140625" style="656" customWidth="1"/>
    <col min="15110" max="15130" width="6.88671875" style="656" customWidth="1"/>
    <col min="15131" max="15132" width="8.44140625" style="656" customWidth="1"/>
    <col min="15133" max="15133" width="8.88671875" style="656" customWidth="1"/>
    <col min="15134" max="15134" width="11" style="656" customWidth="1"/>
    <col min="15135" max="15135" width="6.33203125" style="656" customWidth="1"/>
    <col min="15136" max="15136" width="8.44140625" style="656" customWidth="1"/>
    <col min="15137" max="15137" width="8.77734375" style="656" customWidth="1"/>
    <col min="15138" max="15138" width="8.44140625" style="656" customWidth="1"/>
    <col min="15139" max="15139" width="7.88671875" style="656" customWidth="1"/>
    <col min="15140" max="15360" width="12.5546875" style="656"/>
    <col min="15361" max="15361" width="14.88671875" style="656" customWidth="1"/>
    <col min="15362" max="15362" width="10.109375" style="656" customWidth="1"/>
    <col min="15363" max="15363" width="9" style="656" customWidth="1"/>
    <col min="15364" max="15365" width="7.44140625" style="656" customWidth="1"/>
    <col min="15366" max="15386" width="6.88671875" style="656" customWidth="1"/>
    <col min="15387" max="15388" width="8.44140625" style="656" customWidth="1"/>
    <col min="15389" max="15389" width="8.88671875" style="656" customWidth="1"/>
    <col min="15390" max="15390" width="11" style="656" customWidth="1"/>
    <col min="15391" max="15391" width="6.33203125" style="656" customWidth="1"/>
    <col min="15392" max="15392" width="8.44140625" style="656" customWidth="1"/>
    <col min="15393" max="15393" width="8.77734375" style="656" customWidth="1"/>
    <col min="15394" max="15394" width="8.44140625" style="656" customWidth="1"/>
    <col min="15395" max="15395" width="7.88671875" style="656" customWidth="1"/>
    <col min="15396" max="15616" width="12.5546875" style="656"/>
    <col min="15617" max="15617" width="14.88671875" style="656" customWidth="1"/>
    <col min="15618" max="15618" width="10.109375" style="656" customWidth="1"/>
    <col min="15619" max="15619" width="9" style="656" customWidth="1"/>
    <col min="15620" max="15621" width="7.44140625" style="656" customWidth="1"/>
    <col min="15622" max="15642" width="6.88671875" style="656" customWidth="1"/>
    <col min="15643" max="15644" width="8.44140625" style="656" customWidth="1"/>
    <col min="15645" max="15645" width="8.88671875" style="656" customWidth="1"/>
    <col min="15646" max="15646" width="11" style="656" customWidth="1"/>
    <col min="15647" max="15647" width="6.33203125" style="656" customWidth="1"/>
    <col min="15648" max="15648" width="8.44140625" style="656" customWidth="1"/>
    <col min="15649" max="15649" width="8.77734375" style="656" customWidth="1"/>
    <col min="15650" max="15650" width="8.44140625" style="656" customWidth="1"/>
    <col min="15651" max="15651" width="7.88671875" style="656" customWidth="1"/>
    <col min="15652" max="15872" width="12.5546875" style="656"/>
    <col min="15873" max="15873" width="14.88671875" style="656" customWidth="1"/>
    <col min="15874" max="15874" width="10.109375" style="656" customWidth="1"/>
    <col min="15875" max="15875" width="9" style="656" customWidth="1"/>
    <col min="15876" max="15877" width="7.44140625" style="656" customWidth="1"/>
    <col min="15878" max="15898" width="6.88671875" style="656" customWidth="1"/>
    <col min="15899" max="15900" width="8.44140625" style="656" customWidth="1"/>
    <col min="15901" max="15901" width="8.88671875" style="656" customWidth="1"/>
    <col min="15902" max="15902" width="11" style="656" customWidth="1"/>
    <col min="15903" max="15903" width="6.33203125" style="656" customWidth="1"/>
    <col min="15904" max="15904" width="8.44140625" style="656" customWidth="1"/>
    <col min="15905" max="15905" width="8.77734375" style="656" customWidth="1"/>
    <col min="15906" max="15906" width="8.44140625" style="656" customWidth="1"/>
    <col min="15907" max="15907" width="7.88671875" style="656" customWidth="1"/>
    <col min="15908" max="16128" width="12.5546875" style="656"/>
    <col min="16129" max="16129" width="14.88671875" style="656" customWidth="1"/>
    <col min="16130" max="16130" width="10.109375" style="656" customWidth="1"/>
    <col min="16131" max="16131" width="9" style="656" customWidth="1"/>
    <col min="16132" max="16133" width="7.44140625" style="656" customWidth="1"/>
    <col min="16134" max="16154" width="6.88671875" style="656" customWidth="1"/>
    <col min="16155" max="16156" width="8.44140625" style="656" customWidth="1"/>
    <col min="16157" max="16157" width="8.88671875" style="656" customWidth="1"/>
    <col min="16158" max="16158" width="11" style="656" customWidth="1"/>
    <col min="16159" max="16159" width="6.33203125" style="656" customWidth="1"/>
    <col min="16160" max="16160" width="8.44140625" style="656" customWidth="1"/>
    <col min="16161" max="16161" width="8.77734375" style="656" customWidth="1"/>
    <col min="16162" max="16162" width="8.44140625" style="656" customWidth="1"/>
    <col min="16163" max="16163" width="7.88671875" style="656" customWidth="1"/>
    <col min="16164" max="16384" width="12.5546875" style="656"/>
  </cols>
  <sheetData>
    <row r="1" spans="1:35" ht="19.2" customHeight="1" x14ac:dyDescent="0.3">
      <c r="A1" s="653" t="s">
        <v>572</v>
      </c>
      <c r="B1" s="654"/>
      <c r="C1" s="655"/>
      <c r="T1" s="2093" t="s">
        <v>589</v>
      </c>
      <c r="U1" s="2094"/>
      <c r="V1" s="2094" t="s">
        <v>269</v>
      </c>
      <c r="W1" s="2094"/>
      <c r="X1" s="2094"/>
      <c r="Y1" s="2095"/>
      <c r="Z1" s="109" t="s">
        <v>97</v>
      </c>
    </row>
    <row r="2" spans="1:35" ht="20.25" customHeight="1" thickBot="1" x14ac:dyDescent="0.35">
      <c r="A2" s="657" t="s">
        <v>573</v>
      </c>
      <c r="B2" s="658" t="s">
        <v>812</v>
      </c>
      <c r="C2" s="659"/>
      <c r="D2" s="660"/>
      <c r="E2" s="660"/>
      <c r="F2" s="660"/>
      <c r="G2" s="660"/>
      <c r="H2" s="660"/>
      <c r="I2" s="660"/>
      <c r="J2" s="660"/>
      <c r="K2" s="660"/>
      <c r="L2" s="660"/>
      <c r="M2" s="660"/>
      <c r="N2" s="660"/>
      <c r="O2" s="660"/>
      <c r="P2" s="660"/>
      <c r="Q2" s="660"/>
      <c r="R2" s="660"/>
      <c r="S2" s="660"/>
      <c r="T2" s="2096" t="s">
        <v>593</v>
      </c>
      <c r="U2" s="2097"/>
      <c r="V2" s="2098" t="s">
        <v>818</v>
      </c>
      <c r="W2" s="2098"/>
      <c r="X2" s="2098"/>
      <c r="Y2" s="2099"/>
    </row>
    <row r="3" spans="1:35" ht="19.5" customHeight="1" x14ac:dyDescent="0.3">
      <c r="A3" s="661"/>
      <c r="B3" s="661"/>
      <c r="C3" s="662"/>
      <c r="D3" s="663"/>
      <c r="G3" s="663"/>
    </row>
    <row r="4" spans="1:35" ht="30.6" customHeight="1" x14ac:dyDescent="0.55000000000000004">
      <c r="A4" s="2100" t="s">
        <v>819</v>
      </c>
      <c r="B4" s="2101"/>
      <c r="C4" s="2101"/>
      <c r="D4" s="2101"/>
      <c r="E4" s="2101"/>
      <c r="F4" s="2101"/>
      <c r="G4" s="2101"/>
      <c r="H4" s="2101"/>
      <c r="I4" s="2101"/>
      <c r="J4" s="2101"/>
      <c r="K4" s="2101"/>
      <c r="L4" s="2101"/>
      <c r="M4" s="2101"/>
      <c r="N4" s="2101"/>
      <c r="O4" s="2101"/>
      <c r="P4" s="2101"/>
      <c r="Q4" s="2101"/>
      <c r="R4" s="2101"/>
      <c r="S4" s="2101"/>
      <c r="T4" s="2101"/>
      <c r="U4" s="2101"/>
      <c r="V4" s="2101"/>
      <c r="W4" s="2101"/>
      <c r="X4" s="2101"/>
      <c r="Y4" s="2101"/>
    </row>
    <row r="5" spans="1:35" ht="12.6" customHeight="1" x14ac:dyDescent="0.4">
      <c r="A5" s="664"/>
      <c r="B5" s="665"/>
      <c r="C5" s="665"/>
      <c r="D5" s="665"/>
      <c r="E5" s="665"/>
      <c r="F5" s="665"/>
      <c r="G5" s="665"/>
      <c r="H5" s="665"/>
      <c r="I5" s="665"/>
      <c r="J5" s="665"/>
      <c r="K5" s="665"/>
      <c r="L5" s="665"/>
      <c r="M5" s="665"/>
      <c r="N5" s="665"/>
      <c r="O5" s="665"/>
      <c r="P5" s="665"/>
      <c r="Q5" s="665"/>
      <c r="R5" s="665"/>
      <c r="S5" s="665"/>
      <c r="T5" s="665"/>
      <c r="U5" s="665"/>
      <c r="V5" s="665"/>
    </row>
    <row r="6" spans="1:35" ht="17.25" customHeight="1" x14ac:dyDescent="0.3">
      <c r="A6" s="666"/>
      <c r="B6" s="666"/>
      <c r="C6" s="667"/>
      <c r="D6" s="667"/>
      <c r="E6" s="667"/>
      <c r="F6" s="666"/>
      <c r="G6" s="2092" t="s">
        <v>836</v>
      </c>
      <c r="H6" s="2092"/>
      <c r="I6" s="2092"/>
      <c r="J6" s="2092"/>
      <c r="K6" s="2092"/>
      <c r="L6" s="2092"/>
      <c r="M6" s="2092"/>
      <c r="N6" s="2092"/>
      <c r="O6" s="2092"/>
      <c r="P6" s="2092"/>
      <c r="Q6" s="2092"/>
      <c r="R6" s="667"/>
      <c r="S6" s="667"/>
      <c r="T6" s="667"/>
      <c r="U6" s="667"/>
      <c r="V6" s="667"/>
      <c r="W6" s="666"/>
      <c r="X6" s="666"/>
      <c r="Y6" s="668" t="s">
        <v>820</v>
      </c>
    </row>
    <row r="7" spans="1:35" s="669" customFormat="1" ht="31.2" customHeight="1" x14ac:dyDescent="0.3">
      <c r="A7" s="2085" t="s">
        <v>788</v>
      </c>
      <c r="B7" s="2085" t="s">
        <v>821</v>
      </c>
      <c r="C7" s="2087" t="s">
        <v>553</v>
      </c>
      <c r="D7" s="2089" t="s">
        <v>554</v>
      </c>
      <c r="E7" s="2089"/>
      <c r="F7" s="2082" t="s">
        <v>555</v>
      </c>
      <c r="G7" s="2082"/>
      <c r="H7" s="2082"/>
      <c r="I7" s="2082"/>
      <c r="J7" s="2083" t="s">
        <v>822</v>
      </c>
      <c r="K7" s="2090"/>
      <c r="L7" s="2090"/>
      <c r="M7" s="2090"/>
      <c r="N7" s="2090"/>
      <c r="O7" s="2091"/>
      <c r="P7" s="2082" t="s">
        <v>556</v>
      </c>
      <c r="Q7" s="2082"/>
      <c r="R7" s="2082"/>
      <c r="S7" s="2082"/>
      <c r="T7" s="2083" t="s">
        <v>823</v>
      </c>
      <c r="U7" s="2084"/>
      <c r="V7" s="2082" t="s">
        <v>557</v>
      </c>
      <c r="W7" s="2082"/>
      <c r="X7" s="2082"/>
      <c r="Y7" s="2083"/>
    </row>
    <row r="8" spans="1:35" s="669" customFormat="1" ht="93.75" customHeight="1" x14ac:dyDescent="0.3">
      <c r="A8" s="2086"/>
      <c r="B8" s="2086"/>
      <c r="C8" s="2088"/>
      <c r="D8" s="671" t="s">
        <v>297</v>
      </c>
      <c r="E8" s="672" t="s">
        <v>298</v>
      </c>
      <c r="F8" s="672" t="s">
        <v>558</v>
      </c>
      <c r="G8" s="672" t="s">
        <v>559</v>
      </c>
      <c r="H8" s="672" t="s">
        <v>560</v>
      </c>
      <c r="I8" s="672" t="s">
        <v>561</v>
      </c>
      <c r="J8" s="672" t="s">
        <v>824</v>
      </c>
      <c r="K8" s="672" t="s">
        <v>825</v>
      </c>
      <c r="L8" s="672" t="s">
        <v>826</v>
      </c>
      <c r="M8" s="672" t="s">
        <v>827</v>
      </c>
      <c r="N8" s="672" t="s">
        <v>562</v>
      </c>
      <c r="O8" s="672" t="s">
        <v>811</v>
      </c>
      <c r="P8" s="673" t="s">
        <v>828</v>
      </c>
      <c r="Q8" s="674" t="s">
        <v>563</v>
      </c>
      <c r="R8" s="674" t="s">
        <v>564</v>
      </c>
      <c r="S8" s="674" t="s">
        <v>565</v>
      </c>
      <c r="T8" s="672" t="s">
        <v>566</v>
      </c>
      <c r="U8" s="672" t="s">
        <v>567</v>
      </c>
      <c r="V8" s="672" t="s">
        <v>568</v>
      </c>
      <c r="W8" s="672" t="s">
        <v>569</v>
      </c>
      <c r="X8" s="672" t="s">
        <v>570</v>
      </c>
      <c r="Y8" s="675" t="s">
        <v>829</v>
      </c>
    </row>
    <row r="9" spans="1:35" s="669" customFormat="1" ht="30.6" customHeight="1" x14ac:dyDescent="0.3">
      <c r="A9" s="670" t="s">
        <v>571</v>
      </c>
      <c r="B9" s="708">
        <v>7</v>
      </c>
      <c r="C9" s="708">
        <f>D9+E9</f>
        <v>9</v>
      </c>
      <c r="D9" s="708">
        <v>6</v>
      </c>
      <c r="E9" s="709">
        <v>3</v>
      </c>
      <c r="F9" s="709">
        <v>0</v>
      </c>
      <c r="G9" s="709">
        <v>0</v>
      </c>
      <c r="H9" s="709">
        <v>3</v>
      </c>
      <c r="I9" s="709">
        <v>6</v>
      </c>
      <c r="J9" s="709">
        <v>0</v>
      </c>
      <c r="K9" s="709">
        <v>1</v>
      </c>
      <c r="L9" s="709">
        <v>0</v>
      </c>
      <c r="M9" s="709">
        <v>4</v>
      </c>
      <c r="N9" s="709">
        <v>3</v>
      </c>
      <c r="O9" s="709">
        <v>1</v>
      </c>
      <c r="P9" s="710">
        <v>3</v>
      </c>
      <c r="Q9" s="710">
        <v>0</v>
      </c>
      <c r="R9" s="710">
        <v>0</v>
      </c>
      <c r="S9" s="710">
        <v>6</v>
      </c>
      <c r="T9" s="709">
        <v>1</v>
      </c>
      <c r="U9" s="709">
        <v>8</v>
      </c>
      <c r="V9" s="709">
        <v>1</v>
      </c>
      <c r="W9" s="709">
        <v>4</v>
      </c>
      <c r="X9" s="709">
        <v>2</v>
      </c>
      <c r="Y9" s="711">
        <v>2</v>
      </c>
    </row>
    <row r="10" spans="1:35" ht="176.4" customHeight="1" x14ac:dyDescent="0.3">
      <c r="A10" s="676"/>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row>
    <row r="11" spans="1:35" ht="37.799999999999997" customHeight="1" x14ac:dyDescent="0.3">
      <c r="A11" s="678" t="s">
        <v>586</v>
      </c>
      <c r="B11" s="679"/>
      <c r="C11" s="679"/>
      <c r="D11" s="680"/>
      <c r="E11" s="681"/>
      <c r="F11" s="681"/>
      <c r="G11" s="680"/>
      <c r="H11" s="681"/>
      <c r="I11" s="681"/>
      <c r="J11" s="681"/>
      <c r="K11" s="681"/>
      <c r="L11" s="680"/>
      <c r="M11" s="679"/>
      <c r="N11" s="679"/>
      <c r="O11" s="682"/>
      <c r="P11" s="683"/>
      <c r="Q11" s="684"/>
      <c r="R11" s="681"/>
      <c r="S11" s="680"/>
      <c r="T11" s="679"/>
      <c r="U11" s="681"/>
      <c r="V11" s="681"/>
      <c r="W11" s="679"/>
      <c r="X11" s="685"/>
      <c r="Y11" s="686"/>
    </row>
    <row r="12" spans="1:35" ht="21" customHeight="1" x14ac:dyDescent="0.3">
      <c r="A12" s="687" t="s">
        <v>312</v>
      </c>
      <c r="B12" s="655"/>
      <c r="C12" s="655"/>
      <c r="F12" s="687" t="s">
        <v>313</v>
      </c>
      <c r="G12" s="687"/>
      <c r="L12" s="655"/>
      <c r="M12" s="655" t="s">
        <v>135</v>
      </c>
      <c r="O12" s="655"/>
      <c r="Q12" s="655"/>
      <c r="R12" s="688"/>
      <c r="S12" s="688" t="s">
        <v>136</v>
      </c>
      <c r="T12" s="688"/>
      <c r="U12" s="688"/>
      <c r="V12" s="655"/>
      <c r="W12" s="655"/>
      <c r="X12" s="689"/>
      <c r="Y12" s="689"/>
    </row>
    <row r="13" spans="1:35" ht="28.2" customHeight="1" x14ac:dyDescent="0.3">
      <c r="F13" s="655"/>
      <c r="L13" s="655"/>
      <c r="M13" s="655" t="s">
        <v>137</v>
      </c>
      <c r="O13" s="655"/>
      <c r="P13" s="655"/>
      <c r="Q13" s="655"/>
      <c r="R13" s="655"/>
      <c r="S13" s="655"/>
      <c r="T13" s="655"/>
      <c r="U13" s="655"/>
      <c r="V13" s="655"/>
      <c r="W13" s="655"/>
      <c r="X13" s="655"/>
      <c r="Y13" s="655"/>
      <c r="Z13" s="655"/>
      <c r="AA13" s="655"/>
      <c r="AB13" s="655"/>
      <c r="AC13" s="655"/>
      <c r="AD13" s="655"/>
      <c r="AE13" s="688"/>
      <c r="AF13" s="655"/>
      <c r="AG13" s="655"/>
      <c r="AH13" s="655"/>
      <c r="AI13" s="655"/>
    </row>
    <row r="14" spans="1:35" ht="28.2" customHeight="1" x14ac:dyDescent="0.3">
      <c r="F14" s="655"/>
      <c r="L14" s="655"/>
      <c r="M14" s="655"/>
      <c r="O14" s="655"/>
      <c r="P14" s="655"/>
      <c r="Q14" s="655"/>
      <c r="R14" s="655"/>
      <c r="S14" s="655"/>
      <c r="T14" s="655"/>
      <c r="U14" s="655"/>
      <c r="V14" s="655"/>
      <c r="W14" s="655"/>
      <c r="X14" s="655"/>
      <c r="Y14" s="655"/>
      <c r="Z14" s="655"/>
      <c r="AA14" s="655"/>
      <c r="AB14" s="655"/>
      <c r="AC14" s="655"/>
      <c r="AD14" s="655"/>
      <c r="AE14" s="688"/>
      <c r="AF14" s="655"/>
      <c r="AG14" s="655"/>
      <c r="AH14" s="655"/>
      <c r="AI14" s="655"/>
    </row>
    <row r="15" spans="1:35" ht="22.8" customHeight="1" x14ac:dyDescent="0.3">
      <c r="A15" s="690" t="s">
        <v>816</v>
      </c>
      <c r="B15" s="655"/>
      <c r="C15" s="655"/>
      <c r="D15" s="655"/>
      <c r="E15" s="655"/>
      <c r="F15" s="655"/>
      <c r="G15" s="655"/>
      <c r="H15" s="655"/>
      <c r="I15" s="655"/>
      <c r="J15" s="655"/>
      <c r="K15" s="655"/>
      <c r="L15" s="655"/>
      <c r="M15" s="655"/>
      <c r="N15" s="655"/>
      <c r="O15" s="655"/>
      <c r="P15" s="655"/>
      <c r="Y15" s="691" t="s">
        <v>837</v>
      </c>
    </row>
    <row r="16" spans="1:35" ht="16.5" customHeight="1" x14ac:dyDescent="0.3">
      <c r="A16" s="690" t="s">
        <v>830</v>
      </c>
      <c r="B16" s="655"/>
      <c r="C16" s="655"/>
      <c r="D16" s="655"/>
      <c r="E16" s="655"/>
      <c r="F16" s="655"/>
      <c r="G16" s="655"/>
      <c r="H16" s="655"/>
      <c r="I16" s="655"/>
      <c r="J16" s="655"/>
      <c r="K16" s="655"/>
      <c r="L16" s="655"/>
      <c r="M16" s="655"/>
      <c r="N16" s="655"/>
      <c r="O16" s="655"/>
      <c r="P16" s="655"/>
    </row>
    <row r="17" spans="1:2" ht="16.5" customHeight="1" x14ac:dyDescent="0.3">
      <c r="A17" s="663"/>
    </row>
    <row r="18" spans="1:2" x14ac:dyDescent="0.3">
      <c r="A18" s="663"/>
      <c r="B18" s="692"/>
    </row>
  </sheetData>
  <mergeCells count="15">
    <mergeCell ref="G6:Q6"/>
    <mergeCell ref="T1:U1"/>
    <mergeCell ref="V1:Y1"/>
    <mergeCell ref="T2:U2"/>
    <mergeCell ref="V2:Y2"/>
    <mergeCell ref="A4:Y4"/>
    <mergeCell ref="P7:S7"/>
    <mergeCell ref="T7:U7"/>
    <mergeCell ref="V7:Y7"/>
    <mergeCell ref="A7:A8"/>
    <mergeCell ref="B7:B8"/>
    <mergeCell ref="C7:C8"/>
    <mergeCell ref="D7:E7"/>
    <mergeCell ref="F7:I7"/>
    <mergeCell ref="J7:O7"/>
  </mergeCells>
  <phoneticPr fontId="10" type="noConversion"/>
  <hyperlinks>
    <hyperlink ref="Z1" location="預告統計資料發布時間表!A1" display="回發布時間表" xr:uid="{039525D5-DEDE-4002-AEC3-79604EF923DA}"/>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0D29-B813-49AE-B8D6-04065809472E}">
  <dimension ref="A1:S17"/>
  <sheetViews>
    <sheetView zoomScale="70" zoomScaleNormal="70" workbookViewId="0">
      <selection activeCell="R1" sqref="R1"/>
    </sheetView>
  </sheetViews>
  <sheetFormatPr defaultColWidth="16" defaultRowHeight="16.2" x14ac:dyDescent="0.3"/>
  <cols>
    <col min="1" max="1" width="12.6640625" style="457" customWidth="1"/>
    <col min="2" max="17" width="10.88671875" style="457" customWidth="1"/>
    <col min="18" max="256" width="16" style="457"/>
    <col min="257" max="257" width="12.6640625" style="457" customWidth="1"/>
    <col min="258" max="273" width="10.88671875" style="457" customWidth="1"/>
    <col min="274" max="512" width="16" style="457"/>
    <col min="513" max="513" width="12.6640625" style="457" customWidth="1"/>
    <col min="514" max="529" width="10.88671875" style="457" customWidth="1"/>
    <col min="530" max="768" width="16" style="457"/>
    <col min="769" max="769" width="12.6640625" style="457" customWidth="1"/>
    <col min="770" max="785" width="10.88671875" style="457" customWidth="1"/>
    <col min="786" max="1024" width="16" style="457"/>
    <col min="1025" max="1025" width="12.6640625" style="457" customWidth="1"/>
    <col min="1026" max="1041" width="10.88671875" style="457" customWidth="1"/>
    <col min="1042" max="1280" width="16" style="457"/>
    <col min="1281" max="1281" width="12.6640625" style="457" customWidth="1"/>
    <col min="1282" max="1297" width="10.88671875" style="457" customWidth="1"/>
    <col min="1298" max="1536" width="16" style="457"/>
    <col min="1537" max="1537" width="12.6640625" style="457" customWidth="1"/>
    <col min="1538" max="1553" width="10.88671875" style="457" customWidth="1"/>
    <col min="1554" max="1792" width="16" style="457"/>
    <col min="1793" max="1793" width="12.6640625" style="457" customWidth="1"/>
    <col min="1794" max="1809" width="10.88671875" style="457" customWidth="1"/>
    <col min="1810" max="2048" width="16" style="457"/>
    <col min="2049" max="2049" width="12.6640625" style="457" customWidth="1"/>
    <col min="2050" max="2065" width="10.88671875" style="457" customWidth="1"/>
    <col min="2066" max="2304" width="16" style="457"/>
    <col min="2305" max="2305" width="12.6640625" style="457" customWidth="1"/>
    <col min="2306" max="2321" width="10.88671875" style="457" customWidth="1"/>
    <col min="2322" max="2560" width="16" style="457"/>
    <col min="2561" max="2561" width="12.6640625" style="457" customWidth="1"/>
    <col min="2562" max="2577" width="10.88671875" style="457" customWidth="1"/>
    <col min="2578" max="2816" width="16" style="457"/>
    <col min="2817" max="2817" width="12.6640625" style="457" customWidth="1"/>
    <col min="2818" max="2833" width="10.88671875" style="457" customWidth="1"/>
    <col min="2834" max="3072" width="16" style="457"/>
    <col min="3073" max="3073" width="12.6640625" style="457" customWidth="1"/>
    <col min="3074" max="3089" width="10.88671875" style="457" customWidth="1"/>
    <col min="3090" max="3328" width="16" style="457"/>
    <col min="3329" max="3329" width="12.6640625" style="457" customWidth="1"/>
    <col min="3330" max="3345" width="10.88671875" style="457" customWidth="1"/>
    <col min="3346" max="3584" width="16" style="457"/>
    <col min="3585" max="3585" width="12.6640625" style="457" customWidth="1"/>
    <col min="3586" max="3601" width="10.88671875" style="457" customWidth="1"/>
    <col min="3602" max="3840" width="16" style="457"/>
    <col min="3841" max="3841" width="12.6640625" style="457" customWidth="1"/>
    <col min="3842" max="3857" width="10.88671875" style="457" customWidth="1"/>
    <col min="3858" max="4096" width="16" style="457"/>
    <col min="4097" max="4097" width="12.6640625" style="457" customWidth="1"/>
    <col min="4098" max="4113" width="10.88671875" style="457" customWidth="1"/>
    <col min="4114" max="4352" width="16" style="457"/>
    <col min="4353" max="4353" width="12.6640625" style="457" customWidth="1"/>
    <col min="4354" max="4369" width="10.88671875" style="457" customWidth="1"/>
    <col min="4370" max="4608" width="16" style="457"/>
    <col min="4609" max="4609" width="12.6640625" style="457" customWidth="1"/>
    <col min="4610" max="4625" width="10.88671875" style="457" customWidth="1"/>
    <col min="4626" max="4864" width="16" style="457"/>
    <col min="4865" max="4865" width="12.6640625" style="457" customWidth="1"/>
    <col min="4866" max="4881" width="10.88671875" style="457" customWidth="1"/>
    <col min="4882" max="5120" width="16" style="457"/>
    <col min="5121" max="5121" width="12.6640625" style="457" customWidth="1"/>
    <col min="5122" max="5137" width="10.88671875" style="457" customWidth="1"/>
    <col min="5138" max="5376" width="16" style="457"/>
    <col min="5377" max="5377" width="12.6640625" style="457" customWidth="1"/>
    <col min="5378" max="5393" width="10.88671875" style="457" customWidth="1"/>
    <col min="5394" max="5632" width="16" style="457"/>
    <col min="5633" max="5633" width="12.6640625" style="457" customWidth="1"/>
    <col min="5634" max="5649" width="10.88671875" style="457" customWidth="1"/>
    <col min="5650" max="5888" width="16" style="457"/>
    <col min="5889" max="5889" width="12.6640625" style="457" customWidth="1"/>
    <col min="5890" max="5905" width="10.88671875" style="457" customWidth="1"/>
    <col min="5906" max="6144" width="16" style="457"/>
    <col min="6145" max="6145" width="12.6640625" style="457" customWidth="1"/>
    <col min="6146" max="6161" width="10.88671875" style="457" customWidth="1"/>
    <col min="6162" max="6400" width="16" style="457"/>
    <col min="6401" max="6401" width="12.6640625" style="457" customWidth="1"/>
    <col min="6402" max="6417" width="10.88671875" style="457" customWidth="1"/>
    <col min="6418" max="6656" width="16" style="457"/>
    <col min="6657" max="6657" width="12.6640625" style="457" customWidth="1"/>
    <col min="6658" max="6673" width="10.88671875" style="457" customWidth="1"/>
    <col min="6674" max="6912" width="16" style="457"/>
    <col min="6913" max="6913" width="12.6640625" style="457" customWidth="1"/>
    <col min="6914" max="6929" width="10.88671875" style="457" customWidth="1"/>
    <col min="6930" max="7168" width="16" style="457"/>
    <col min="7169" max="7169" width="12.6640625" style="457" customWidth="1"/>
    <col min="7170" max="7185" width="10.88671875" style="457" customWidth="1"/>
    <col min="7186" max="7424" width="16" style="457"/>
    <col min="7425" max="7425" width="12.6640625" style="457" customWidth="1"/>
    <col min="7426" max="7441" width="10.88671875" style="457" customWidth="1"/>
    <col min="7442" max="7680" width="16" style="457"/>
    <col min="7681" max="7681" width="12.6640625" style="457" customWidth="1"/>
    <col min="7682" max="7697" width="10.88671875" style="457" customWidth="1"/>
    <col min="7698" max="7936" width="16" style="457"/>
    <col min="7937" max="7937" width="12.6640625" style="457" customWidth="1"/>
    <col min="7938" max="7953" width="10.88671875" style="457" customWidth="1"/>
    <col min="7954" max="8192" width="16" style="457"/>
    <col min="8193" max="8193" width="12.6640625" style="457" customWidth="1"/>
    <col min="8194" max="8209" width="10.88671875" style="457" customWidth="1"/>
    <col min="8210" max="8448" width="16" style="457"/>
    <col min="8449" max="8449" width="12.6640625" style="457" customWidth="1"/>
    <col min="8450" max="8465" width="10.88671875" style="457" customWidth="1"/>
    <col min="8466" max="8704" width="16" style="457"/>
    <col min="8705" max="8705" width="12.6640625" style="457" customWidth="1"/>
    <col min="8706" max="8721" width="10.88671875" style="457" customWidth="1"/>
    <col min="8722" max="8960" width="16" style="457"/>
    <col min="8961" max="8961" width="12.6640625" style="457" customWidth="1"/>
    <col min="8962" max="8977" width="10.88671875" style="457" customWidth="1"/>
    <col min="8978" max="9216" width="16" style="457"/>
    <col min="9217" max="9217" width="12.6640625" style="457" customWidth="1"/>
    <col min="9218" max="9233" width="10.88671875" style="457" customWidth="1"/>
    <col min="9234" max="9472" width="16" style="457"/>
    <col min="9473" max="9473" width="12.6640625" style="457" customWidth="1"/>
    <col min="9474" max="9489" width="10.88671875" style="457" customWidth="1"/>
    <col min="9490" max="9728" width="16" style="457"/>
    <col min="9729" max="9729" width="12.6640625" style="457" customWidth="1"/>
    <col min="9730" max="9745" width="10.88671875" style="457" customWidth="1"/>
    <col min="9746" max="9984" width="16" style="457"/>
    <col min="9985" max="9985" width="12.6640625" style="457" customWidth="1"/>
    <col min="9986" max="10001" width="10.88671875" style="457" customWidth="1"/>
    <col min="10002" max="10240" width="16" style="457"/>
    <col min="10241" max="10241" width="12.6640625" style="457" customWidth="1"/>
    <col min="10242" max="10257" width="10.88671875" style="457" customWidth="1"/>
    <col min="10258" max="10496" width="16" style="457"/>
    <col min="10497" max="10497" width="12.6640625" style="457" customWidth="1"/>
    <col min="10498" max="10513" width="10.88671875" style="457" customWidth="1"/>
    <col min="10514" max="10752" width="16" style="457"/>
    <col min="10753" max="10753" width="12.6640625" style="457" customWidth="1"/>
    <col min="10754" max="10769" width="10.88671875" style="457" customWidth="1"/>
    <col min="10770" max="11008" width="16" style="457"/>
    <col min="11009" max="11009" width="12.6640625" style="457" customWidth="1"/>
    <col min="11010" max="11025" width="10.88671875" style="457" customWidth="1"/>
    <col min="11026" max="11264" width="16" style="457"/>
    <col min="11265" max="11265" width="12.6640625" style="457" customWidth="1"/>
    <col min="11266" max="11281" width="10.88671875" style="457" customWidth="1"/>
    <col min="11282" max="11520" width="16" style="457"/>
    <col min="11521" max="11521" width="12.6640625" style="457" customWidth="1"/>
    <col min="11522" max="11537" width="10.88671875" style="457" customWidth="1"/>
    <col min="11538" max="11776" width="16" style="457"/>
    <col min="11777" max="11777" width="12.6640625" style="457" customWidth="1"/>
    <col min="11778" max="11793" width="10.88671875" style="457" customWidth="1"/>
    <col min="11794" max="12032" width="16" style="457"/>
    <col min="12033" max="12033" width="12.6640625" style="457" customWidth="1"/>
    <col min="12034" max="12049" width="10.88671875" style="457" customWidth="1"/>
    <col min="12050" max="12288" width="16" style="457"/>
    <col min="12289" max="12289" width="12.6640625" style="457" customWidth="1"/>
    <col min="12290" max="12305" width="10.88671875" style="457" customWidth="1"/>
    <col min="12306" max="12544" width="16" style="457"/>
    <col min="12545" max="12545" width="12.6640625" style="457" customWidth="1"/>
    <col min="12546" max="12561" width="10.88671875" style="457" customWidth="1"/>
    <col min="12562" max="12800" width="16" style="457"/>
    <col min="12801" max="12801" width="12.6640625" style="457" customWidth="1"/>
    <col min="12802" max="12817" width="10.88671875" style="457" customWidth="1"/>
    <col min="12818" max="13056" width="16" style="457"/>
    <col min="13057" max="13057" width="12.6640625" style="457" customWidth="1"/>
    <col min="13058" max="13073" width="10.88671875" style="457" customWidth="1"/>
    <col min="13074" max="13312" width="16" style="457"/>
    <col min="13313" max="13313" width="12.6640625" style="457" customWidth="1"/>
    <col min="13314" max="13329" width="10.88671875" style="457" customWidth="1"/>
    <col min="13330" max="13568" width="16" style="457"/>
    <col min="13569" max="13569" width="12.6640625" style="457" customWidth="1"/>
    <col min="13570" max="13585" width="10.88671875" style="457" customWidth="1"/>
    <col min="13586" max="13824" width="16" style="457"/>
    <col min="13825" max="13825" width="12.6640625" style="457" customWidth="1"/>
    <col min="13826" max="13841" width="10.88671875" style="457" customWidth="1"/>
    <col min="13842" max="14080" width="16" style="457"/>
    <col min="14081" max="14081" width="12.6640625" style="457" customWidth="1"/>
    <col min="14082" max="14097" width="10.88671875" style="457" customWidth="1"/>
    <col min="14098" max="14336" width="16" style="457"/>
    <col min="14337" max="14337" width="12.6640625" style="457" customWidth="1"/>
    <col min="14338" max="14353" width="10.88671875" style="457" customWidth="1"/>
    <col min="14354" max="14592" width="16" style="457"/>
    <col min="14593" max="14593" width="12.6640625" style="457" customWidth="1"/>
    <col min="14594" max="14609" width="10.88671875" style="457" customWidth="1"/>
    <col min="14610" max="14848" width="16" style="457"/>
    <col min="14849" max="14849" width="12.6640625" style="457" customWidth="1"/>
    <col min="14850" max="14865" width="10.88671875" style="457" customWidth="1"/>
    <col min="14866" max="15104" width="16" style="457"/>
    <col min="15105" max="15105" width="12.6640625" style="457" customWidth="1"/>
    <col min="15106" max="15121" width="10.88671875" style="457" customWidth="1"/>
    <col min="15122" max="15360" width="16" style="457"/>
    <col min="15361" max="15361" width="12.6640625" style="457" customWidth="1"/>
    <col min="15362" max="15377" width="10.88671875" style="457" customWidth="1"/>
    <col min="15378" max="15616" width="16" style="457"/>
    <col min="15617" max="15617" width="12.6640625" style="457" customWidth="1"/>
    <col min="15618" max="15633" width="10.88671875" style="457" customWidth="1"/>
    <col min="15634" max="15872" width="16" style="457"/>
    <col min="15873" max="15873" width="12.6640625" style="457" customWidth="1"/>
    <col min="15874" max="15889" width="10.88671875" style="457" customWidth="1"/>
    <col min="15890" max="16128" width="16" style="457"/>
    <col min="16129" max="16129" width="12.6640625" style="457" customWidth="1"/>
    <col min="16130" max="16145" width="10.88671875" style="457" customWidth="1"/>
    <col min="16146" max="16384" width="16" style="457"/>
  </cols>
  <sheetData>
    <row r="1" spans="1:19" ht="21" customHeight="1" x14ac:dyDescent="0.3">
      <c r="A1" s="693" t="s">
        <v>572</v>
      </c>
      <c r="B1" s="462"/>
      <c r="C1" s="458"/>
      <c r="M1" s="2065" t="s">
        <v>589</v>
      </c>
      <c r="N1" s="2065"/>
      <c r="O1" s="2063" t="s">
        <v>269</v>
      </c>
      <c r="P1" s="2064"/>
      <c r="Q1" s="2066"/>
      <c r="R1" s="109" t="s">
        <v>97</v>
      </c>
      <c r="S1" s="694"/>
    </row>
    <row r="2" spans="1:19" ht="21" customHeight="1" thickBot="1" x14ac:dyDescent="0.35">
      <c r="A2" s="695" t="s">
        <v>573</v>
      </c>
      <c r="B2" s="696" t="s">
        <v>812</v>
      </c>
      <c r="C2" s="635"/>
      <c r="D2" s="633"/>
      <c r="E2" s="633"/>
      <c r="F2" s="633"/>
      <c r="G2" s="633"/>
      <c r="H2" s="633"/>
      <c r="I2" s="633"/>
      <c r="J2" s="633"/>
      <c r="K2" s="633"/>
      <c r="L2" s="697"/>
      <c r="M2" s="2078" t="s">
        <v>593</v>
      </c>
      <c r="N2" s="2078"/>
      <c r="O2" s="2078" t="s">
        <v>574</v>
      </c>
      <c r="P2" s="2078"/>
      <c r="Q2" s="2078"/>
      <c r="R2" s="698"/>
      <c r="S2" s="698"/>
    </row>
    <row r="3" spans="1:19" ht="41.25" customHeight="1" x14ac:dyDescent="0.3">
      <c r="A3" s="2113" t="s">
        <v>831</v>
      </c>
      <c r="B3" s="2113"/>
      <c r="C3" s="2113"/>
      <c r="D3" s="2113"/>
      <c r="E3" s="2113"/>
      <c r="F3" s="2113"/>
      <c r="G3" s="2113"/>
      <c r="H3" s="2113"/>
      <c r="I3" s="2113"/>
      <c r="J3" s="2113"/>
      <c r="K3" s="2113"/>
      <c r="L3" s="2113"/>
      <c r="M3" s="2113"/>
      <c r="N3" s="2113"/>
      <c r="O3" s="2113"/>
      <c r="P3" s="2113"/>
      <c r="Q3" s="2113"/>
    </row>
    <row r="4" spans="1:19" ht="25.8" customHeight="1" thickBot="1" x14ac:dyDescent="0.35">
      <c r="B4" s="463"/>
      <c r="C4" s="463"/>
      <c r="D4" s="463"/>
      <c r="F4" s="463"/>
      <c r="G4" s="2056" t="s">
        <v>838</v>
      </c>
      <c r="H4" s="2056"/>
      <c r="I4" s="2056"/>
      <c r="J4" s="2056"/>
      <c r="K4" s="463"/>
      <c r="L4" s="463"/>
      <c r="M4" s="463"/>
      <c r="N4" s="463"/>
      <c r="O4" s="463"/>
      <c r="P4" s="2114" t="s">
        <v>575</v>
      </c>
      <c r="Q4" s="2114"/>
    </row>
    <row r="5" spans="1:19" s="463" customFormat="1" ht="25.8" customHeight="1" x14ac:dyDescent="0.3">
      <c r="A5" s="2108" t="s">
        <v>576</v>
      </c>
      <c r="B5" s="2075" t="s">
        <v>577</v>
      </c>
      <c r="C5" s="2110"/>
      <c r="D5" s="2110"/>
      <c r="E5" s="2110"/>
      <c r="F5" s="2110"/>
      <c r="G5" s="2110"/>
      <c r="H5" s="2110"/>
      <c r="I5" s="2110"/>
      <c r="J5" s="2110"/>
      <c r="K5" s="2110"/>
      <c r="L5" s="2110"/>
      <c r="M5" s="2111"/>
      <c r="N5" s="2117" t="s">
        <v>578</v>
      </c>
      <c r="O5" s="2118"/>
      <c r="P5" s="2118"/>
      <c r="Q5" s="2118"/>
    </row>
    <row r="6" spans="1:19" s="463" customFormat="1" ht="25.8" customHeight="1" x14ac:dyDescent="0.3">
      <c r="A6" s="2055"/>
      <c r="B6" s="2063" t="s">
        <v>579</v>
      </c>
      <c r="C6" s="2064"/>
      <c r="D6" s="2064"/>
      <c r="E6" s="2066"/>
      <c r="F6" s="2063" t="s">
        <v>580</v>
      </c>
      <c r="G6" s="2064"/>
      <c r="H6" s="2064"/>
      <c r="I6" s="2066"/>
      <c r="J6" s="2063" t="s">
        <v>581</v>
      </c>
      <c r="K6" s="2064"/>
      <c r="L6" s="2064"/>
      <c r="M6" s="2112"/>
      <c r="N6" s="2119"/>
      <c r="O6" s="2061"/>
      <c r="P6" s="2061"/>
      <c r="Q6" s="2061"/>
    </row>
    <row r="7" spans="1:19" s="463" customFormat="1" ht="15.75" customHeight="1" x14ac:dyDescent="0.3">
      <c r="A7" s="2055"/>
      <c r="B7" s="2106" t="s">
        <v>582</v>
      </c>
      <c r="C7" s="2104" t="s">
        <v>583</v>
      </c>
      <c r="D7" s="637"/>
      <c r="E7" s="2104" t="s">
        <v>584</v>
      </c>
      <c r="F7" s="2106" t="s">
        <v>582</v>
      </c>
      <c r="G7" s="2104" t="s">
        <v>583</v>
      </c>
      <c r="H7" s="637"/>
      <c r="I7" s="2104" t="s">
        <v>584</v>
      </c>
      <c r="J7" s="2106" t="s">
        <v>582</v>
      </c>
      <c r="K7" s="2104" t="s">
        <v>583</v>
      </c>
      <c r="L7" s="637"/>
      <c r="M7" s="2104" t="s">
        <v>584</v>
      </c>
      <c r="N7" s="2115" t="s">
        <v>582</v>
      </c>
      <c r="O7" s="2104" t="s">
        <v>583</v>
      </c>
      <c r="P7" s="637"/>
      <c r="Q7" s="2104" t="s">
        <v>584</v>
      </c>
    </row>
    <row r="8" spans="1:19" s="463" customFormat="1" ht="43.8" customHeight="1" thickBot="1" x14ac:dyDescent="0.35">
      <c r="A8" s="2109"/>
      <c r="B8" s="2107"/>
      <c r="C8" s="2105"/>
      <c r="D8" s="464" t="s">
        <v>585</v>
      </c>
      <c r="E8" s="2105"/>
      <c r="F8" s="2107"/>
      <c r="G8" s="2105"/>
      <c r="H8" s="464" t="s">
        <v>585</v>
      </c>
      <c r="I8" s="2105"/>
      <c r="J8" s="2107"/>
      <c r="K8" s="2105"/>
      <c r="L8" s="464" t="s">
        <v>585</v>
      </c>
      <c r="M8" s="2105"/>
      <c r="N8" s="2116"/>
      <c r="O8" s="2105"/>
      <c r="P8" s="464" t="s">
        <v>585</v>
      </c>
      <c r="Q8" s="2105"/>
    </row>
    <row r="9" spans="1:19" s="463" customFormat="1" ht="25.2" customHeight="1" x14ac:dyDescent="0.3">
      <c r="A9" s="717" t="s">
        <v>571</v>
      </c>
      <c r="B9" s="718">
        <f>C9+E9</f>
        <v>28</v>
      </c>
      <c r="C9" s="718">
        <f>G9+K9</f>
        <v>8</v>
      </c>
      <c r="D9" s="719">
        <f>C9/B9</f>
        <v>0.2857142857142857</v>
      </c>
      <c r="E9" s="718">
        <f>I9+M9</f>
        <v>20</v>
      </c>
      <c r="F9" s="718">
        <f>G9+I9</f>
        <v>25</v>
      </c>
      <c r="G9" s="718">
        <v>7</v>
      </c>
      <c r="H9" s="719">
        <f>G9/F9</f>
        <v>0.28000000000000003</v>
      </c>
      <c r="I9" s="718">
        <v>18</v>
      </c>
      <c r="J9" s="718">
        <f>K9+M9</f>
        <v>3</v>
      </c>
      <c r="K9" s="718">
        <v>1</v>
      </c>
      <c r="L9" s="719">
        <f>K9/J9</f>
        <v>0.33333333333333331</v>
      </c>
      <c r="M9" s="721">
        <v>2</v>
      </c>
      <c r="N9" s="722">
        <f>O9+Q9</f>
        <v>3</v>
      </c>
      <c r="O9" s="718">
        <v>3</v>
      </c>
      <c r="P9" s="719">
        <f>O9/N9</f>
        <v>1</v>
      </c>
      <c r="Q9" s="720">
        <v>0</v>
      </c>
    </row>
    <row r="10" spans="1:19" s="458" customFormat="1" ht="186.6" customHeight="1" x14ac:dyDescent="0.3">
      <c r="A10" s="712"/>
      <c r="B10" s="716"/>
      <c r="C10" s="716"/>
      <c r="D10" s="716"/>
      <c r="E10" s="716"/>
      <c r="F10" s="716"/>
      <c r="G10" s="716"/>
      <c r="H10" s="716"/>
      <c r="I10" s="716"/>
      <c r="J10" s="716"/>
      <c r="K10" s="716"/>
      <c r="L10" s="716"/>
      <c r="M10" s="723"/>
      <c r="N10" s="724"/>
      <c r="O10" s="716"/>
      <c r="P10" s="716"/>
      <c r="Q10" s="699"/>
    </row>
    <row r="11" spans="1:19" ht="39" customHeight="1" thickBot="1" x14ac:dyDescent="0.35">
      <c r="A11" s="465" t="s">
        <v>586</v>
      </c>
      <c r="B11" s="635"/>
      <c r="C11" s="635"/>
      <c r="D11" s="633"/>
      <c r="E11" s="713"/>
      <c r="F11" s="713"/>
      <c r="G11" s="633"/>
      <c r="H11" s="713"/>
      <c r="I11" s="713"/>
      <c r="J11" s="633"/>
      <c r="K11" s="635"/>
      <c r="L11" s="635"/>
      <c r="M11" s="714"/>
      <c r="N11" s="715"/>
      <c r="O11" s="633"/>
      <c r="P11" s="633"/>
      <c r="Q11" s="466"/>
    </row>
    <row r="12" spans="1:19" ht="22.8" customHeight="1" x14ac:dyDescent="0.3">
      <c r="A12" s="459" t="s">
        <v>312</v>
      </c>
      <c r="B12" s="458"/>
      <c r="C12" s="458"/>
      <c r="D12" s="459" t="s">
        <v>313</v>
      </c>
      <c r="E12" s="459"/>
      <c r="F12" s="458"/>
      <c r="H12" s="458" t="s">
        <v>135</v>
      </c>
      <c r="I12" s="458"/>
      <c r="J12" s="458"/>
      <c r="L12" s="458"/>
      <c r="M12" s="467" t="s">
        <v>587</v>
      </c>
      <c r="N12" s="467"/>
      <c r="O12" s="458"/>
    </row>
    <row r="13" spans="1:19" ht="30.6" customHeight="1" x14ac:dyDescent="0.3">
      <c r="F13" s="458"/>
      <c r="H13" s="458" t="s">
        <v>137</v>
      </c>
      <c r="I13" s="458"/>
      <c r="J13" s="458"/>
      <c r="K13" s="460"/>
      <c r="L13" s="458"/>
      <c r="N13" s="458"/>
      <c r="O13" s="458"/>
    </row>
    <row r="14" spans="1:19" ht="30.6" customHeight="1" x14ac:dyDescent="0.3">
      <c r="F14" s="458"/>
      <c r="H14" s="458"/>
      <c r="I14" s="458"/>
      <c r="J14" s="458"/>
      <c r="K14" s="460"/>
      <c r="L14" s="458"/>
      <c r="N14" s="458"/>
      <c r="O14" s="458"/>
    </row>
    <row r="15" spans="1:19" ht="18.600000000000001" customHeight="1" x14ac:dyDescent="0.3">
      <c r="A15" s="2102" t="s">
        <v>832</v>
      </c>
      <c r="B15" s="2103"/>
      <c r="C15" s="2103"/>
      <c r="D15" s="2103"/>
      <c r="E15" s="2103"/>
      <c r="F15" s="2103"/>
      <c r="G15" s="2103"/>
      <c r="H15" s="2103"/>
      <c r="I15" s="2103"/>
      <c r="J15" s="2103"/>
      <c r="K15" s="468"/>
      <c r="L15" s="468"/>
      <c r="M15" s="468"/>
      <c r="N15" s="469"/>
      <c r="O15" s="469"/>
      <c r="P15" s="469"/>
      <c r="Q15" s="469"/>
    </row>
    <row r="16" spans="1:19" ht="16.5" customHeight="1" x14ac:dyDescent="0.3">
      <c r="A16" s="470" t="s">
        <v>833</v>
      </c>
      <c r="Q16" s="651" t="s">
        <v>837</v>
      </c>
    </row>
    <row r="17" spans="1:1" ht="16.5" customHeight="1" x14ac:dyDescent="0.3">
      <c r="A17" s="470" t="s">
        <v>834</v>
      </c>
    </row>
  </sheetData>
  <mergeCells count="26">
    <mergeCell ref="G4:J4"/>
    <mergeCell ref="P4:Q4"/>
    <mergeCell ref="O7:O8"/>
    <mergeCell ref="Q7:Q8"/>
    <mergeCell ref="M7:M8"/>
    <mergeCell ref="N7:N8"/>
    <mergeCell ref="N5:Q6"/>
    <mergeCell ref="M1:N1"/>
    <mergeCell ref="O1:Q1"/>
    <mergeCell ref="M2:N2"/>
    <mergeCell ref="O2:Q2"/>
    <mergeCell ref="A3:Q3"/>
    <mergeCell ref="A15:J15"/>
    <mergeCell ref="G7:G8"/>
    <mergeCell ref="I7:I8"/>
    <mergeCell ref="J7:J8"/>
    <mergeCell ref="K7:K8"/>
    <mergeCell ref="A5:A8"/>
    <mergeCell ref="B5:M5"/>
    <mergeCell ref="B6:E6"/>
    <mergeCell ref="F6:I6"/>
    <mergeCell ref="J6:M6"/>
    <mergeCell ref="B7:B8"/>
    <mergeCell ref="C7:C8"/>
    <mergeCell ref="E7:E8"/>
    <mergeCell ref="F7:F8"/>
  </mergeCells>
  <phoneticPr fontId="10" type="noConversion"/>
  <hyperlinks>
    <hyperlink ref="R1" location="預告統計資料發布時間表!A1" display="回發布時間表" xr:uid="{E3C40600-37C4-4C7B-B1AC-0B83500F716E}"/>
  </hyperlink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0BE4-4E66-4A74-B877-E7991449B7BB}">
  <sheetPr>
    <pageSetUpPr fitToPage="1"/>
  </sheetPr>
  <dimension ref="A1:AB44"/>
  <sheetViews>
    <sheetView zoomScale="90" zoomScaleNormal="90" workbookViewId="0">
      <selection activeCell="N1" sqref="N1"/>
    </sheetView>
  </sheetViews>
  <sheetFormatPr defaultColWidth="7.21875" defaultRowHeight="12" x14ac:dyDescent="0.25"/>
  <cols>
    <col min="1" max="1" width="11.5546875" style="950" customWidth="1"/>
    <col min="2" max="2" width="14.77734375" style="950" customWidth="1"/>
    <col min="3" max="4" width="10.77734375" style="950" customWidth="1"/>
    <col min="5" max="5" width="12.44140625" style="950" customWidth="1"/>
    <col min="6" max="7" width="10.77734375" style="950" customWidth="1"/>
    <col min="8" max="8" width="10.88671875" style="950" customWidth="1"/>
    <col min="9" max="9" width="14" style="950" customWidth="1"/>
    <col min="10" max="10" width="10.77734375" style="950" customWidth="1"/>
    <col min="11" max="11" width="11.21875" style="950" customWidth="1"/>
    <col min="12" max="12" width="8.5546875" style="950" customWidth="1"/>
    <col min="13" max="13" width="6.88671875" style="950" customWidth="1"/>
    <col min="14" max="19" width="12.21875" style="950" customWidth="1"/>
    <col min="20" max="20" width="7.77734375" style="950" customWidth="1"/>
    <col min="21" max="21" width="7.21875" style="950"/>
    <col min="22" max="22" width="4.5546875" style="950" customWidth="1"/>
    <col min="23" max="27" width="7.21875" style="950"/>
    <col min="28" max="28" width="10.21875" style="950" customWidth="1"/>
    <col min="29" max="256" width="7.21875" style="950"/>
    <col min="257" max="257" width="11.5546875" style="950" customWidth="1"/>
    <col min="258" max="258" width="14.77734375" style="950" customWidth="1"/>
    <col min="259" max="260" width="10.77734375" style="950" customWidth="1"/>
    <col min="261" max="261" width="12.44140625" style="950" customWidth="1"/>
    <col min="262" max="263" width="10.77734375" style="950" customWidth="1"/>
    <col min="264" max="264" width="10.88671875" style="950" customWidth="1"/>
    <col min="265" max="265" width="14" style="950" customWidth="1"/>
    <col min="266" max="266" width="10.77734375" style="950" customWidth="1"/>
    <col min="267" max="267" width="11.21875" style="950" customWidth="1"/>
    <col min="268" max="268" width="8.5546875" style="950" customWidth="1"/>
    <col min="269" max="269" width="6.88671875" style="950" customWidth="1"/>
    <col min="270" max="275" width="12.21875" style="950" customWidth="1"/>
    <col min="276" max="276" width="7.77734375" style="950" customWidth="1"/>
    <col min="277" max="277" width="7.21875" style="950"/>
    <col min="278" max="278" width="4.5546875" style="950" customWidth="1"/>
    <col min="279" max="283" width="7.21875" style="950"/>
    <col min="284" max="284" width="10.21875" style="950" customWidth="1"/>
    <col min="285" max="512" width="7.21875" style="950"/>
    <col min="513" max="513" width="11.5546875" style="950" customWidth="1"/>
    <col min="514" max="514" width="14.77734375" style="950" customWidth="1"/>
    <col min="515" max="516" width="10.77734375" style="950" customWidth="1"/>
    <col min="517" max="517" width="12.44140625" style="950" customWidth="1"/>
    <col min="518" max="519" width="10.77734375" style="950" customWidth="1"/>
    <col min="520" max="520" width="10.88671875" style="950" customWidth="1"/>
    <col min="521" max="521" width="14" style="950" customWidth="1"/>
    <col min="522" max="522" width="10.77734375" style="950" customWidth="1"/>
    <col min="523" max="523" width="11.21875" style="950" customWidth="1"/>
    <col min="524" max="524" width="8.5546875" style="950" customWidth="1"/>
    <col min="525" max="525" width="6.88671875" style="950" customWidth="1"/>
    <col min="526" max="531" width="12.21875" style="950" customWidth="1"/>
    <col min="532" max="532" width="7.77734375" style="950" customWidth="1"/>
    <col min="533" max="533" width="7.21875" style="950"/>
    <col min="534" max="534" width="4.5546875" style="950" customWidth="1"/>
    <col min="535" max="539" width="7.21875" style="950"/>
    <col min="540" max="540" width="10.21875" style="950" customWidth="1"/>
    <col min="541" max="768" width="7.21875" style="950"/>
    <col min="769" max="769" width="11.5546875" style="950" customWidth="1"/>
    <col min="770" max="770" width="14.77734375" style="950" customWidth="1"/>
    <col min="771" max="772" width="10.77734375" style="950" customWidth="1"/>
    <col min="773" max="773" width="12.44140625" style="950" customWidth="1"/>
    <col min="774" max="775" width="10.77734375" style="950" customWidth="1"/>
    <col min="776" max="776" width="10.88671875" style="950" customWidth="1"/>
    <col min="777" max="777" width="14" style="950" customWidth="1"/>
    <col min="778" max="778" width="10.77734375" style="950" customWidth="1"/>
    <col min="779" max="779" width="11.21875" style="950" customWidth="1"/>
    <col min="780" max="780" width="8.5546875" style="950" customWidth="1"/>
    <col min="781" max="781" width="6.88671875" style="950" customWidth="1"/>
    <col min="782" max="787" width="12.21875" style="950" customWidth="1"/>
    <col min="788" max="788" width="7.77734375" style="950" customWidth="1"/>
    <col min="789" max="789" width="7.21875" style="950"/>
    <col min="790" max="790" width="4.5546875" style="950" customWidth="1"/>
    <col min="791" max="795" width="7.21875" style="950"/>
    <col min="796" max="796" width="10.21875" style="950" customWidth="1"/>
    <col min="797" max="1024" width="7.21875" style="950"/>
    <col min="1025" max="1025" width="11.5546875" style="950" customWidth="1"/>
    <col min="1026" max="1026" width="14.77734375" style="950" customWidth="1"/>
    <col min="1027" max="1028" width="10.77734375" style="950" customWidth="1"/>
    <col min="1029" max="1029" width="12.44140625" style="950" customWidth="1"/>
    <col min="1030" max="1031" width="10.77734375" style="950" customWidth="1"/>
    <col min="1032" max="1032" width="10.88671875" style="950" customWidth="1"/>
    <col min="1033" max="1033" width="14" style="950" customWidth="1"/>
    <col min="1034" max="1034" width="10.77734375" style="950" customWidth="1"/>
    <col min="1035" max="1035" width="11.21875" style="950" customWidth="1"/>
    <col min="1036" max="1036" width="8.5546875" style="950" customWidth="1"/>
    <col min="1037" max="1037" width="6.88671875" style="950" customWidth="1"/>
    <col min="1038" max="1043" width="12.21875" style="950" customWidth="1"/>
    <col min="1044" max="1044" width="7.77734375" style="950" customWidth="1"/>
    <col min="1045" max="1045" width="7.21875" style="950"/>
    <col min="1046" max="1046" width="4.5546875" style="950" customWidth="1"/>
    <col min="1047" max="1051" width="7.21875" style="950"/>
    <col min="1052" max="1052" width="10.21875" style="950" customWidth="1"/>
    <col min="1053" max="1280" width="7.21875" style="950"/>
    <col min="1281" max="1281" width="11.5546875" style="950" customWidth="1"/>
    <col min="1282" max="1282" width="14.77734375" style="950" customWidth="1"/>
    <col min="1283" max="1284" width="10.77734375" style="950" customWidth="1"/>
    <col min="1285" max="1285" width="12.44140625" style="950" customWidth="1"/>
    <col min="1286" max="1287" width="10.77734375" style="950" customWidth="1"/>
    <col min="1288" max="1288" width="10.88671875" style="950" customWidth="1"/>
    <col min="1289" max="1289" width="14" style="950" customWidth="1"/>
    <col min="1290" max="1290" width="10.77734375" style="950" customWidth="1"/>
    <col min="1291" max="1291" width="11.21875" style="950" customWidth="1"/>
    <col min="1292" max="1292" width="8.5546875" style="950" customWidth="1"/>
    <col min="1293" max="1293" width="6.88671875" style="950" customWidth="1"/>
    <col min="1294" max="1299" width="12.21875" style="950" customWidth="1"/>
    <col min="1300" max="1300" width="7.77734375" style="950" customWidth="1"/>
    <col min="1301" max="1301" width="7.21875" style="950"/>
    <col min="1302" max="1302" width="4.5546875" style="950" customWidth="1"/>
    <col min="1303" max="1307" width="7.21875" style="950"/>
    <col min="1308" max="1308" width="10.21875" style="950" customWidth="1"/>
    <col min="1309" max="1536" width="7.21875" style="950"/>
    <col min="1537" max="1537" width="11.5546875" style="950" customWidth="1"/>
    <col min="1538" max="1538" width="14.77734375" style="950" customWidth="1"/>
    <col min="1539" max="1540" width="10.77734375" style="950" customWidth="1"/>
    <col min="1541" max="1541" width="12.44140625" style="950" customWidth="1"/>
    <col min="1542" max="1543" width="10.77734375" style="950" customWidth="1"/>
    <col min="1544" max="1544" width="10.88671875" style="950" customWidth="1"/>
    <col min="1545" max="1545" width="14" style="950" customWidth="1"/>
    <col min="1546" max="1546" width="10.77734375" style="950" customWidth="1"/>
    <col min="1547" max="1547" width="11.21875" style="950" customWidth="1"/>
    <col min="1548" max="1548" width="8.5546875" style="950" customWidth="1"/>
    <col min="1549" max="1549" width="6.88671875" style="950" customWidth="1"/>
    <col min="1550" max="1555" width="12.21875" style="950" customWidth="1"/>
    <col min="1556" max="1556" width="7.77734375" style="950" customWidth="1"/>
    <col min="1557" max="1557" width="7.21875" style="950"/>
    <col min="1558" max="1558" width="4.5546875" style="950" customWidth="1"/>
    <col min="1559" max="1563" width="7.21875" style="950"/>
    <col min="1564" max="1564" width="10.21875" style="950" customWidth="1"/>
    <col min="1565" max="1792" width="7.21875" style="950"/>
    <col min="1793" max="1793" width="11.5546875" style="950" customWidth="1"/>
    <col min="1794" max="1794" width="14.77734375" style="950" customWidth="1"/>
    <col min="1795" max="1796" width="10.77734375" style="950" customWidth="1"/>
    <col min="1797" max="1797" width="12.44140625" style="950" customWidth="1"/>
    <col min="1798" max="1799" width="10.77734375" style="950" customWidth="1"/>
    <col min="1800" max="1800" width="10.88671875" style="950" customWidth="1"/>
    <col min="1801" max="1801" width="14" style="950" customWidth="1"/>
    <col min="1802" max="1802" width="10.77734375" style="950" customWidth="1"/>
    <col min="1803" max="1803" width="11.21875" style="950" customWidth="1"/>
    <col min="1804" max="1804" width="8.5546875" style="950" customWidth="1"/>
    <col min="1805" max="1805" width="6.88671875" style="950" customWidth="1"/>
    <col min="1806" max="1811" width="12.21875" style="950" customWidth="1"/>
    <col min="1812" max="1812" width="7.77734375" style="950" customWidth="1"/>
    <col min="1813" max="1813" width="7.21875" style="950"/>
    <col min="1814" max="1814" width="4.5546875" style="950" customWidth="1"/>
    <col min="1815" max="1819" width="7.21875" style="950"/>
    <col min="1820" max="1820" width="10.21875" style="950" customWidth="1"/>
    <col min="1821" max="2048" width="7.21875" style="950"/>
    <col min="2049" max="2049" width="11.5546875" style="950" customWidth="1"/>
    <col min="2050" max="2050" width="14.77734375" style="950" customWidth="1"/>
    <col min="2051" max="2052" width="10.77734375" style="950" customWidth="1"/>
    <col min="2053" max="2053" width="12.44140625" style="950" customWidth="1"/>
    <col min="2054" max="2055" width="10.77734375" style="950" customWidth="1"/>
    <col min="2056" max="2056" width="10.88671875" style="950" customWidth="1"/>
    <col min="2057" max="2057" width="14" style="950" customWidth="1"/>
    <col min="2058" max="2058" width="10.77734375" style="950" customWidth="1"/>
    <col min="2059" max="2059" width="11.21875" style="950" customWidth="1"/>
    <col min="2060" max="2060" width="8.5546875" style="950" customWidth="1"/>
    <col min="2061" max="2061" width="6.88671875" style="950" customWidth="1"/>
    <col min="2062" max="2067" width="12.21875" style="950" customWidth="1"/>
    <col min="2068" max="2068" width="7.77734375" style="950" customWidth="1"/>
    <col min="2069" max="2069" width="7.21875" style="950"/>
    <col min="2070" max="2070" width="4.5546875" style="950" customWidth="1"/>
    <col min="2071" max="2075" width="7.21875" style="950"/>
    <col min="2076" max="2076" width="10.21875" style="950" customWidth="1"/>
    <col min="2077" max="2304" width="7.21875" style="950"/>
    <col min="2305" max="2305" width="11.5546875" style="950" customWidth="1"/>
    <col min="2306" max="2306" width="14.77734375" style="950" customWidth="1"/>
    <col min="2307" max="2308" width="10.77734375" style="950" customWidth="1"/>
    <col min="2309" max="2309" width="12.44140625" style="950" customWidth="1"/>
    <col min="2310" max="2311" width="10.77734375" style="950" customWidth="1"/>
    <col min="2312" max="2312" width="10.88671875" style="950" customWidth="1"/>
    <col min="2313" max="2313" width="14" style="950" customWidth="1"/>
    <col min="2314" max="2314" width="10.77734375" style="950" customWidth="1"/>
    <col min="2315" max="2315" width="11.21875" style="950" customWidth="1"/>
    <col min="2316" max="2316" width="8.5546875" style="950" customWidth="1"/>
    <col min="2317" max="2317" width="6.88671875" style="950" customWidth="1"/>
    <col min="2318" max="2323" width="12.21875" style="950" customWidth="1"/>
    <col min="2324" max="2324" width="7.77734375" style="950" customWidth="1"/>
    <col min="2325" max="2325" width="7.21875" style="950"/>
    <col min="2326" max="2326" width="4.5546875" style="950" customWidth="1"/>
    <col min="2327" max="2331" width="7.21875" style="950"/>
    <col min="2332" max="2332" width="10.21875" style="950" customWidth="1"/>
    <col min="2333" max="2560" width="7.21875" style="950"/>
    <col min="2561" max="2561" width="11.5546875" style="950" customWidth="1"/>
    <col min="2562" max="2562" width="14.77734375" style="950" customWidth="1"/>
    <col min="2563" max="2564" width="10.77734375" style="950" customWidth="1"/>
    <col min="2565" max="2565" width="12.44140625" style="950" customWidth="1"/>
    <col min="2566" max="2567" width="10.77734375" style="950" customWidth="1"/>
    <col min="2568" max="2568" width="10.88671875" style="950" customWidth="1"/>
    <col min="2569" max="2569" width="14" style="950" customWidth="1"/>
    <col min="2570" max="2570" width="10.77734375" style="950" customWidth="1"/>
    <col min="2571" max="2571" width="11.21875" style="950" customWidth="1"/>
    <col min="2572" max="2572" width="8.5546875" style="950" customWidth="1"/>
    <col min="2573" max="2573" width="6.88671875" style="950" customWidth="1"/>
    <col min="2574" max="2579" width="12.21875" style="950" customWidth="1"/>
    <col min="2580" max="2580" width="7.77734375" style="950" customWidth="1"/>
    <col min="2581" max="2581" width="7.21875" style="950"/>
    <col min="2582" max="2582" width="4.5546875" style="950" customWidth="1"/>
    <col min="2583" max="2587" width="7.21875" style="950"/>
    <col min="2588" max="2588" width="10.21875" style="950" customWidth="1"/>
    <col min="2589" max="2816" width="7.21875" style="950"/>
    <col min="2817" max="2817" width="11.5546875" style="950" customWidth="1"/>
    <col min="2818" max="2818" width="14.77734375" style="950" customWidth="1"/>
    <col min="2819" max="2820" width="10.77734375" style="950" customWidth="1"/>
    <col min="2821" max="2821" width="12.44140625" style="950" customWidth="1"/>
    <col min="2822" max="2823" width="10.77734375" style="950" customWidth="1"/>
    <col min="2824" max="2824" width="10.88671875" style="950" customWidth="1"/>
    <col min="2825" max="2825" width="14" style="950" customWidth="1"/>
    <col min="2826" max="2826" width="10.77734375" style="950" customWidth="1"/>
    <col min="2827" max="2827" width="11.21875" style="950" customWidth="1"/>
    <col min="2828" max="2828" width="8.5546875" style="950" customWidth="1"/>
    <col min="2829" max="2829" width="6.88671875" style="950" customWidth="1"/>
    <col min="2830" max="2835" width="12.21875" style="950" customWidth="1"/>
    <col min="2836" max="2836" width="7.77734375" style="950" customWidth="1"/>
    <col min="2837" max="2837" width="7.21875" style="950"/>
    <col min="2838" max="2838" width="4.5546875" style="950" customWidth="1"/>
    <col min="2839" max="2843" width="7.21875" style="950"/>
    <col min="2844" max="2844" width="10.21875" style="950" customWidth="1"/>
    <col min="2845" max="3072" width="7.21875" style="950"/>
    <col min="3073" max="3073" width="11.5546875" style="950" customWidth="1"/>
    <col min="3074" max="3074" width="14.77734375" style="950" customWidth="1"/>
    <col min="3075" max="3076" width="10.77734375" style="950" customWidth="1"/>
    <col min="3077" max="3077" width="12.44140625" style="950" customWidth="1"/>
    <col min="3078" max="3079" width="10.77734375" style="950" customWidth="1"/>
    <col min="3080" max="3080" width="10.88671875" style="950" customWidth="1"/>
    <col min="3081" max="3081" width="14" style="950" customWidth="1"/>
    <col min="3082" max="3082" width="10.77734375" style="950" customWidth="1"/>
    <col min="3083" max="3083" width="11.21875" style="950" customWidth="1"/>
    <col min="3084" max="3084" width="8.5546875" style="950" customWidth="1"/>
    <col min="3085" max="3085" width="6.88671875" style="950" customWidth="1"/>
    <col min="3086" max="3091" width="12.21875" style="950" customWidth="1"/>
    <col min="3092" max="3092" width="7.77734375" style="950" customWidth="1"/>
    <col min="3093" max="3093" width="7.21875" style="950"/>
    <col min="3094" max="3094" width="4.5546875" style="950" customWidth="1"/>
    <col min="3095" max="3099" width="7.21875" style="950"/>
    <col min="3100" max="3100" width="10.21875" style="950" customWidth="1"/>
    <col min="3101" max="3328" width="7.21875" style="950"/>
    <col min="3329" max="3329" width="11.5546875" style="950" customWidth="1"/>
    <col min="3330" max="3330" width="14.77734375" style="950" customWidth="1"/>
    <col min="3331" max="3332" width="10.77734375" style="950" customWidth="1"/>
    <col min="3333" max="3333" width="12.44140625" style="950" customWidth="1"/>
    <col min="3334" max="3335" width="10.77734375" style="950" customWidth="1"/>
    <col min="3336" max="3336" width="10.88671875" style="950" customWidth="1"/>
    <col min="3337" max="3337" width="14" style="950" customWidth="1"/>
    <col min="3338" max="3338" width="10.77734375" style="950" customWidth="1"/>
    <col min="3339" max="3339" width="11.21875" style="950" customWidth="1"/>
    <col min="3340" max="3340" width="8.5546875" style="950" customWidth="1"/>
    <col min="3341" max="3341" width="6.88671875" style="950" customWidth="1"/>
    <col min="3342" max="3347" width="12.21875" style="950" customWidth="1"/>
    <col min="3348" max="3348" width="7.77734375" style="950" customWidth="1"/>
    <col min="3349" max="3349" width="7.21875" style="950"/>
    <col min="3350" max="3350" width="4.5546875" style="950" customWidth="1"/>
    <col min="3351" max="3355" width="7.21875" style="950"/>
    <col min="3356" max="3356" width="10.21875" style="950" customWidth="1"/>
    <col min="3357" max="3584" width="7.21875" style="950"/>
    <col min="3585" max="3585" width="11.5546875" style="950" customWidth="1"/>
    <col min="3586" max="3586" width="14.77734375" style="950" customWidth="1"/>
    <col min="3587" max="3588" width="10.77734375" style="950" customWidth="1"/>
    <col min="3589" max="3589" width="12.44140625" style="950" customWidth="1"/>
    <col min="3590" max="3591" width="10.77734375" style="950" customWidth="1"/>
    <col min="3592" max="3592" width="10.88671875" style="950" customWidth="1"/>
    <col min="3593" max="3593" width="14" style="950" customWidth="1"/>
    <col min="3594" max="3594" width="10.77734375" style="950" customWidth="1"/>
    <col min="3595" max="3595" width="11.21875" style="950" customWidth="1"/>
    <col min="3596" max="3596" width="8.5546875" style="950" customWidth="1"/>
    <col min="3597" max="3597" width="6.88671875" style="950" customWidth="1"/>
    <col min="3598" max="3603" width="12.21875" style="950" customWidth="1"/>
    <col min="3604" max="3604" width="7.77734375" style="950" customWidth="1"/>
    <col min="3605" max="3605" width="7.21875" style="950"/>
    <col min="3606" max="3606" width="4.5546875" style="950" customWidth="1"/>
    <col min="3607" max="3611" width="7.21875" style="950"/>
    <col min="3612" max="3612" width="10.21875" style="950" customWidth="1"/>
    <col min="3613" max="3840" width="7.21875" style="950"/>
    <col min="3841" max="3841" width="11.5546875" style="950" customWidth="1"/>
    <col min="3842" max="3842" width="14.77734375" style="950" customWidth="1"/>
    <col min="3843" max="3844" width="10.77734375" style="950" customWidth="1"/>
    <col min="3845" max="3845" width="12.44140625" style="950" customWidth="1"/>
    <col min="3846" max="3847" width="10.77734375" style="950" customWidth="1"/>
    <col min="3848" max="3848" width="10.88671875" style="950" customWidth="1"/>
    <col min="3849" max="3849" width="14" style="950" customWidth="1"/>
    <col min="3850" max="3850" width="10.77734375" style="950" customWidth="1"/>
    <col min="3851" max="3851" width="11.21875" style="950" customWidth="1"/>
    <col min="3852" max="3852" width="8.5546875" style="950" customWidth="1"/>
    <col min="3853" max="3853" width="6.88671875" style="950" customWidth="1"/>
    <col min="3854" max="3859" width="12.21875" style="950" customWidth="1"/>
    <col min="3860" max="3860" width="7.77734375" style="950" customWidth="1"/>
    <col min="3861" max="3861" width="7.21875" style="950"/>
    <col min="3862" max="3862" width="4.5546875" style="950" customWidth="1"/>
    <col min="3863" max="3867" width="7.21875" style="950"/>
    <col min="3868" max="3868" width="10.21875" style="950" customWidth="1"/>
    <col min="3869" max="4096" width="7.21875" style="950"/>
    <col min="4097" max="4097" width="11.5546875" style="950" customWidth="1"/>
    <col min="4098" max="4098" width="14.77734375" style="950" customWidth="1"/>
    <col min="4099" max="4100" width="10.77734375" style="950" customWidth="1"/>
    <col min="4101" max="4101" width="12.44140625" style="950" customWidth="1"/>
    <col min="4102" max="4103" width="10.77734375" style="950" customWidth="1"/>
    <col min="4104" max="4104" width="10.88671875" style="950" customWidth="1"/>
    <col min="4105" max="4105" width="14" style="950" customWidth="1"/>
    <col min="4106" max="4106" width="10.77734375" style="950" customWidth="1"/>
    <col min="4107" max="4107" width="11.21875" style="950" customWidth="1"/>
    <col min="4108" max="4108" width="8.5546875" style="950" customWidth="1"/>
    <col min="4109" max="4109" width="6.88671875" style="950" customWidth="1"/>
    <col min="4110" max="4115" width="12.21875" style="950" customWidth="1"/>
    <col min="4116" max="4116" width="7.77734375" style="950" customWidth="1"/>
    <col min="4117" max="4117" width="7.21875" style="950"/>
    <col min="4118" max="4118" width="4.5546875" style="950" customWidth="1"/>
    <col min="4119" max="4123" width="7.21875" style="950"/>
    <col min="4124" max="4124" width="10.21875" style="950" customWidth="1"/>
    <col min="4125" max="4352" width="7.21875" style="950"/>
    <col min="4353" max="4353" width="11.5546875" style="950" customWidth="1"/>
    <col min="4354" max="4354" width="14.77734375" style="950" customWidth="1"/>
    <col min="4355" max="4356" width="10.77734375" style="950" customWidth="1"/>
    <col min="4357" max="4357" width="12.44140625" style="950" customWidth="1"/>
    <col min="4358" max="4359" width="10.77734375" style="950" customWidth="1"/>
    <col min="4360" max="4360" width="10.88671875" style="950" customWidth="1"/>
    <col min="4361" max="4361" width="14" style="950" customWidth="1"/>
    <col min="4362" max="4362" width="10.77734375" style="950" customWidth="1"/>
    <col min="4363" max="4363" width="11.21875" style="950" customWidth="1"/>
    <col min="4364" max="4364" width="8.5546875" style="950" customWidth="1"/>
    <col min="4365" max="4365" width="6.88671875" style="950" customWidth="1"/>
    <col min="4366" max="4371" width="12.21875" style="950" customWidth="1"/>
    <col min="4372" max="4372" width="7.77734375" style="950" customWidth="1"/>
    <col min="4373" max="4373" width="7.21875" style="950"/>
    <col min="4374" max="4374" width="4.5546875" style="950" customWidth="1"/>
    <col min="4375" max="4379" width="7.21875" style="950"/>
    <col min="4380" max="4380" width="10.21875" style="950" customWidth="1"/>
    <col min="4381" max="4608" width="7.21875" style="950"/>
    <col min="4609" max="4609" width="11.5546875" style="950" customWidth="1"/>
    <col min="4610" max="4610" width="14.77734375" style="950" customWidth="1"/>
    <col min="4611" max="4612" width="10.77734375" style="950" customWidth="1"/>
    <col min="4613" max="4613" width="12.44140625" style="950" customWidth="1"/>
    <col min="4614" max="4615" width="10.77734375" style="950" customWidth="1"/>
    <col min="4616" max="4616" width="10.88671875" style="950" customWidth="1"/>
    <col min="4617" max="4617" width="14" style="950" customWidth="1"/>
    <col min="4618" max="4618" width="10.77734375" style="950" customWidth="1"/>
    <col min="4619" max="4619" width="11.21875" style="950" customWidth="1"/>
    <col min="4620" max="4620" width="8.5546875" style="950" customWidth="1"/>
    <col min="4621" max="4621" width="6.88671875" style="950" customWidth="1"/>
    <col min="4622" max="4627" width="12.21875" style="950" customWidth="1"/>
    <col min="4628" max="4628" width="7.77734375" style="950" customWidth="1"/>
    <col min="4629" max="4629" width="7.21875" style="950"/>
    <col min="4630" max="4630" width="4.5546875" style="950" customWidth="1"/>
    <col min="4631" max="4635" width="7.21875" style="950"/>
    <col min="4636" max="4636" width="10.21875" style="950" customWidth="1"/>
    <col min="4637" max="4864" width="7.21875" style="950"/>
    <col min="4865" max="4865" width="11.5546875" style="950" customWidth="1"/>
    <col min="4866" max="4866" width="14.77734375" style="950" customWidth="1"/>
    <col min="4867" max="4868" width="10.77734375" style="950" customWidth="1"/>
    <col min="4869" max="4869" width="12.44140625" style="950" customWidth="1"/>
    <col min="4870" max="4871" width="10.77734375" style="950" customWidth="1"/>
    <col min="4872" max="4872" width="10.88671875" style="950" customWidth="1"/>
    <col min="4873" max="4873" width="14" style="950" customWidth="1"/>
    <col min="4874" max="4874" width="10.77734375" style="950" customWidth="1"/>
    <col min="4875" max="4875" width="11.21875" style="950" customWidth="1"/>
    <col min="4876" max="4876" width="8.5546875" style="950" customWidth="1"/>
    <col min="4877" max="4877" width="6.88671875" style="950" customWidth="1"/>
    <col min="4878" max="4883" width="12.21875" style="950" customWidth="1"/>
    <col min="4884" max="4884" width="7.77734375" style="950" customWidth="1"/>
    <col min="4885" max="4885" width="7.21875" style="950"/>
    <col min="4886" max="4886" width="4.5546875" style="950" customWidth="1"/>
    <col min="4887" max="4891" width="7.21875" style="950"/>
    <col min="4892" max="4892" width="10.21875" style="950" customWidth="1"/>
    <col min="4893" max="5120" width="7.21875" style="950"/>
    <col min="5121" max="5121" width="11.5546875" style="950" customWidth="1"/>
    <col min="5122" max="5122" width="14.77734375" style="950" customWidth="1"/>
    <col min="5123" max="5124" width="10.77734375" style="950" customWidth="1"/>
    <col min="5125" max="5125" width="12.44140625" style="950" customWidth="1"/>
    <col min="5126" max="5127" width="10.77734375" style="950" customWidth="1"/>
    <col min="5128" max="5128" width="10.88671875" style="950" customWidth="1"/>
    <col min="5129" max="5129" width="14" style="950" customWidth="1"/>
    <col min="5130" max="5130" width="10.77734375" style="950" customWidth="1"/>
    <col min="5131" max="5131" width="11.21875" style="950" customWidth="1"/>
    <col min="5132" max="5132" width="8.5546875" style="950" customWidth="1"/>
    <col min="5133" max="5133" width="6.88671875" style="950" customWidth="1"/>
    <col min="5134" max="5139" width="12.21875" style="950" customWidth="1"/>
    <col min="5140" max="5140" width="7.77734375" style="950" customWidth="1"/>
    <col min="5141" max="5141" width="7.21875" style="950"/>
    <col min="5142" max="5142" width="4.5546875" style="950" customWidth="1"/>
    <col min="5143" max="5147" width="7.21875" style="950"/>
    <col min="5148" max="5148" width="10.21875" style="950" customWidth="1"/>
    <col min="5149" max="5376" width="7.21875" style="950"/>
    <col min="5377" max="5377" width="11.5546875" style="950" customWidth="1"/>
    <col min="5378" max="5378" width="14.77734375" style="950" customWidth="1"/>
    <col min="5379" max="5380" width="10.77734375" style="950" customWidth="1"/>
    <col min="5381" max="5381" width="12.44140625" style="950" customWidth="1"/>
    <col min="5382" max="5383" width="10.77734375" style="950" customWidth="1"/>
    <col min="5384" max="5384" width="10.88671875" style="950" customWidth="1"/>
    <col min="5385" max="5385" width="14" style="950" customWidth="1"/>
    <col min="5386" max="5386" width="10.77734375" style="950" customWidth="1"/>
    <col min="5387" max="5387" width="11.21875" style="950" customWidth="1"/>
    <col min="5388" max="5388" width="8.5546875" style="950" customWidth="1"/>
    <col min="5389" max="5389" width="6.88671875" style="950" customWidth="1"/>
    <col min="5390" max="5395" width="12.21875" style="950" customWidth="1"/>
    <col min="5396" max="5396" width="7.77734375" style="950" customWidth="1"/>
    <col min="5397" max="5397" width="7.21875" style="950"/>
    <col min="5398" max="5398" width="4.5546875" style="950" customWidth="1"/>
    <col min="5399" max="5403" width="7.21875" style="950"/>
    <col min="5404" max="5404" width="10.21875" style="950" customWidth="1"/>
    <col min="5405" max="5632" width="7.21875" style="950"/>
    <col min="5633" max="5633" width="11.5546875" style="950" customWidth="1"/>
    <col min="5634" max="5634" width="14.77734375" style="950" customWidth="1"/>
    <col min="5635" max="5636" width="10.77734375" style="950" customWidth="1"/>
    <col min="5637" max="5637" width="12.44140625" style="950" customWidth="1"/>
    <col min="5638" max="5639" width="10.77734375" style="950" customWidth="1"/>
    <col min="5640" max="5640" width="10.88671875" style="950" customWidth="1"/>
    <col min="5641" max="5641" width="14" style="950" customWidth="1"/>
    <col min="5642" max="5642" width="10.77734375" style="950" customWidth="1"/>
    <col min="5643" max="5643" width="11.21875" style="950" customWidth="1"/>
    <col min="5644" max="5644" width="8.5546875" style="950" customWidth="1"/>
    <col min="5645" max="5645" width="6.88671875" style="950" customWidth="1"/>
    <col min="5646" max="5651" width="12.21875" style="950" customWidth="1"/>
    <col min="5652" max="5652" width="7.77734375" style="950" customWidth="1"/>
    <col min="5653" max="5653" width="7.21875" style="950"/>
    <col min="5654" max="5654" width="4.5546875" style="950" customWidth="1"/>
    <col min="5655" max="5659" width="7.21875" style="950"/>
    <col min="5660" max="5660" width="10.21875" style="950" customWidth="1"/>
    <col min="5661" max="5888" width="7.21875" style="950"/>
    <col min="5889" max="5889" width="11.5546875" style="950" customWidth="1"/>
    <col min="5890" max="5890" width="14.77734375" style="950" customWidth="1"/>
    <col min="5891" max="5892" width="10.77734375" style="950" customWidth="1"/>
    <col min="5893" max="5893" width="12.44140625" style="950" customWidth="1"/>
    <col min="5894" max="5895" width="10.77734375" style="950" customWidth="1"/>
    <col min="5896" max="5896" width="10.88671875" style="950" customWidth="1"/>
    <col min="5897" max="5897" width="14" style="950" customWidth="1"/>
    <col min="5898" max="5898" width="10.77734375" style="950" customWidth="1"/>
    <col min="5899" max="5899" width="11.21875" style="950" customWidth="1"/>
    <col min="5900" max="5900" width="8.5546875" style="950" customWidth="1"/>
    <col min="5901" max="5901" width="6.88671875" style="950" customWidth="1"/>
    <col min="5902" max="5907" width="12.21875" style="950" customWidth="1"/>
    <col min="5908" max="5908" width="7.77734375" style="950" customWidth="1"/>
    <col min="5909" max="5909" width="7.21875" style="950"/>
    <col min="5910" max="5910" width="4.5546875" style="950" customWidth="1"/>
    <col min="5911" max="5915" width="7.21875" style="950"/>
    <col min="5916" max="5916" width="10.21875" style="950" customWidth="1"/>
    <col min="5917" max="6144" width="7.21875" style="950"/>
    <col min="6145" max="6145" width="11.5546875" style="950" customWidth="1"/>
    <col min="6146" max="6146" width="14.77734375" style="950" customWidth="1"/>
    <col min="6147" max="6148" width="10.77734375" style="950" customWidth="1"/>
    <col min="6149" max="6149" width="12.44140625" style="950" customWidth="1"/>
    <col min="6150" max="6151" width="10.77734375" style="950" customWidth="1"/>
    <col min="6152" max="6152" width="10.88671875" style="950" customWidth="1"/>
    <col min="6153" max="6153" width="14" style="950" customWidth="1"/>
    <col min="6154" max="6154" width="10.77734375" style="950" customWidth="1"/>
    <col min="6155" max="6155" width="11.21875" style="950" customWidth="1"/>
    <col min="6156" max="6156" width="8.5546875" style="950" customWidth="1"/>
    <col min="6157" max="6157" width="6.88671875" style="950" customWidth="1"/>
    <col min="6158" max="6163" width="12.21875" style="950" customWidth="1"/>
    <col min="6164" max="6164" width="7.77734375" style="950" customWidth="1"/>
    <col min="6165" max="6165" width="7.21875" style="950"/>
    <col min="6166" max="6166" width="4.5546875" style="950" customWidth="1"/>
    <col min="6167" max="6171" width="7.21875" style="950"/>
    <col min="6172" max="6172" width="10.21875" style="950" customWidth="1"/>
    <col min="6173" max="6400" width="7.21875" style="950"/>
    <col min="6401" max="6401" width="11.5546875" style="950" customWidth="1"/>
    <col min="6402" max="6402" width="14.77734375" style="950" customWidth="1"/>
    <col min="6403" max="6404" width="10.77734375" style="950" customWidth="1"/>
    <col min="6405" max="6405" width="12.44140625" style="950" customWidth="1"/>
    <col min="6406" max="6407" width="10.77734375" style="950" customWidth="1"/>
    <col min="6408" max="6408" width="10.88671875" style="950" customWidth="1"/>
    <col min="6409" max="6409" width="14" style="950" customWidth="1"/>
    <col min="6410" max="6410" width="10.77734375" style="950" customWidth="1"/>
    <col min="6411" max="6411" width="11.21875" style="950" customWidth="1"/>
    <col min="6412" max="6412" width="8.5546875" style="950" customWidth="1"/>
    <col min="6413" max="6413" width="6.88671875" style="950" customWidth="1"/>
    <col min="6414" max="6419" width="12.21875" style="950" customWidth="1"/>
    <col min="6420" max="6420" width="7.77734375" style="950" customWidth="1"/>
    <col min="6421" max="6421" width="7.21875" style="950"/>
    <col min="6422" max="6422" width="4.5546875" style="950" customWidth="1"/>
    <col min="6423" max="6427" width="7.21875" style="950"/>
    <col min="6428" max="6428" width="10.21875" style="950" customWidth="1"/>
    <col min="6429" max="6656" width="7.21875" style="950"/>
    <col min="6657" max="6657" width="11.5546875" style="950" customWidth="1"/>
    <col min="6658" max="6658" width="14.77734375" style="950" customWidth="1"/>
    <col min="6659" max="6660" width="10.77734375" style="950" customWidth="1"/>
    <col min="6661" max="6661" width="12.44140625" style="950" customWidth="1"/>
    <col min="6662" max="6663" width="10.77734375" style="950" customWidth="1"/>
    <col min="6664" max="6664" width="10.88671875" style="950" customWidth="1"/>
    <col min="6665" max="6665" width="14" style="950" customWidth="1"/>
    <col min="6666" max="6666" width="10.77734375" style="950" customWidth="1"/>
    <col min="6667" max="6667" width="11.21875" style="950" customWidth="1"/>
    <col min="6668" max="6668" width="8.5546875" style="950" customWidth="1"/>
    <col min="6669" max="6669" width="6.88671875" style="950" customWidth="1"/>
    <col min="6670" max="6675" width="12.21875" style="950" customWidth="1"/>
    <col min="6676" max="6676" width="7.77734375" style="950" customWidth="1"/>
    <col min="6677" max="6677" width="7.21875" style="950"/>
    <col min="6678" max="6678" width="4.5546875" style="950" customWidth="1"/>
    <col min="6679" max="6683" width="7.21875" style="950"/>
    <col min="6684" max="6684" width="10.21875" style="950" customWidth="1"/>
    <col min="6685" max="6912" width="7.21875" style="950"/>
    <col min="6913" max="6913" width="11.5546875" style="950" customWidth="1"/>
    <col min="6914" max="6914" width="14.77734375" style="950" customWidth="1"/>
    <col min="6915" max="6916" width="10.77734375" style="950" customWidth="1"/>
    <col min="6917" max="6917" width="12.44140625" style="950" customWidth="1"/>
    <col min="6918" max="6919" width="10.77734375" style="950" customWidth="1"/>
    <col min="6920" max="6920" width="10.88671875" style="950" customWidth="1"/>
    <col min="6921" max="6921" width="14" style="950" customWidth="1"/>
    <col min="6922" max="6922" width="10.77734375" style="950" customWidth="1"/>
    <col min="6923" max="6923" width="11.21875" style="950" customWidth="1"/>
    <col min="6924" max="6924" width="8.5546875" style="950" customWidth="1"/>
    <col min="6925" max="6925" width="6.88671875" style="950" customWidth="1"/>
    <col min="6926" max="6931" width="12.21875" style="950" customWidth="1"/>
    <col min="6932" max="6932" width="7.77734375" style="950" customWidth="1"/>
    <col min="6933" max="6933" width="7.21875" style="950"/>
    <col min="6934" max="6934" width="4.5546875" style="950" customWidth="1"/>
    <col min="6935" max="6939" width="7.21875" style="950"/>
    <col min="6940" max="6940" width="10.21875" style="950" customWidth="1"/>
    <col min="6941" max="7168" width="7.21875" style="950"/>
    <col min="7169" max="7169" width="11.5546875" style="950" customWidth="1"/>
    <col min="7170" max="7170" width="14.77734375" style="950" customWidth="1"/>
    <col min="7171" max="7172" width="10.77734375" style="950" customWidth="1"/>
    <col min="7173" max="7173" width="12.44140625" style="950" customWidth="1"/>
    <col min="7174" max="7175" width="10.77734375" style="950" customWidth="1"/>
    <col min="7176" max="7176" width="10.88671875" style="950" customWidth="1"/>
    <col min="7177" max="7177" width="14" style="950" customWidth="1"/>
    <col min="7178" max="7178" width="10.77734375" style="950" customWidth="1"/>
    <col min="7179" max="7179" width="11.21875" style="950" customWidth="1"/>
    <col min="7180" max="7180" width="8.5546875" style="950" customWidth="1"/>
    <col min="7181" max="7181" width="6.88671875" style="950" customWidth="1"/>
    <col min="7182" max="7187" width="12.21875" style="950" customWidth="1"/>
    <col min="7188" max="7188" width="7.77734375" style="950" customWidth="1"/>
    <col min="7189" max="7189" width="7.21875" style="950"/>
    <col min="7190" max="7190" width="4.5546875" style="950" customWidth="1"/>
    <col min="7191" max="7195" width="7.21875" style="950"/>
    <col min="7196" max="7196" width="10.21875" style="950" customWidth="1"/>
    <col min="7197" max="7424" width="7.21875" style="950"/>
    <col min="7425" max="7425" width="11.5546875" style="950" customWidth="1"/>
    <col min="7426" max="7426" width="14.77734375" style="950" customWidth="1"/>
    <col min="7427" max="7428" width="10.77734375" style="950" customWidth="1"/>
    <col min="7429" max="7429" width="12.44140625" style="950" customWidth="1"/>
    <col min="7430" max="7431" width="10.77734375" style="950" customWidth="1"/>
    <col min="7432" max="7432" width="10.88671875" style="950" customWidth="1"/>
    <col min="7433" max="7433" width="14" style="950" customWidth="1"/>
    <col min="7434" max="7434" width="10.77734375" style="950" customWidth="1"/>
    <col min="7435" max="7435" width="11.21875" style="950" customWidth="1"/>
    <col min="7436" max="7436" width="8.5546875" style="950" customWidth="1"/>
    <col min="7437" max="7437" width="6.88671875" style="950" customWidth="1"/>
    <col min="7438" max="7443" width="12.21875" style="950" customWidth="1"/>
    <col min="7444" max="7444" width="7.77734375" style="950" customWidth="1"/>
    <col min="7445" max="7445" width="7.21875" style="950"/>
    <col min="7446" max="7446" width="4.5546875" style="950" customWidth="1"/>
    <col min="7447" max="7451" width="7.21875" style="950"/>
    <col min="7452" max="7452" width="10.21875" style="950" customWidth="1"/>
    <col min="7453" max="7680" width="7.21875" style="950"/>
    <col min="7681" max="7681" width="11.5546875" style="950" customWidth="1"/>
    <col min="7682" max="7682" width="14.77734375" style="950" customWidth="1"/>
    <col min="7683" max="7684" width="10.77734375" style="950" customWidth="1"/>
    <col min="7685" max="7685" width="12.44140625" style="950" customWidth="1"/>
    <col min="7686" max="7687" width="10.77734375" style="950" customWidth="1"/>
    <col min="7688" max="7688" width="10.88671875" style="950" customWidth="1"/>
    <col min="7689" max="7689" width="14" style="950" customWidth="1"/>
    <col min="7690" max="7690" width="10.77734375" style="950" customWidth="1"/>
    <col min="7691" max="7691" width="11.21875" style="950" customWidth="1"/>
    <col min="7692" max="7692" width="8.5546875" style="950" customWidth="1"/>
    <col min="7693" max="7693" width="6.88671875" style="950" customWidth="1"/>
    <col min="7694" max="7699" width="12.21875" style="950" customWidth="1"/>
    <col min="7700" max="7700" width="7.77734375" style="950" customWidth="1"/>
    <col min="7701" max="7701" width="7.21875" style="950"/>
    <col min="7702" max="7702" width="4.5546875" style="950" customWidth="1"/>
    <col min="7703" max="7707" width="7.21875" style="950"/>
    <col min="7708" max="7708" width="10.21875" style="950" customWidth="1"/>
    <col min="7709" max="7936" width="7.21875" style="950"/>
    <col min="7937" max="7937" width="11.5546875" style="950" customWidth="1"/>
    <col min="7938" max="7938" width="14.77734375" style="950" customWidth="1"/>
    <col min="7939" max="7940" width="10.77734375" style="950" customWidth="1"/>
    <col min="7941" max="7941" width="12.44140625" style="950" customWidth="1"/>
    <col min="7942" max="7943" width="10.77734375" style="950" customWidth="1"/>
    <col min="7944" max="7944" width="10.88671875" style="950" customWidth="1"/>
    <col min="7945" max="7945" width="14" style="950" customWidth="1"/>
    <col min="7946" max="7946" width="10.77734375" style="950" customWidth="1"/>
    <col min="7947" max="7947" width="11.21875" style="950" customWidth="1"/>
    <col min="7948" max="7948" width="8.5546875" style="950" customWidth="1"/>
    <col min="7949" max="7949" width="6.88671875" style="950" customWidth="1"/>
    <col min="7950" max="7955" width="12.21875" style="950" customWidth="1"/>
    <col min="7956" max="7956" width="7.77734375" style="950" customWidth="1"/>
    <col min="7957" max="7957" width="7.21875" style="950"/>
    <col min="7958" max="7958" width="4.5546875" style="950" customWidth="1"/>
    <col min="7959" max="7963" width="7.21875" style="950"/>
    <col min="7964" max="7964" width="10.21875" style="950" customWidth="1"/>
    <col min="7965" max="8192" width="7.21875" style="950"/>
    <col min="8193" max="8193" width="11.5546875" style="950" customWidth="1"/>
    <col min="8194" max="8194" width="14.77734375" style="950" customWidth="1"/>
    <col min="8195" max="8196" width="10.77734375" style="950" customWidth="1"/>
    <col min="8197" max="8197" width="12.44140625" style="950" customWidth="1"/>
    <col min="8198" max="8199" width="10.77734375" style="950" customWidth="1"/>
    <col min="8200" max="8200" width="10.88671875" style="950" customWidth="1"/>
    <col min="8201" max="8201" width="14" style="950" customWidth="1"/>
    <col min="8202" max="8202" width="10.77734375" style="950" customWidth="1"/>
    <col min="8203" max="8203" width="11.21875" style="950" customWidth="1"/>
    <col min="8204" max="8204" width="8.5546875" style="950" customWidth="1"/>
    <col min="8205" max="8205" width="6.88671875" style="950" customWidth="1"/>
    <col min="8206" max="8211" width="12.21875" style="950" customWidth="1"/>
    <col min="8212" max="8212" width="7.77734375" style="950" customWidth="1"/>
    <col min="8213" max="8213" width="7.21875" style="950"/>
    <col min="8214" max="8214" width="4.5546875" style="950" customWidth="1"/>
    <col min="8215" max="8219" width="7.21875" style="950"/>
    <col min="8220" max="8220" width="10.21875" style="950" customWidth="1"/>
    <col min="8221" max="8448" width="7.21875" style="950"/>
    <col min="8449" max="8449" width="11.5546875" style="950" customWidth="1"/>
    <col min="8450" max="8450" width="14.77734375" style="950" customWidth="1"/>
    <col min="8451" max="8452" width="10.77734375" style="950" customWidth="1"/>
    <col min="8453" max="8453" width="12.44140625" style="950" customWidth="1"/>
    <col min="8454" max="8455" width="10.77734375" style="950" customWidth="1"/>
    <col min="8456" max="8456" width="10.88671875" style="950" customWidth="1"/>
    <col min="8457" max="8457" width="14" style="950" customWidth="1"/>
    <col min="8458" max="8458" width="10.77734375" style="950" customWidth="1"/>
    <col min="8459" max="8459" width="11.21875" style="950" customWidth="1"/>
    <col min="8460" max="8460" width="8.5546875" style="950" customWidth="1"/>
    <col min="8461" max="8461" width="6.88671875" style="950" customWidth="1"/>
    <col min="8462" max="8467" width="12.21875" style="950" customWidth="1"/>
    <col min="8468" max="8468" width="7.77734375" style="950" customWidth="1"/>
    <col min="8469" max="8469" width="7.21875" style="950"/>
    <col min="8470" max="8470" width="4.5546875" style="950" customWidth="1"/>
    <col min="8471" max="8475" width="7.21875" style="950"/>
    <col min="8476" max="8476" width="10.21875" style="950" customWidth="1"/>
    <col min="8477" max="8704" width="7.21875" style="950"/>
    <col min="8705" max="8705" width="11.5546875" style="950" customWidth="1"/>
    <col min="8706" max="8706" width="14.77734375" style="950" customWidth="1"/>
    <col min="8707" max="8708" width="10.77734375" style="950" customWidth="1"/>
    <col min="8709" max="8709" width="12.44140625" style="950" customWidth="1"/>
    <col min="8710" max="8711" width="10.77734375" style="950" customWidth="1"/>
    <col min="8712" max="8712" width="10.88671875" style="950" customWidth="1"/>
    <col min="8713" max="8713" width="14" style="950" customWidth="1"/>
    <col min="8714" max="8714" width="10.77734375" style="950" customWidth="1"/>
    <col min="8715" max="8715" width="11.21875" style="950" customWidth="1"/>
    <col min="8716" max="8716" width="8.5546875" style="950" customWidth="1"/>
    <col min="8717" max="8717" width="6.88671875" style="950" customWidth="1"/>
    <col min="8718" max="8723" width="12.21875" style="950" customWidth="1"/>
    <col min="8724" max="8724" width="7.77734375" style="950" customWidth="1"/>
    <col min="8725" max="8725" width="7.21875" style="950"/>
    <col min="8726" max="8726" width="4.5546875" style="950" customWidth="1"/>
    <col min="8727" max="8731" width="7.21875" style="950"/>
    <col min="8732" max="8732" width="10.21875" style="950" customWidth="1"/>
    <col min="8733" max="8960" width="7.21875" style="950"/>
    <col min="8961" max="8961" width="11.5546875" style="950" customWidth="1"/>
    <col min="8962" max="8962" width="14.77734375" style="950" customWidth="1"/>
    <col min="8963" max="8964" width="10.77734375" style="950" customWidth="1"/>
    <col min="8965" max="8965" width="12.44140625" style="950" customWidth="1"/>
    <col min="8966" max="8967" width="10.77734375" style="950" customWidth="1"/>
    <col min="8968" max="8968" width="10.88671875" style="950" customWidth="1"/>
    <col min="8969" max="8969" width="14" style="950" customWidth="1"/>
    <col min="8970" max="8970" width="10.77734375" style="950" customWidth="1"/>
    <col min="8971" max="8971" width="11.21875" style="950" customWidth="1"/>
    <col min="8972" max="8972" width="8.5546875" style="950" customWidth="1"/>
    <col min="8973" max="8973" width="6.88671875" style="950" customWidth="1"/>
    <col min="8974" max="8979" width="12.21875" style="950" customWidth="1"/>
    <col min="8980" max="8980" width="7.77734375" style="950" customWidth="1"/>
    <col min="8981" max="8981" width="7.21875" style="950"/>
    <col min="8982" max="8982" width="4.5546875" style="950" customWidth="1"/>
    <col min="8983" max="8987" width="7.21875" style="950"/>
    <col min="8988" max="8988" width="10.21875" style="950" customWidth="1"/>
    <col min="8989" max="9216" width="7.21875" style="950"/>
    <col min="9217" max="9217" width="11.5546875" style="950" customWidth="1"/>
    <col min="9218" max="9218" width="14.77734375" style="950" customWidth="1"/>
    <col min="9219" max="9220" width="10.77734375" style="950" customWidth="1"/>
    <col min="9221" max="9221" width="12.44140625" style="950" customWidth="1"/>
    <col min="9222" max="9223" width="10.77734375" style="950" customWidth="1"/>
    <col min="9224" max="9224" width="10.88671875" style="950" customWidth="1"/>
    <col min="9225" max="9225" width="14" style="950" customWidth="1"/>
    <col min="9226" max="9226" width="10.77734375" style="950" customWidth="1"/>
    <col min="9227" max="9227" width="11.21875" style="950" customWidth="1"/>
    <col min="9228" max="9228" width="8.5546875" style="950" customWidth="1"/>
    <col min="9229" max="9229" width="6.88671875" style="950" customWidth="1"/>
    <col min="9230" max="9235" width="12.21875" style="950" customWidth="1"/>
    <col min="9236" max="9236" width="7.77734375" style="950" customWidth="1"/>
    <col min="9237" max="9237" width="7.21875" style="950"/>
    <col min="9238" max="9238" width="4.5546875" style="950" customWidth="1"/>
    <col min="9239" max="9243" width="7.21875" style="950"/>
    <col min="9244" max="9244" width="10.21875" style="950" customWidth="1"/>
    <col min="9245" max="9472" width="7.21875" style="950"/>
    <col min="9473" max="9473" width="11.5546875" style="950" customWidth="1"/>
    <col min="9474" max="9474" width="14.77734375" style="950" customWidth="1"/>
    <col min="9475" max="9476" width="10.77734375" style="950" customWidth="1"/>
    <col min="9477" max="9477" width="12.44140625" style="950" customWidth="1"/>
    <col min="9478" max="9479" width="10.77734375" style="950" customWidth="1"/>
    <col min="9480" max="9480" width="10.88671875" style="950" customWidth="1"/>
    <col min="9481" max="9481" width="14" style="950" customWidth="1"/>
    <col min="9482" max="9482" width="10.77734375" style="950" customWidth="1"/>
    <col min="9483" max="9483" width="11.21875" style="950" customWidth="1"/>
    <col min="9484" max="9484" width="8.5546875" style="950" customWidth="1"/>
    <col min="9485" max="9485" width="6.88671875" style="950" customWidth="1"/>
    <col min="9486" max="9491" width="12.21875" style="950" customWidth="1"/>
    <col min="9492" max="9492" width="7.77734375" style="950" customWidth="1"/>
    <col min="9493" max="9493" width="7.21875" style="950"/>
    <col min="9494" max="9494" width="4.5546875" style="950" customWidth="1"/>
    <col min="9495" max="9499" width="7.21875" style="950"/>
    <col min="9500" max="9500" width="10.21875" style="950" customWidth="1"/>
    <col min="9501" max="9728" width="7.21875" style="950"/>
    <col min="9729" max="9729" width="11.5546875" style="950" customWidth="1"/>
    <col min="9730" max="9730" width="14.77734375" style="950" customWidth="1"/>
    <col min="9731" max="9732" width="10.77734375" style="950" customWidth="1"/>
    <col min="9733" max="9733" width="12.44140625" style="950" customWidth="1"/>
    <col min="9734" max="9735" width="10.77734375" style="950" customWidth="1"/>
    <col min="9736" max="9736" width="10.88671875" style="950" customWidth="1"/>
    <col min="9737" max="9737" width="14" style="950" customWidth="1"/>
    <col min="9738" max="9738" width="10.77734375" style="950" customWidth="1"/>
    <col min="9739" max="9739" width="11.21875" style="950" customWidth="1"/>
    <col min="9740" max="9740" width="8.5546875" style="950" customWidth="1"/>
    <col min="9741" max="9741" width="6.88671875" style="950" customWidth="1"/>
    <col min="9742" max="9747" width="12.21875" style="950" customWidth="1"/>
    <col min="9748" max="9748" width="7.77734375" style="950" customWidth="1"/>
    <col min="9749" max="9749" width="7.21875" style="950"/>
    <col min="9750" max="9750" width="4.5546875" style="950" customWidth="1"/>
    <col min="9751" max="9755" width="7.21875" style="950"/>
    <col min="9756" max="9756" width="10.21875" style="950" customWidth="1"/>
    <col min="9757" max="9984" width="7.21875" style="950"/>
    <col min="9985" max="9985" width="11.5546875" style="950" customWidth="1"/>
    <col min="9986" max="9986" width="14.77734375" style="950" customWidth="1"/>
    <col min="9987" max="9988" width="10.77734375" style="950" customWidth="1"/>
    <col min="9989" max="9989" width="12.44140625" style="950" customWidth="1"/>
    <col min="9990" max="9991" width="10.77734375" style="950" customWidth="1"/>
    <col min="9992" max="9992" width="10.88671875" style="950" customWidth="1"/>
    <col min="9993" max="9993" width="14" style="950" customWidth="1"/>
    <col min="9994" max="9994" width="10.77734375" style="950" customWidth="1"/>
    <col min="9995" max="9995" width="11.21875" style="950" customWidth="1"/>
    <col min="9996" max="9996" width="8.5546875" style="950" customWidth="1"/>
    <col min="9997" max="9997" width="6.88671875" style="950" customWidth="1"/>
    <col min="9998" max="10003" width="12.21875" style="950" customWidth="1"/>
    <col min="10004" max="10004" width="7.77734375" style="950" customWidth="1"/>
    <col min="10005" max="10005" width="7.21875" style="950"/>
    <col min="10006" max="10006" width="4.5546875" style="950" customWidth="1"/>
    <col min="10007" max="10011" width="7.21875" style="950"/>
    <col min="10012" max="10012" width="10.21875" style="950" customWidth="1"/>
    <col min="10013" max="10240" width="7.21875" style="950"/>
    <col min="10241" max="10241" width="11.5546875" style="950" customWidth="1"/>
    <col min="10242" max="10242" width="14.77734375" style="950" customWidth="1"/>
    <col min="10243" max="10244" width="10.77734375" style="950" customWidth="1"/>
    <col min="10245" max="10245" width="12.44140625" style="950" customWidth="1"/>
    <col min="10246" max="10247" width="10.77734375" style="950" customWidth="1"/>
    <col min="10248" max="10248" width="10.88671875" style="950" customWidth="1"/>
    <col min="10249" max="10249" width="14" style="950" customWidth="1"/>
    <col min="10250" max="10250" width="10.77734375" style="950" customWidth="1"/>
    <col min="10251" max="10251" width="11.21875" style="950" customWidth="1"/>
    <col min="10252" max="10252" width="8.5546875" style="950" customWidth="1"/>
    <col min="10253" max="10253" width="6.88671875" style="950" customWidth="1"/>
    <col min="10254" max="10259" width="12.21875" style="950" customWidth="1"/>
    <col min="10260" max="10260" width="7.77734375" style="950" customWidth="1"/>
    <col min="10261" max="10261" width="7.21875" style="950"/>
    <col min="10262" max="10262" width="4.5546875" style="950" customWidth="1"/>
    <col min="10263" max="10267" width="7.21875" style="950"/>
    <col min="10268" max="10268" width="10.21875" style="950" customWidth="1"/>
    <col min="10269" max="10496" width="7.21875" style="950"/>
    <col min="10497" max="10497" width="11.5546875" style="950" customWidth="1"/>
    <col min="10498" max="10498" width="14.77734375" style="950" customWidth="1"/>
    <col min="10499" max="10500" width="10.77734375" style="950" customWidth="1"/>
    <col min="10501" max="10501" width="12.44140625" style="950" customWidth="1"/>
    <col min="10502" max="10503" width="10.77734375" style="950" customWidth="1"/>
    <col min="10504" max="10504" width="10.88671875" style="950" customWidth="1"/>
    <col min="10505" max="10505" width="14" style="950" customWidth="1"/>
    <col min="10506" max="10506" width="10.77734375" style="950" customWidth="1"/>
    <col min="10507" max="10507" width="11.21875" style="950" customWidth="1"/>
    <col min="10508" max="10508" width="8.5546875" style="950" customWidth="1"/>
    <col min="10509" max="10509" width="6.88671875" style="950" customWidth="1"/>
    <col min="10510" max="10515" width="12.21875" style="950" customWidth="1"/>
    <col min="10516" max="10516" width="7.77734375" style="950" customWidth="1"/>
    <col min="10517" max="10517" width="7.21875" style="950"/>
    <col min="10518" max="10518" width="4.5546875" style="950" customWidth="1"/>
    <col min="10519" max="10523" width="7.21875" style="950"/>
    <col min="10524" max="10524" width="10.21875" style="950" customWidth="1"/>
    <col min="10525" max="10752" width="7.21875" style="950"/>
    <col min="10753" max="10753" width="11.5546875" style="950" customWidth="1"/>
    <col min="10754" max="10754" width="14.77734375" style="950" customWidth="1"/>
    <col min="10755" max="10756" width="10.77734375" style="950" customWidth="1"/>
    <col min="10757" max="10757" width="12.44140625" style="950" customWidth="1"/>
    <col min="10758" max="10759" width="10.77734375" style="950" customWidth="1"/>
    <col min="10760" max="10760" width="10.88671875" style="950" customWidth="1"/>
    <col min="10761" max="10761" width="14" style="950" customWidth="1"/>
    <col min="10762" max="10762" width="10.77734375" style="950" customWidth="1"/>
    <col min="10763" max="10763" width="11.21875" style="950" customWidth="1"/>
    <col min="10764" max="10764" width="8.5546875" style="950" customWidth="1"/>
    <col min="10765" max="10765" width="6.88671875" style="950" customWidth="1"/>
    <col min="10766" max="10771" width="12.21875" style="950" customWidth="1"/>
    <col min="10772" max="10772" width="7.77734375" style="950" customWidth="1"/>
    <col min="10773" max="10773" width="7.21875" style="950"/>
    <col min="10774" max="10774" width="4.5546875" style="950" customWidth="1"/>
    <col min="10775" max="10779" width="7.21875" style="950"/>
    <col min="10780" max="10780" width="10.21875" style="950" customWidth="1"/>
    <col min="10781" max="11008" width="7.21875" style="950"/>
    <col min="11009" max="11009" width="11.5546875" style="950" customWidth="1"/>
    <col min="11010" max="11010" width="14.77734375" style="950" customWidth="1"/>
    <col min="11011" max="11012" width="10.77734375" style="950" customWidth="1"/>
    <col min="11013" max="11013" width="12.44140625" style="950" customWidth="1"/>
    <col min="11014" max="11015" width="10.77734375" style="950" customWidth="1"/>
    <col min="11016" max="11016" width="10.88671875" style="950" customWidth="1"/>
    <col min="11017" max="11017" width="14" style="950" customWidth="1"/>
    <col min="11018" max="11018" width="10.77734375" style="950" customWidth="1"/>
    <col min="11019" max="11019" width="11.21875" style="950" customWidth="1"/>
    <col min="11020" max="11020" width="8.5546875" style="950" customWidth="1"/>
    <col min="11021" max="11021" width="6.88671875" style="950" customWidth="1"/>
    <col min="11022" max="11027" width="12.21875" style="950" customWidth="1"/>
    <col min="11028" max="11028" width="7.77734375" style="950" customWidth="1"/>
    <col min="11029" max="11029" width="7.21875" style="950"/>
    <col min="11030" max="11030" width="4.5546875" style="950" customWidth="1"/>
    <col min="11031" max="11035" width="7.21875" style="950"/>
    <col min="11036" max="11036" width="10.21875" style="950" customWidth="1"/>
    <col min="11037" max="11264" width="7.21875" style="950"/>
    <col min="11265" max="11265" width="11.5546875" style="950" customWidth="1"/>
    <col min="11266" max="11266" width="14.77734375" style="950" customWidth="1"/>
    <col min="11267" max="11268" width="10.77734375" style="950" customWidth="1"/>
    <col min="11269" max="11269" width="12.44140625" style="950" customWidth="1"/>
    <col min="11270" max="11271" width="10.77734375" style="950" customWidth="1"/>
    <col min="11272" max="11272" width="10.88671875" style="950" customWidth="1"/>
    <col min="11273" max="11273" width="14" style="950" customWidth="1"/>
    <col min="11274" max="11274" width="10.77734375" style="950" customWidth="1"/>
    <col min="11275" max="11275" width="11.21875" style="950" customWidth="1"/>
    <col min="11276" max="11276" width="8.5546875" style="950" customWidth="1"/>
    <col min="11277" max="11277" width="6.88671875" style="950" customWidth="1"/>
    <col min="11278" max="11283" width="12.21875" style="950" customWidth="1"/>
    <col min="11284" max="11284" width="7.77734375" style="950" customWidth="1"/>
    <col min="11285" max="11285" width="7.21875" style="950"/>
    <col min="11286" max="11286" width="4.5546875" style="950" customWidth="1"/>
    <col min="11287" max="11291" width="7.21875" style="950"/>
    <col min="11292" max="11292" width="10.21875" style="950" customWidth="1"/>
    <col min="11293" max="11520" width="7.21875" style="950"/>
    <col min="11521" max="11521" width="11.5546875" style="950" customWidth="1"/>
    <col min="11522" max="11522" width="14.77734375" style="950" customWidth="1"/>
    <col min="11523" max="11524" width="10.77734375" style="950" customWidth="1"/>
    <col min="11525" max="11525" width="12.44140625" style="950" customWidth="1"/>
    <col min="11526" max="11527" width="10.77734375" style="950" customWidth="1"/>
    <col min="11528" max="11528" width="10.88671875" style="950" customWidth="1"/>
    <col min="11529" max="11529" width="14" style="950" customWidth="1"/>
    <col min="11530" max="11530" width="10.77734375" style="950" customWidth="1"/>
    <col min="11531" max="11531" width="11.21875" style="950" customWidth="1"/>
    <col min="11532" max="11532" width="8.5546875" style="950" customWidth="1"/>
    <col min="11533" max="11533" width="6.88671875" style="950" customWidth="1"/>
    <col min="11534" max="11539" width="12.21875" style="950" customWidth="1"/>
    <col min="11540" max="11540" width="7.77734375" style="950" customWidth="1"/>
    <col min="11541" max="11541" width="7.21875" style="950"/>
    <col min="11542" max="11542" width="4.5546875" style="950" customWidth="1"/>
    <col min="11543" max="11547" width="7.21875" style="950"/>
    <col min="11548" max="11548" width="10.21875" style="950" customWidth="1"/>
    <col min="11549" max="11776" width="7.21875" style="950"/>
    <col min="11777" max="11777" width="11.5546875" style="950" customWidth="1"/>
    <col min="11778" max="11778" width="14.77734375" style="950" customWidth="1"/>
    <col min="11779" max="11780" width="10.77734375" style="950" customWidth="1"/>
    <col min="11781" max="11781" width="12.44140625" style="950" customWidth="1"/>
    <col min="11782" max="11783" width="10.77734375" style="950" customWidth="1"/>
    <col min="11784" max="11784" width="10.88671875" style="950" customWidth="1"/>
    <col min="11785" max="11785" width="14" style="950" customWidth="1"/>
    <col min="11786" max="11786" width="10.77734375" style="950" customWidth="1"/>
    <col min="11787" max="11787" width="11.21875" style="950" customWidth="1"/>
    <col min="11788" max="11788" width="8.5546875" style="950" customWidth="1"/>
    <col min="11789" max="11789" width="6.88671875" style="950" customWidth="1"/>
    <col min="11790" max="11795" width="12.21875" style="950" customWidth="1"/>
    <col min="11796" max="11796" width="7.77734375" style="950" customWidth="1"/>
    <col min="11797" max="11797" width="7.21875" style="950"/>
    <col min="11798" max="11798" width="4.5546875" style="950" customWidth="1"/>
    <col min="11799" max="11803" width="7.21875" style="950"/>
    <col min="11804" max="11804" width="10.21875" style="950" customWidth="1"/>
    <col min="11805" max="12032" width="7.21875" style="950"/>
    <col min="12033" max="12033" width="11.5546875" style="950" customWidth="1"/>
    <col min="12034" max="12034" width="14.77734375" style="950" customWidth="1"/>
    <col min="12035" max="12036" width="10.77734375" style="950" customWidth="1"/>
    <col min="12037" max="12037" width="12.44140625" style="950" customWidth="1"/>
    <col min="12038" max="12039" width="10.77734375" style="950" customWidth="1"/>
    <col min="12040" max="12040" width="10.88671875" style="950" customWidth="1"/>
    <col min="12041" max="12041" width="14" style="950" customWidth="1"/>
    <col min="12042" max="12042" width="10.77734375" style="950" customWidth="1"/>
    <col min="12043" max="12043" width="11.21875" style="950" customWidth="1"/>
    <col min="12044" max="12044" width="8.5546875" style="950" customWidth="1"/>
    <col min="12045" max="12045" width="6.88671875" style="950" customWidth="1"/>
    <col min="12046" max="12051" width="12.21875" style="950" customWidth="1"/>
    <col min="12052" max="12052" width="7.77734375" style="950" customWidth="1"/>
    <col min="12053" max="12053" width="7.21875" style="950"/>
    <col min="12054" max="12054" width="4.5546875" style="950" customWidth="1"/>
    <col min="12055" max="12059" width="7.21875" style="950"/>
    <col min="12060" max="12060" width="10.21875" style="950" customWidth="1"/>
    <col min="12061" max="12288" width="7.21875" style="950"/>
    <col min="12289" max="12289" width="11.5546875" style="950" customWidth="1"/>
    <col min="12290" max="12290" width="14.77734375" style="950" customWidth="1"/>
    <col min="12291" max="12292" width="10.77734375" style="950" customWidth="1"/>
    <col min="12293" max="12293" width="12.44140625" style="950" customWidth="1"/>
    <col min="12294" max="12295" width="10.77734375" style="950" customWidth="1"/>
    <col min="12296" max="12296" width="10.88671875" style="950" customWidth="1"/>
    <col min="12297" max="12297" width="14" style="950" customWidth="1"/>
    <col min="12298" max="12298" width="10.77734375" style="950" customWidth="1"/>
    <col min="12299" max="12299" width="11.21875" style="950" customWidth="1"/>
    <col min="12300" max="12300" width="8.5546875" style="950" customWidth="1"/>
    <col min="12301" max="12301" width="6.88671875" style="950" customWidth="1"/>
    <col min="12302" max="12307" width="12.21875" style="950" customWidth="1"/>
    <col min="12308" max="12308" width="7.77734375" style="950" customWidth="1"/>
    <col min="12309" max="12309" width="7.21875" style="950"/>
    <col min="12310" max="12310" width="4.5546875" style="950" customWidth="1"/>
    <col min="12311" max="12315" width="7.21875" style="950"/>
    <col min="12316" max="12316" width="10.21875" style="950" customWidth="1"/>
    <col min="12317" max="12544" width="7.21875" style="950"/>
    <col min="12545" max="12545" width="11.5546875" style="950" customWidth="1"/>
    <col min="12546" max="12546" width="14.77734375" style="950" customWidth="1"/>
    <col min="12547" max="12548" width="10.77734375" style="950" customWidth="1"/>
    <col min="12549" max="12549" width="12.44140625" style="950" customWidth="1"/>
    <col min="12550" max="12551" width="10.77734375" style="950" customWidth="1"/>
    <col min="12552" max="12552" width="10.88671875" style="950" customWidth="1"/>
    <col min="12553" max="12553" width="14" style="950" customWidth="1"/>
    <col min="12554" max="12554" width="10.77734375" style="950" customWidth="1"/>
    <col min="12555" max="12555" width="11.21875" style="950" customWidth="1"/>
    <col min="12556" max="12556" width="8.5546875" style="950" customWidth="1"/>
    <col min="12557" max="12557" width="6.88671875" style="950" customWidth="1"/>
    <col min="12558" max="12563" width="12.21875" style="950" customWidth="1"/>
    <col min="12564" max="12564" width="7.77734375" style="950" customWidth="1"/>
    <col min="12565" max="12565" width="7.21875" style="950"/>
    <col min="12566" max="12566" width="4.5546875" style="950" customWidth="1"/>
    <col min="12567" max="12571" width="7.21875" style="950"/>
    <col min="12572" max="12572" width="10.21875" style="950" customWidth="1"/>
    <col min="12573" max="12800" width="7.21875" style="950"/>
    <col min="12801" max="12801" width="11.5546875" style="950" customWidth="1"/>
    <col min="12802" max="12802" width="14.77734375" style="950" customWidth="1"/>
    <col min="12803" max="12804" width="10.77734375" style="950" customWidth="1"/>
    <col min="12805" max="12805" width="12.44140625" style="950" customWidth="1"/>
    <col min="12806" max="12807" width="10.77734375" style="950" customWidth="1"/>
    <col min="12808" max="12808" width="10.88671875" style="950" customWidth="1"/>
    <col min="12809" max="12809" width="14" style="950" customWidth="1"/>
    <col min="12810" max="12810" width="10.77734375" style="950" customWidth="1"/>
    <col min="12811" max="12811" width="11.21875" style="950" customWidth="1"/>
    <col min="12812" max="12812" width="8.5546875" style="950" customWidth="1"/>
    <col min="12813" max="12813" width="6.88671875" style="950" customWidth="1"/>
    <col min="12814" max="12819" width="12.21875" style="950" customWidth="1"/>
    <col min="12820" max="12820" width="7.77734375" style="950" customWidth="1"/>
    <col min="12821" max="12821" width="7.21875" style="950"/>
    <col min="12822" max="12822" width="4.5546875" style="950" customWidth="1"/>
    <col min="12823" max="12827" width="7.21875" style="950"/>
    <col min="12828" max="12828" width="10.21875" style="950" customWidth="1"/>
    <col min="12829" max="13056" width="7.21875" style="950"/>
    <col min="13057" max="13057" width="11.5546875" style="950" customWidth="1"/>
    <col min="13058" max="13058" width="14.77734375" style="950" customWidth="1"/>
    <col min="13059" max="13060" width="10.77734375" style="950" customWidth="1"/>
    <col min="13061" max="13061" width="12.44140625" style="950" customWidth="1"/>
    <col min="13062" max="13063" width="10.77734375" style="950" customWidth="1"/>
    <col min="13064" max="13064" width="10.88671875" style="950" customWidth="1"/>
    <col min="13065" max="13065" width="14" style="950" customWidth="1"/>
    <col min="13066" max="13066" width="10.77734375" style="950" customWidth="1"/>
    <col min="13067" max="13067" width="11.21875" style="950" customWidth="1"/>
    <col min="13068" max="13068" width="8.5546875" style="950" customWidth="1"/>
    <col min="13069" max="13069" width="6.88671875" style="950" customWidth="1"/>
    <col min="13070" max="13075" width="12.21875" style="950" customWidth="1"/>
    <col min="13076" max="13076" width="7.77734375" style="950" customWidth="1"/>
    <col min="13077" max="13077" width="7.21875" style="950"/>
    <col min="13078" max="13078" width="4.5546875" style="950" customWidth="1"/>
    <col min="13079" max="13083" width="7.21875" style="950"/>
    <col min="13084" max="13084" width="10.21875" style="950" customWidth="1"/>
    <col min="13085" max="13312" width="7.21875" style="950"/>
    <col min="13313" max="13313" width="11.5546875" style="950" customWidth="1"/>
    <col min="13314" max="13314" width="14.77734375" style="950" customWidth="1"/>
    <col min="13315" max="13316" width="10.77734375" style="950" customWidth="1"/>
    <col min="13317" max="13317" width="12.44140625" style="950" customWidth="1"/>
    <col min="13318" max="13319" width="10.77734375" style="950" customWidth="1"/>
    <col min="13320" max="13320" width="10.88671875" style="950" customWidth="1"/>
    <col min="13321" max="13321" width="14" style="950" customWidth="1"/>
    <col min="13322" max="13322" width="10.77734375" style="950" customWidth="1"/>
    <col min="13323" max="13323" width="11.21875" style="950" customWidth="1"/>
    <col min="13324" max="13324" width="8.5546875" style="950" customWidth="1"/>
    <col min="13325" max="13325" width="6.88671875" style="950" customWidth="1"/>
    <col min="13326" max="13331" width="12.21875" style="950" customWidth="1"/>
    <col min="13332" max="13332" width="7.77734375" style="950" customWidth="1"/>
    <col min="13333" max="13333" width="7.21875" style="950"/>
    <col min="13334" max="13334" width="4.5546875" style="950" customWidth="1"/>
    <col min="13335" max="13339" width="7.21875" style="950"/>
    <col min="13340" max="13340" width="10.21875" style="950" customWidth="1"/>
    <col min="13341" max="13568" width="7.21875" style="950"/>
    <col min="13569" max="13569" width="11.5546875" style="950" customWidth="1"/>
    <col min="13570" max="13570" width="14.77734375" style="950" customWidth="1"/>
    <col min="13571" max="13572" width="10.77734375" style="950" customWidth="1"/>
    <col min="13573" max="13573" width="12.44140625" style="950" customWidth="1"/>
    <col min="13574" max="13575" width="10.77734375" style="950" customWidth="1"/>
    <col min="13576" max="13576" width="10.88671875" style="950" customWidth="1"/>
    <col min="13577" max="13577" width="14" style="950" customWidth="1"/>
    <col min="13578" max="13578" width="10.77734375" style="950" customWidth="1"/>
    <col min="13579" max="13579" width="11.21875" style="950" customWidth="1"/>
    <col min="13580" max="13580" width="8.5546875" style="950" customWidth="1"/>
    <col min="13581" max="13581" width="6.88671875" style="950" customWidth="1"/>
    <col min="13582" max="13587" width="12.21875" style="950" customWidth="1"/>
    <col min="13588" max="13588" width="7.77734375" style="950" customWidth="1"/>
    <col min="13589" max="13589" width="7.21875" style="950"/>
    <col min="13590" max="13590" width="4.5546875" style="950" customWidth="1"/>
    <col min="13591" max="13595" width="7.21875" style="950"/>
    <col min="13596" max="13596" width="10.21875" style="950" customWidth="1"/>
    <col min="13597" max="13824" width="7.21875" style="950"/>
    <col min="13825" max="13825" width="11.5546875" style="950" customWidth="1"/>
    <col min="13826" max="13826" width="14.77734375" style="950" customWidth="1"/>
    <col min="13827" max="13828" width="10.77734375" style="950" customWidth="1"/>
    <col min="13829" max="13829" width="12.44140625" style="950" customWidth="1"/>
    <col min="13830" max="13831" width="10.77734375" style="950" customWidth="1"/>
    <col min="13832" max="13832" width="10.88671875" style="950" customWidth="1"/>
    <col min="13833" max="13833" width="14" style="950" customWidth="1"/>
    <col min="13834" max="13834" width="10.77734375" style="950" customWidth="1"/>
    <col min="13835" max="13835" width="11.21875" style="950" customWidth="1"/>
    <col min="13836" max="13836" width="8.5546875" style="950" customWidth="1"/>
    <col min="13837" max="13837" width="6.88671875" style="950" customWidth="1"/>
    <col min="13838" max="13843" width="12.21875" style="950" customWidth="1"/>
    <col min="13844" max="13844" width="7.77734375" style="950" customWidth="1"/>
    <col min="13845" max="13845" width="7.21875" style="950"/>
    <col min="13846" max="13846" width="4.5546875" style="950" customWidth="1"/>
    <col min="13847" max="13851" width="7.21875" style="950"/>
    <col min="13852" max="13852" width="10.21875" style="950" customWidth="1"/>
    <col min="13853" max="14080" width="7.21875" style="950"/>
    <col min="14081" max="14081" width="11.5546875" style="950" customWidth="1"/>
    <col min="14082" max="14082" width="14.77734375" style="950" customWidth="1"/>
    <col min="14083" max="14084" width="10.77734375" style="950" customWidth="1"/>
    <col min="14085" max="14085" width="12.44140625" style="950" customWidth="1"/>
    <col min="14086" max="14087" width="10.77734375" style="950" customWidth="1"/>
    <col min="14088" max="14088" width="10.88671875" style="950" customWidth="1"/>
    <col min="14089" max="14089" width="14" style="950" customWidth="1"/>
    <col min="14090" max="14090" width="10.77734375" style="950" customWidth="1"/>
    <col min="14091" max="14091" width="11.21875" style="950" customWidth="1"/>
    <col min="14092" max="14092" width="8.5546875" style="950" customWidth="1"/>
    <col min="14093" max="14093" width="6.88671875" style="950" customWidth="1"/>
    <col min="14094" max="14099" width="12.21875" style="950" customWidth="1"/>
    <col min="14100" max="14100" width="7.77734375" style="950" customWidth="1"/>
    <col min="14101" max="14101" width="7.21875" style="950"/>
    <col min="14102" max="14102" width="4.5546875" style="950" customWidth="1"/>
    <col min="14103" max="14107" width="7.21875" style="950"/>
    <col min="14108" max="14108" width="10.21875" style="950" customWidth="1"/>
    <col min="14109" max="14336" width="7.21875" style="950"/>
    <col min="14337" max="14337" width="11.5546875" style="950" customWidth="1"/>
    <col min="14338" max="14338" width="14.77734375" style="950" customWidth="1"/>
    <col min="14339" max="14340" width="10.77734375" style="950" customWidth="1"/>
    <col min="14341" max="14341" width="12.44140625" style="950" customWidth="1"/>
    <col min="14342" max="14343" width="10.77734375" style="950" customWidth="1"/>
    <col min="14344" max="14344" width="10.88671875" style="950" customWidth="1"/>
    <col min="14345" max="14345" width="14" style="950" customWidth="1"/>
    <col min="14346" max="14346" width="10.77734375" style="950" customWidth="1"/>
    <col min="14347" max="14347" width="11.21875" style="950" customWidth="1"/>
    <col min="14348" max="14348" width="8.5546875" style="950" customWidth="1"/>
    <col min="14349" max="14349" width="6.88671875" style="950" customWidth="1"/>
    <col min="14350" max="14355" width="12.21875" style="950" customWidth="1"/>
    <col min="14356" max="14356" width="7.77734375" style="950" customWidth="1"/>
    <col min="14357" max="14357" width="7.21875" style="950"/>
    <col min="14358" max="14358" width="4.5546875" style="950" customWidth="1"/>
    <col min="14359" max="14363" width="7.21875" style="950"/>
    <col min="14364" max="14364" width="10.21875" style="950" customWidth="1"/>
    <col min="14365" max="14592" width="7.21875" style="950"/>
    <col min="14593" max="14593" width="11.5546875" style="950" customWidth="1"/>
    <col min="14594" max="14594" width="14.77734375" style="950" customWidth="1"/>
    <col min="14595" max="14596" width="10.77734375" style="950" customWidth="1"/>
    <col min="14597" max="14597" width="12.44140625" style="950" customWidth="1"/>
    <col min="14598" max="14599" width="10.77734375" style="950" customWidth="1"/>
    <col min="14600" max="14600" width="10.88671875" style="950" customWidth="1"/>
    <col min="14601" max="14601" width="14" style="950" customWidth="1"/>
    <col min="14602" max="14602" width="10.77734375" style="950" customWidth="1"/>
    <col min="14603" max="14603" width="11.21875" style="950" customWidth="1"/>
    <col min="14604" max="14604" width="8.5546875" style="950" customWidth="1"/>
    <col min="14605" max="14605" width="6.88671875" style="950" customWidth="1"/>
    <col min="14606" max="14611" width="12.21875" style="950" customWidth="1"/>
    <col min="14612" max="14612" width="7.77734375" style="950" customWidth="1"/>
    <col min="14613" max="14613" width="7.21875" style="950"/>
    <col min="14614" max="14614" width="4.5546875" style="950" customWidth="1"/>
    <col min="14615" max="14619" width="7.21875" style="950"/>
    <col min="14620" max="14620" width="10.21875" style="950" customWidth="1"/>
    <col min="14621" max="14848" width="7.21875" style="950"/>
    <col min="14849" max="14849" width="11.5546875" style="950" customWidth="1"/>
    <col min="14850" max="14850" width="14.77734375" style="950" customWidth="1"/>
    <col min="14851" max="14852" width="10.77734375" style="950" customWidth="1"/>
    <col min="14853" max="14853" width="12.44140625" style="950" customWidth="1"/>
    <col min="14854" max="14855" width="10.77734375" style="950" customWidth="1"/>
    <col min="14856" max="14856" width="10.88671875" style="950" customWidth="1"/>
    <col min="14857" max="14857" width="14" style="950" customWidth="1"/>
    <col min="14858" max="14858" width="10.77734375" style="950" customWidth="1"/>
    <col min="14859" max="14859" width="11.21875" style="950" customWidth="1"/>
    <col min="14860" max="14860" width="8.5546875" style="950" customWidth="1"/>
    <col min="14861" max="14861" width="6.88671875" style="950" customWidth="1"/>
    <col min="14862" max="14867" width="12.21875" style="950" customWidth="1"/>
    <col min="14868" max="14868" width="7.77734375" style="950" customWidth="1"/>
    <col min="14869" max="14869" width="7.21875" style="950"/>
    <col min="14870" max="14870" width="4.5546875" style="950" customWidth="1"/>
    <col min="14871" max="14875" width="7.21875" style="950"/>
    <col min="14876" max="14876" width="10.21875" style="950" customWidth="1"/>
    <col min="14877" max="15104" width="7.21875" style="950"/>
    <col min="15105" max="15105" width="11.5546875" style="950" customWidth="1"/>
    <col min="15106" max="15106" width="14.77734375" style="950" customWidth="1"/>
    <col min="15107" max="15108" width="10.77734375" style="950" customWidth="1"/>
    <col min="15109" max="15109" width="12.44140625" style="950" customWidth="1"/>
    <col min="15110" max="15111" width="10.77734375" style="950" customWidth="1"/>
    <col min="15112" max="15112" width="10.88671875" style="950" customWidth="1"/>
    <col min="15113" max="15113" width="14" style="950" customWidth="1"/>
    <col min="15114" max="15114" width="10.77734375" style="950" customWidth="1"/>
    <col min="15115" max="15115" width="11.21875" style="950" customWidth="1"/>
    <col min="15116" max="15116" width="8.5546875" style="950" customWidth="1"/>
    <col min="15117" max="15117" width="6.88671875" style="950" customWidth="1"/>
    <col min="15118" max="15123" width="12.21875" style="950" customWidth="1"/>
    <col min="15124" max="15124" width="7.77734375" style="950" customWidth="1"/>
    <col min="15125" max="15125" width="7.21875" style="950"/>
    <col min="15126" max="15126" width="4.5546875" style="950" customWidth="1"/>
    <col min="15127" max="15131" width="7.21875" style="950"/>
    <col min="15132" max="15132" width="10.21875" style="950" customWidth="1"/>
    <col min="15133" max="15360" width="7.21875" style="950"/>
    <col min="15361" max="15361" width="11.5546875" style="950" customWidth="1"/>
    <col min="15362" max="15362" width="14.77734375" style="950" customWidth="1"/>
    <col min="15363" max="15364" width="10.77734375" style="950" customWidth="1"/>
    <col min="15365" max="15365" width="12.44140625" style="950" customWidth="1"/>
    <col min="15366" max="15367" width="10.77734375" style="950" customWidth="1"/>
    <col min="15368" max="15368" width="10.88671875" style="950" customWidth="1"/>
    <col min="15369" max="15369" width="14" style="950" customWidth="1"/>
    <col min="15370" max="15370" width="10.77734375" style="950" customWidth="1"/>
    <col min="15371" max="15371" width="11.21875" style="950" customWidth="1"/>
    <col min="15372" max="15372" width="8.5546875" style="950" customWidth="1"/>
    <col min="15373" max="15373" width="6.88671875" style="950" customWidth="1"/>
    <col min="15374" max="15379" width="12.21875" style="950" customWidth="1"/>
    <col min="15380" max="15380" width="7.77734375" style="950" customWidth="1"/>
    <col min="15381" max="15381" width="7.21875" style="950"/>
    <col min="15382" max="15382" width="4.5546875" style="950" customWidth="1"/>
    <col min="15383" max="15387" width="7.21875" style="950"/>
    <col min="15388" max="15388" width="10.21875" style="950" customWidth="1"/>
    <col min="15389" max="15616" width="7.21875" style="950"/>
    <col min="15617" max="15617" width="11.5546875" style="950" customWidth="1"/>
    <col min="15618" max="15618" width="14.77734375" style="950" customWidth="1"/>
    <col min="15619" max="15620" width="10.77734375" style="950" customWidth="1"/>
    <col min="15621" max="15621" width="12.44140625" style="950" customWidth="1"/>
    <col min="15622" max="15623" width="10.77734375" style="950" customWidth="1"/>
    <col min="15624" max="15624" width="10.88671875" style="950" customWidth="1"/>
    <col min="15625" max="15625" width="14" style="950" customWidth="1"/>
    <col min="15626" max="15626" width="10.77734375" style="950" customWidth="1"/>
    <col min="15627" max="15627" width="11.21875" style="950" customWidth="1"/>
    <col min="15628" max="15628" width="8.5546875" style="950" customWidth="1"/>
    <col min="15629" max="15629" width="6.88671875" style="950" customWidth="1"/>
    <col min="15630" max="15635" width="12.21875" style="950" customWidth="1"/>
    <col min="15636" max="15636" width="7.77734375" style="950" customWidth="1"/>
    <col min="15637" max="15637" width="7.21875" style="950"/>
    <col min="15638" max="15638" width="4.5546875" style="950" customWidth="1"/>
    <col min="15639" max="15643" width="7.21875" style="950"/>
    <col min="15644" max="15644" width="10.21875" style="950" customWidth="1"/>
    <col min="15645" max="15872" width="7.21875" style="950"/>
    <col min="15873" max="15873" width="11.5546875" style="950" customWidth="1"/>
    <col min="15874" max="15874" width="14.77734375" style="950" customWidth="1"/>
    <col min="15875" max="15876" width="10.77734375" style="950" customWidth="1"/>
    <col min="15877" max="15877" width="12.44140625" style="950" customWidth="1"/>
    <col min="15878" max="15879" width="10.77734375" style="950" customWidth="1"/>
    <col min="15880" max="15880" width="10.88671875" style="950" customWidth="1"/>
    <col min="15881" max="15881" width="14" style="950" customWidth="1"/>
    <col min="15882" max="15882" width="10.77734375" style="950" customWidth="1"/>
    <col min="15883" max="15883" width="11.21875" style="950" customWidth="1"/>
    <col min="15884" max="15884" width="8.5546875" style="950" customWidth="1"/>
    <col min="15885" max="15885" width="6.88671875" style="950" customWidth="1"/>
    <col min="15886" max="15891" width="12.21875" style="950" customWidth="1"/>
    <col min="15892" max="15892" width="7.77734375" style="950" customWidth="1"/>
    <col min="15893" max="15893" width="7.21875" style="950"/>
    <col min="15894" max="15894" width="4.5546875" style="950" customWidth="1"/>
    <col min="15895" max="15899" width="7.21875" style="950"/>
    <col min="15900" max="15900" width="10.21875" style="950" customWidth="1"/>
    <col min="15901" max="16128" width="7.21875" style="950"/>
    <col min="16129" max="16129" width="11.5546875" style="950" customWidth="1"/>
    <col min="16130" max="16130" width="14.77734375" style="950" customWidth="1"/>
    <col min="16131" max="16132" width="10.77734375" style="950" customWidth="1"/>
    <col min="16133" max="16133" width="12.44140625" style="950" customWidth="1"/>
    <col min="16134" max="16135" width="10.77734375" style="950" customWidth="1"/>
    <col min="16136" max="16136" width="10.88671875" style="950" customWidth="1"/>
    <col min="16137" max="16137" width="14" style="950" customWidth="1"/>
    <col min="16138" max="16138" width="10.77734375" style="950" customWidth="1"/>
    <col min="16139" max="16139" width="11.21875" style="950" customWidth="1"/>
    <col min="16140" max="16140" width="8.5546875" style="950" customWidth="1"/>
    <col min="16141" max="16141" width="6.88671875" style="950" customWidth="1"/>
    <col min="16142" max="16147" width="12.21875" style="950" customWidth="1"/>
    <col min="16148" max="16148" width="7.77734375" style="950" customWidth="1"/>
    <col min="16149" max="16149" width="7.21875" style="950"/>
    <col min="16150" max="16150" width="4.5546875" style="950" customWidth="1"/>
    <col min="16151" max="16155" width="7.21875" style="950"/>
    <col min="16156" max="16156" width="10.21875" style="950" customWidth="1"/>
    <col min="16157" max="16384" width="7.21875" style="950"/>
  </cols>
  <sheetData>
    <row r="1" spans="1:24" s="973" customFormat="1" ht="16.5" customHeight="1" x14ac:dyDescent="0.3">
      <c r="A1" s="949" t="s">
        <v>572</v>
      </c>
      <c r="C1" s="986"/>
      <c r="D1" s="986"/>
      <c r="E1" s="986"/>
      <c r="F1" s="986"/>
      <c r="G1" s="986"/>
      <c r="H1" s="986"/>
      <c r="I1" s="986"/>
      <c r="J1" s="2125"/>
      <c r="K1" s="2125"/>
      <c r="L1" s="2125"/>
      <c r="M1" s="2125"/>
      <c r="N1" s="109" t="s">
        <v>97</v>
      </c>
      <c r="O1" s="1120"/>
      <c r="P1" s="1121"/>
      <c r="Q1" s="1121"/>
      <c r="R1" s="1120"/>
      <c r="S1" s="950"/>
      <c r="T1" s="950"/>
      <c r="U1" s="950"/>
      <c r="V1" s="1120"/>
      <c r="W1" s="1120"/>
    </row>
    <row r="2" spans="1:24" s="973" customFormat="1" ht="20.100000000000001" customHeight="1" x14ac:dyDescent="0.3">
      <c r="A2" s="953" t="s">
        <v>573</v>
      </c>
      <c r="B2" s="1122" t="s">
        <v>1186</v>
      </c>
      <c r="C2" s="986"/>
      <c r="D2" s="986"/>
      <c r="E2" s="986"/>
      <c r="F2" s="986"/>
      <c r="G2" s="986"/>
      <c r="H2" s="986"/>
      <c r="I2" s="986"/>
      <c r="J2" s="2125"/>
      <c r="K2" s="2125"/>
      <c r="L2" s="2125"/>
      <c r="M2" s="2125"/>
      <c r="N2" s="1120"/>
      <c r="O2" s="1120"/>
      <c r="P2" s="1121"/>
      <c r="Q2" s="1121"/>
      <c r="R2" s="1120"/>
      <c r="S2" s="1120"/>
      <c r="T2" s="1120"/>
      <c r="U2" s="1120"/>
      <c r="V2" s="1120"/>
      <c r="W2" s="1120"/>
    </row>
    <row r="3" spans="1:24" ht="30" customHeight="1" x14ac:dyDescent="0.4">
      <c r="A3" s="2126" t="s">
        <v>1187</v>
      </c>
      <c r="B3" s="2126"/>
      <c r="C3" s="2126"/>
      <c r="D3" s="2126"/>
      <c r="E3" s="2126"/>
      <c r="F3" s="2126"/>
      <c r="G3" s="2126"/>
      <c r="H3" s="2126"/>
      <c r="I3" s="2126"/>
      <c r="J3" s="2126"/>
      <c r="K3" s="2126"/>
      <c r="L3" s="2126"/>
      <c r="M3" s="2126"/>
    </row>
    <row r="4" spans="1:24" ht="24.9" customHeight="1" thickBot="1" x14ac:dyDescent="0.35">
      <c r="A4" s="1123"/>
      <c r="B4" s="1123"/>
      <c r="C4" s="1123"/>
      <c r="D4" s="1597" t="s">
        <v>956</v>
      </c>
      <c r="E4" s="1597"/>
      <c r="F4" s="1597"/>
      <c r="G4" s="1597"/>
      <c r="H4" s="1597"/>
      <c r="I4" s="1597"/>
      <c r="J4" s="1123"/>
      <c r="K4" s="1123"/>
      <c r="L4" s="2120" t="s">
        <v>1188</v>
      </c>
      <c r="M4" s="2120"/>
    </row>
    <row r="5" spans="1:24" s="956" customFormat="1" ht="40.5" customHeight="1" thickBot="1" x14ac:dyDescent="0.35">
      <c r="A5" s="989" t="s">
        <v>1189</v>
      </c>
      <c r="B5" s="990" t="s">
        <v>1190</v>
      </c>
      <c r="C5" s="990" t="s">
        <v>1191</v>
      </c>
      <c r="D5" s="990" t="s">
        <v>1192</v>
      </c>
      <c r="E5" s="1124" t="s">
        <v>1193</v>
      </c>
      <c r="F5" s="990" t="s">
        <v>1194</v>
      </c>
      <c r="G5" s="990" t="s">
        <v>1195</v>
      </c>
      <c r="H5" s="990" t="s">
        <v>1196</v>
      </c>
      <c r="I5" s="990" t="s">
        <v>1197</v>
      </c>
      <c r="J5" s="990" t="s">
        <v>1198</v>
      </c>
      <c r="K5" s="990" t="s">
        <v>1199</v>
      </c>
      <c r="L5" s="2127" t="s">
        <v>1200</v>
      </c>
      <c r="M5" s="2128"/>
      <c r="O5" s="1125"/>
      <c r="P5" s="1125"/>
      <c r="Q5" s="1125"/>
      <c r="R5" s="1125"/>
      <c r="S5" s="1125"/>
      <c r="T5" s="1125"/>
      <c r="U5" s="1125"/>
      <c r="V5" s="1125"/>
      <c r="W5" s="1125"/>
      <c r="X5" s="1125"/>
    </row>
    <row r="6" spans="1:24" s="965" customFormat="1" ht="23.1" customHeight="1" x14ac:dyDescent="0.3">
      <c r="A6" s="966" t="s">
        <v>1201</v>
      </c>
      <c r="B6" s="1192">
        <f>SUM(B7:B19)</f>
        <v>0</v>
      </c>
      <c r="C6" s="1192">
        <f>SUM(C7:C19)</f>
        <v>0</v>
      </c>
      <c r="D6" s="1192">
        <f t="shared" ref="D6:K6" si="0">SUM(D7:D19)</f>
        <v>0</v>
      </c>
      <c r="E6" s="1192">
        <f t="shared" si="0"/>
        <v>0</v>
      </c>
      <c r="F6" s="1192">
        <f t="shared" si="0"/>
        <v>0</v>
      </c>
      <c r="G6" s="1192">
        <f t="shared" si="0"/>
        <v>0</v>
      </c>
      <c r="H6" s="1192">
        <f t="shared" si="0"/>
        <v>0</v>
      </c>
      <c r="I6" s="1192">
        <f t="shared" si="0"/>
        <v>0</v>
      </c>
      <c r="J6" s="1192">
        <f t="shared" si="0"/>
        <v>0</v>
      </c>
      <c r="K6" s="1192">
        <f t="shared" si="0"/>
        <v>0</v>
      </c>
      <c r="L6" s="2129">
        <f>SUM(L7:M19)</f>
        <v>0</v>
      </c>
      <c r="M6" s="2130"/>
    </row>
    <row r="7" spans="1:24" s="973" customFormat="1" ht="23.1" customHeight="1" x14ac:dyDescent="0.3">
      <c r="A7" s="958" t="s">
        <v>1202</v>
      </c>
      <c r="B7" s="1193">
        <f>SUM(C7:M7,B28:M28)</f>
        <v>0</v>
      </c>
      <c r="C7" s="1193">
        <v>0</v>
      </c>
      <c r="D7" s="1193">
        <v>0</v>
      </c>
      <c r="E7" s="1193">
        <v>0</v>
      </c>
      <c r="F7" s="1193">
        <v>0</v>
      </c>
      <c r="G7" s="1193">
        <v>0</v>
      </c>
      <c r="H7" s="1193">
        <v>0</v>
      </c>
      <c r="I7" s="1193">
        <v>0</v>
      </c>
      <c r="J7" s="1193">
        <v>0</v>
      </c>
      <c r="K7" s="1193">
        <v>0</v>
      </c>
      <c r="L7" s="2121">
        <v>0</v>
      </c>
      <c r="M7" s="2122"/>
    </row>
    <row r="8" spans="1:24" s="973" customFormat="1" ht="23.1" customHeight="1" x14ac:dyDescent="0.3">
      <c r="A8" s="1126"/>
      <c r="B8" s="1194"/>
      <c r="C8" s="1193"/>
      <c r="D8" s="1193"/>
      <c r="E8" s="1193"/>
      <c r="F8" s="1193"/>
      <c r="G8" s="1193"/>
      <c r="H8" s="1193"/>
      <c r="I8" s="1193"/>
      <c r="J8" s="1193"/>
      <c r="K8" s="1193"/>
      <c r="L8" s="2121"/>
      <c r="M8" s="2122"/>
    </row>
    <row r="9" spans="1:24" s="973" customFormat="1" ht="23.1" customHeight="1" x14ac:dyDescent="0.3">
      <c r="A9" s="1126"/>
      <c r="B9" s="1194"/>
      <c r="C9" s="1193"/>
      <c r="D9" s="1193"/>
      <c r="E9" s="1193"/>
      <c r="F9" s="1193"/>
      <c r="G9" s="1193"/>
      <c r="H9" s="1193"/>
      <c r="I9" s="1193"/>
      <c r="J9" s="1193"/>
      <c r="K9" s="1193"/>
      <c r="L9" s="2121"/>
      <c r="M9" s="2122"/>
    </row>
    <row r="10" spans="1:24" s="973" customFormat="1" ht="23.1" customHeight="1" x14ac:dyDescent="0.3">
      <c r="A10" s="1126"/>
      <c r="B10" s="1194"/>
      <c r="C10" s="1193"/>
      <c r="D10" s="1193"/>
      <c r="E10" s="1193"/>
      <c r="F10" s="1193"/>
      <c r="G10" s="1193"/>
      <c r="H10" s="1193"/>
      <c r="I10" s="1193"/>
      <c r="J10" s="1193"/>
      <c r="K10" s="1193"/>
      <c r="L10" s="2121"/>
      <c r="M10" s="2122"/>
    </row>
    <row r="11" spans="1:24" s="973" customFormat="1" ht="23.1" customHeight="1" x14ac:dyDescent="0.3">
      <c r="A11" s="1126"/>
      <c r="B11" s="1194"/>
      <c r="C11" s="1193"/>
      <c r="D11" s="1193"/>
      <c r="E11" s="1193"/>
      <c r="F11" s="1193"/>
      <c r="G11" s="1193"/>
      <c r="H11" s="1193"/>
      <c r="I11" s="1193"/>
      <c r="J11" s="1193"/>
      <c r="K11" s="1193"/>
      <c r="L11" s="2121"/>
      <c r="M11" s="2122"/>
    </row>
    <row r="12" spans="1:24" s="973" customFormat="1" ht="23.1" customHeight="1" x14ac:dyDescent="0.3">
      <c r="A12" s="1126"/>
      <c r="B12" s="1194"/>
      <c r="C12" s="1193"/>
      <c r="D12" s="1193"/>
      <c r="E12" s="1193"/>
      <c r="F12" s="1193"/>
      <c r="G12" s="1193"/>
      <c r="H12" s="1193"/>
      <c r="I12" s="1193"/>
      <c r="J12" s="1193"/>
      <c r="K12" s="1193"/>
      <c r="L12" s="2121"/>
      <c r="M12" s="2122"/>
    </row>
    <row r="13" spans="1:24" s="973" customFormat="1" ht="23.1" customHeight="1" x14ac:dyDescent="0.3">
      <c r="A13" s="1126"/>
      <c r="B13" s="1194"/>
      <c r="C13" s="1193"/>
      <c r="D13" s="1193"/>
      <c r="E13" s="1193"/>
      <c r="F13" s="1193"/>
      <c r="G13" s="1193"/>
      <c r="H13" s="1193"/>
      <c r="I13" s="1193"/>
      <c r="J13" s="1193"/>
      <c r="K13" s="1193"/>
      <c r="L13" s="2121"/>
      <c r="M13" s="2122"/>
    </row>
    <row r="14" spans="1:24" s="973" customFormat="1" ht="23.1" customHeight="1" x14ac:dyDescent="0.3">
      <c r="A14" s="1126"/>
      <c r="B14" s="1194"/>
      <c r="C14" s="1193"/>
      <c r="D14" s="1193"/>
      <c r="E14" s="1193"/>
      <c r="F14" s="1193"/>
      <c r="G14" s="1193"/>
      <c r="H14" s="1193"/>
      <c r="I14" s="1193"/>
      <c r="J14" s="1193"/>
      <c r="K14" s="1193"/>
      <c r="L14" s="2121"/>
      <c r="M14" s="2122"/>
    </row>
    <row r="15" spans="1:24" s="973" customFormat="1" ht="23.1" customHeight="1" x14ac:dyDescent="0.3">
      <c r="A15" s="1126"/>
      <c r="B15" s="1194"/>
      <c r="C15" s="1193"/>
      <c r="D15" s="1193"/>
      <c r="E15" s="1193"/>
      <c r="F15" s="1193"/>
      <c r="G15" s="1193"/>
      <c r="H15" s="1193"/>
      <c r="I15" s="1193"/>
      <c r="J15" s="1193"/>
      <c r="K15" s="1193"/>
      <c r="L15" s="2121"/>
      <c r="M15" s="2122"/>
    </row>
    <row r="16" spans="1:24" s="973" customFormat="1" ht="23.1" customHeight="1" x14ac:dyDescent="0.3">
      <c r="A16" s="1126"/>
      <c r="B16" s="1194"/>
      <c r="C16" s="1193"/>
      <c r="D16" s="1193"/>
      <c r="E16" s="1193"/>
      <c r="F16" s="1193"/>
      <c r="G16" s="1193"/>
      <c r="H16" s="1193"/>
      <c r="I16" s="1193"/>
      <c r="J16" s="1193"/>
      <c r="K16" s="1193"/>
      <c r="L16" s="2121"/>
      <c r="M16" s="2122"/>
    </row>
    <row r="17" spans="1:14" s="973" customFormat="1" ht="23.1" customHeight="1" x14ac:dyDescent="0.3">
      <c r="A17" s="1126"/>
      <c r="B17" s="1194"/>
      <c r="C17" s="1193"/>
      <c r="D17" s="1193"/>
      <c r="E17" s="1193"/>
      <c r="F17" s="1193"/>
      <c r="G17" s="1193"/>
      <c r="H17" s="1193"/>
      <c r="I17" s="1193"/>
      <c r="J17" s="1193"/>
      <c r="K17" s="1193"/>
      <c r="L17" s="2121"/>
      <c r="M17" s="2122"/>
    </row>
    <row r="18" spans="1:14" s="973" customFormat="1" ht="23.1" customHeight="1" x14ac:dyDescent="0.3">
      <c r="A18" s="1126"/>
      <c r="B18" s="1194"/>
      <c r="C18" s="1193"/>
      <c r="D18" s="1193"/>
      <c r="E18" s="1193"/>
      <c r="F18" s="1193"/>
      <c r="G18" s="1193"/>
      <c r="H18" s="1193"/>
      <c r="I18" s="1193"/>
      <c r="J18" s="1193"/>
      <c r="K18" s="1193"/>
      <c r="L18" s="2121"/>
      <c r="M18" s="2122"/>
    </row>
    <row r="19" spans="1:14" s="973" customFormat="1" ht="23.1" customHeight="1" thickBot="1" x14ac:dyDescent="0.35">
      <c r="A19" s="1127"/>
      <c r="B19" s="1195"/>
      <c r="C19" s="1196"/>
      <c r="D19" s="1196"/>
      <c r="E19" s="1196"/>
      <c r="F19" s="1196"/>
      <c r="G19" s="1196"/>
      <c r="H19" s="1196"/>
      <c r="I19" s="1196"/>
      <c r="J19" s="1196"/>
      <c r="K19" s="1196"/>
      <c r="L19" s="2123"/>
      <c r="M19" s="2124"/>
    </row>
    <row r="20" spans="1:14" s="973" customFormat="1" ht="23.1" customHeight="1" x14ac:dyDescent="0.3">
      <c r="A20" s="1128"/>
      <c r="B20" s="1129"/>
      <c r="C20" s="1130"/>
      <c r="D20" s="1130"/>
      <c r="E20" s="1130"/>
      <c r="F20" s="1130"/>
      <c r="G20" s="1130"/>
      <c r="H20" s="1130"/>
      <c r="I20" s="1130"/>
      <c r="J20" s="1130"/>
      <c r="K20" s="1130"/>
      <c r="L20" s="1130"/>
      <c r="M20" s="1130"/>
      <c r="N20" s="1130"/>
    </row>
    <row r="21" spans="1:14" s="973" customFormat="1" ht="9" customHeight="1" x14ac:dyDescent="0.3">
      <c r="A21" s="1131"/>
      <c r="B21" s="1129"/>
      <c r="C21" s="1130"/>
      <c r="D21" s="1130"/>
      <c r="E21" s="1130"/>
      <c r="F21" s="1130"/>
      <c r="G21" s="1130"/>
      <c r="H21" s="1130"/>
      <c r="I21" s="1130"/>
      <c r="J21" s="1130"/>
      <c r="K21" s="1130"/>
      <c r="L21" s="1130"/>
      <c r="M21" s="1130"/>
      <c r="N21" s="1130"/>
    </row>
    <row r="22" spans="1:14" s="973" customFormat="1" ht="16.5" customHeight="1" x14ac:dyDescent="0.3">
      <c r="A22" s="949" t="s">
        <v>572</v>
      </c>
      <c r="C22" s="986"/>
      <c r="D22" s="986"/>
      <c r="E22" s="986"/>
      <c r="F22" s="986"/>
      <c r="G22" s="986"/>
      <c r="H22" s="986"/>
      <c r="I22" s="986"/>
      <c r="J22" s="2125"/>
      <c r="K22" s="2125"/>
      <c r="L22" s="2125"/>
      <c r="M22" s="2125"/>
    </row>
    <row r="23" spans="1:14" s="973" customFormat="1" ht="20.100000000000001" customHeight="1" x14ac:dyDescent="0.3">
      <c r="A23" s="953" t="s">
        <v>573</v>
      </c>
      <c r="B23" s="1122" t="s">
        <v>1186</v>
      </c>
      <c r="C23" s="986"/>
      <c r="D23" s="986"/>
      <c r="E23" s="986"/>
      <c r="F23" s="986"/>
      <c r="G23" s="986"/>
      <c r="H23" s="986"/>
      <c r="I23" s="986"/>
      <c r="J23" s="2125"/>
      <c r="K23" s="2125"/>
      <c r="L23" s="2125"/>
      <c r="M23" s="2125"/>
    </row>
    <row r="24" spans="1:14" s="973" customFormat="1" ht="30" customHeight="1" x14ac:dyDescent="0.4">
      <c r="A24" s="2126" t="s">
        <v>1203</v>
      </c>
      <c r="B24" s="2126"/>
      <c r="C24" s="2126"/>
      <c r="D24" s="2126"/>
      <c r="E24" s="2126"/>
      <c r="F24" s="2126"/>
      <c r="G24" s="2126"/>
      <c r="H24" s="2126"/>
      <c r="I24" s="2126"/>
      <c r="J24" s="2126"/>
      <c r="K24" s="2126"/>
      <c r="L24" s="2126"/>
      <c r="M24" s="2126"/>
    </row>
    <row r="25" spans="1:14" s="973" customFormat="1" ht="20.100000000000001" customHeight="1" thickBot="1" x14ac:dyDescent="0.35">
      <c r="A25" s="1123"/>
      <c r="B25" s="1123"/>
      <c r="C25" s="1123"/>
      <c r="D25" s="1597" t="s">
        <v>956</v>
      </c>
      <c r="E25" s="1597"/>
      <c r="F25" s="1597"/>
      <c r="G25" s="1597"/>
      <c r="H25" s="1597"/>
      <c r="I25" s="1597"/>
      <c r="J25" s="1123"/>
      <c r="K25" s="1123"/>
      <c r="L25" s="2120" t="s">
        <v>1188</v>
      </c>
      <c r="M25" s="2120"/>
    </row>
    <row r="26" spans="1:14" s="973" customFormat="1" ht="39.9" customHeight="1" thickBot="1" x14ac:dyDescent="0.35">
      <c r="A26" s="989" t="s">
        <v>1189</v>
      </c>
      <c r="B26" s="1124" t="s">
        <v>1204</v>
      </c>
      <c r="C26" s="990" t="s">
        <v>1205</v>
      </c>
      <c r="D26" s="990" t="s">
        <v>1206</v>
      </c>
      <c r="E26" s="1124" t="s">
        <v>1207</v>
      </c>
      <c r="F26" s="1124" t="s">
        <v>1208</v>
      </c>
      <c r="G26" s="990" t="s">
        <v>1209</v>
      </c>
      <c r="H26" s="990" t="s">
        <v>1210</v>
      </c>
      <c r="I26" s="990" t="s">
        <v>1211</v>
      </c>
      <c r="J26" s="990" t="s">
        <v>1212</v>
      </c>
      <c r="K26" s="1124" t="s">
        <v>1213</v>
      </c>
      <c r="L26" s="990" t="s">
        <v>1214</v>
      </c>
      <c r="M26" s="991" t="s">
        <v>169</v>
      </c>
    </row>
    <row r="27" spans="1:14" s="973" customFormat="1" ht="30" customHeight="1" x14ac:dyDescent="0.3">
      <c r="A27" s="966" t="s">
        <v>1201</v>
      </c>
      <c r="B27" s="1192">
        <f>SUM(B28:B36)</f>
        <v>0</v>
      </c>
      <c r="C27" s="1192">
        <f t="shared" ref="C27:K27" si="1">SUM(C28:C36)</f>
        <v>0</v>
      </c>
      <c r="D27" s="1192">
        <f t="shared" si="1"/>
        <v>0</v>
      </c>
      <c r="E27" s="1192">
        <f t="shared" si="1"/>
        <v>0</v>
      </c>
      <c r="F27" s="1192">
        <f t="shared" si="1"/>
        <v>0</v>
      </c>
      <c r="G27" s="1192">
        <f t="shared" si="1"/>
        <v>0</v>
      </c>
      <c r="H27" s="1192">
        <f t="shared" si="1"/>
        <v>0</v>
      </c>
      <c r="I27" s="1192">
        <f t="shared" si="1"/>
        <v>0</v>
      </c>
      <c r="J27" s="1192">
        <f t="shared" si="1"/>
        <v>0</v>
      </c>
      <c r="K27" s="1192">
        <f t="shared" si="1"/>
        <v>0</v>
      </c>
      <c r="L27" s="1192">
        <f>SUM(L28:L36)</f>
        <v>0</v>
      </c>
      <c r="M27" s="1198">
        <f t="shared" ref="M27" si="2">SUM(M28:M36)</f>
        <v>0</v>
      </c>
    </row>
    <row r="28" spans="1:14" s="973" customFormat="1" ht="23.1" customHeight="1" x14ac:dyDescent="0.3">
      <c r="A28" s="958" t="s">
        <v>1202</v>
      </c>
      <c r="B28" s="1193">
        <v>0</v>
      </c>
      <c r="C28" s="1193">
        <v>0</v>
      </c>
      <c r="D28" s="1193">
        <v>0</v>
      </c>
      <c r="E28" s="1193">
        <v>0</v>
      </c>
      <c r="F28" s="1193">
        <v>0</v>
      </c>
      <c r="G28" s="1193">
        <v>0</v>
      </c>
      <c r="H28" s="1193">
        <v>0</v>
      </c>
      <c r="I28" s="1193">
        <v>0</v>
      </c>
      <c r="J28" s="1193">
        <v>0</v>
      </c>
      <c r="K28" s="1193">
        <v>0</v>
      </c>
      <c r="L28" s="1193">
        <v>0</v>
      </c>
      <c r="M28" s="1197">
        <v>0</v>
      </c>
    </row>
    <row r="29" spans="1:14" s="973" customFormat="1" ht="23.1" customHeight="1" x14ac:dyDescent="0.3">
      <c r="A29" s="1126"/>
      <c r="B29" s="1194"/>
      <c r="C29" s="1193"/>
      <c r="D29" s="1193"/>
      <c r="E29" s="1193"/>
      <c r="F29" s="1193"/>
      <c r="G29" s="1193"/>
      <c r="H29" s="1193"/>
      <c r="I29" s="1193"/>
      <c r="J29" s="1193"/>
      <c r="K29" s="1193"/>
      <c r="L29" s="1193"/>
      <c r="M29" s="1197"/>
    </row>
    <row r="30" spans="1:14" s="973" customFormat="1" ht="23.1" customHeight="1" x14ac:dyDescent="0.3">
      <c r="A30" s="1126"/>
      <c r="B30" s="1194"/>
      <c r="C30" s="1193"/>
      <c r="D30" s="1193"/>
      <c r="E30" s="1193"/>
      <c r="F30" s="1193"/>
      <c r="G30" s="1193"/>
      <c r="H30" s="1193"/>
      <c r="I30" s="1193"/>
      <c r="J30" s="1193"/>
      <c r="K30" s="1193"/>
      <c r="L30" s="1193"/>
      <c r="M30" s="1197"/>
    </row>
    <row r="31" spans="1:14" s="973" customFormat="1" ht="23.1" customHeight="1" x14ac:dyDescent="0.3">
      <c r="A31" s="1126"/>
      <c r="B31" s="1194"/>
      <c r="C31" s="1193"/>
      <c r="D31" s="1193"/>
      <c r="E31" s="1193"/>
      <c r="F31" s="1193"/>
      <c r="G31" s="1193"/>
      <c r="H31" s="1193"/>
      <c r="I31" s="1193"/>
      <c r="J31" s="1193"/>
      <c r="K31" s="1193"/>
      <c r="L31" s="1193"/>
      <c r="M31" s="1197"/>
    </row>
    <row r="32" spans="1:14" s="973" customFormat="1" ht="23.1" customHeight="1" x14ac:dyDescent="0.3">
      <c r="A32" s="1126"/>
      <c r="B32" s="1194"/>
      <c r="C32" s="1193"/>
      <c r="D32" s="1193"/>
      <c r="E32" s="1193"/>
      <c r="F32" s="1193"/>
      <c r="G32" s="1193"/>
      <c r="H32" s="1193"/>
      <c r="I32" s="1193"/>
      <c r="J32" s="1193"/>
      <c r="K32" s="1193"/>
      <c r="L32" s="1193"/>
      <c r="M32" s="1197"/>
    </row>
    <row r="33" spans="1:28" s="973" customFormat="1" ht="23.1" customHeight="1" x14ac:dyDescent="0.3">
      <c r="A33" s="1126"/>
      <c r="B33" s="1194"/>
      <c r="C33" s="1193"/>
      <c r="D33" s="1193"/>
      <c r="E33" s="1193"/>
      <c r="F33" s="1193"/>
      <c r="G33" s="1193"/>
      <c r="H33" s="1193"/>
      <c r="I33" s="1193"/>
      <c r="J33" s="1193"/>
      <c r="K33" s="1193"/>
      <c r="L33" s="1193"/>
      <c r="M33" s="1197"/>
    </row>
    <row r="34" spans="1:28" s="973" customFormat="1" ht="23.1" customHeight="1" x14ac:dyDescent="0.3">
      <c r="A34" s="1126"/>
      <c r="B34" s="1194"/>
      <c r="C34" s="1193"/>
      <c r="D34" s="1193"/>
      <c r="E34" s="1193"/>
      <c r="F34" s="1193"/>
      <c r="G34" s="1193"/>
      <c r="H34" s="1193"/>
      <c r="I34" s="1193"/>
      <c r="J34" s="1193"/>
      <c r="K34" s="1193"/>
      <c r="L34" s="1193"/>
      <c r="M34" s="1197"/>
    </row>
    <row r="35" spans="1:28" s="973" customFormat="1" ht="23.1" customHeight="1" x14ac:dyDescent="0.3">
      <c r="A35" s="1126"/>
      <c r="B35" s="1194"/>
      <c r="C35" s="1193"/>
      <c r="D35" s="1193"/>
      <c r="E35" s="1193"/>
      <c r="F35" s="1193"/>
      <c r="G35" s="1193"/>
      <c r="H35" s="1193"/>
      <c r="I35" s="1193"/>
      <c r="J35" s="1193"/>
      <c r="K35" s="1193"/>
      <c r="L35" s="1193"/>
      <c r="M35" s="1197"/>
    </row>
    <row r="36" spans="1:28" s="973" customFormat="1" ht="23.1" customHeight="1" x14ac:dyDescent="0.3">
      <c r="A36" s="1126"/>
      <c r="B36" s="1194"/>
      <c r="C36" s="1193"/>
      <c r="D36" s="1193"/>
      <c r="E36" s="1193"/>
      <c r="F36" s="1193"/>
      <c r="G36" s="1193"/>
      <c r="H36" s="1193"/>
      <c r="I36" s="1193"/>
      <c r="J36" s="1193"/>
      <c r="K36" s="1193"/>
      <c r="L36" s="1193"/>
      <c r="M36" s="1197"/>
    </row>
    <row r="37" spans="1:28" s="457" customFormat="1" ht="23.1" customHeight="1" thickBot="1" x14ac:dyDescent="0.35">
      <c r="A37" s="983" t="s">
        <v>586</v>
      </c>
      <c r="B37" s="967"/>
      <c r="C37" s="967"/>
      <c r="D37" s="466"/>
      <c r="E37" s="968"/>
      <c r="F37" s="968"/>
      <c r="G37" s="466"/>
      <c r="H37" s="466"/>
      <c r="I37" s="968"/>
      <c r="J37" s="967"/>
      <c r="K37" s="969"/>
      <c r="L37" s="970"/>
      <c r="M37" s="970"/>
      <c r="N37" s="973"/>
      <c r="O37" s="973"/>
      <c r="P37" s="973"/>
      <c r="Q37" s="973"/>
      <c r="R37" s="973"/>
    </row>
    <row r="38" spans="1:28" s="457" customFormat="1" ht="16.5" customHeight="1" x14ac:dyDescent="0.3">
      <c r="A38" s="463"/>
      <c r="B38" s="458"/>
      <c r="C38" s="458"/>
      <c r="E38" s="737"/>
      <c r="F38" s="737"/>
      <c r="I38" s="737"/>
      <c r="J38" s="458"/>
      <c r="K38" s="467"/>
      <c r="M38" s="1132" t="s">
        <v>1325</v>
      </c>
      <c r="N38" s="973"/>
      <c r="O38" s="973"/>
      <c r="P38" s="973"/>
      <c r="Q38" s="973"/>
      <c r="R38" s="973"/>
    </row>
    <row r="39" spans="1:28" s="457" customFormat="1" ht="19.5" customHeight="1" x14ac:dyDescent="0.3">
      <c r="A39" s="459" t="s">
        <v>312</v>
      </c>
      <c r="B39" s="458"/>
      <c r="C39" s="737" t="s">
        <v>313</v>
      </c>
      <c r="F39" s="458" t="s">
        <v>135</v>
      </c>
      <c r="I39" s="1133" t="s">
        <v>587</v>
      </c>
      <c r="K39" s="460"/>
      <c r="N39" s="973"/>
      <c r="O39" s="973"/>
      <c r="P39" s="973"/>
      <c r="Q39" s="973"/>
      <c r="R39" s="973"/>
    </row>
    <row r="40" spans="1:28" s="457" customFormat="1" ht="19.5" customHeight="1" x14ac:dyDescent="0.3">
      <c r="F40" s="458" t="s">
        <v>137</v>
      </c>
      <c r="H40" s="458"/>
      <c r="I40" s="458"/>
      <c r="J40" s="460"/>
      <c r="N40" s="973"/>
      <c r="O40" s="973"/>
      <c r="P40" s="973"/>
      <c r="Q40" s="973"/>
      <c r="R40" s="973"/>
    </row>
    <row r="41" spans="1:28" s="1134" customFormat="1" ht="20.100000000000001" customHeight="1" x14ac:dyDescent="0.3">
      <c r="A41" s="971" t="s">
        <v>1215</v>
      </c>
      <c r="B41" s="951"/>
      <c r="C41" s="951"/>
      <c r="D41" s="951"/>
      <c r="E41" s="951"/>
      <c r="F41" s="951"/>
      <c r="G41" s="951"/>
      <c r="H41" s="951"/>
      <c r="I41" s="951"/>
      <c r="J41" s="951"/>
      <c r="K41" s="951"/>
      <c r="L41" s="951"/>
      <c r="M41" s="951"/>
      <c r="N41" s="951"/>
      <c r="O41" s="951"/>
      <c r="P41" s="951"/>
      <c r="Q41" s="951"/>
      <c r="R41" s="951"/>
      <c r="S41" s="951"/>
      <c r="T41" s="951"/>
      <c r="U41" s="951"/>
      <c r="V41" s="951"/>
      <c r="W41" s="951"/>
      <c r="X41" s="951"/>
      <c r="Y41" s="951"/>
    </row>
    <row r="42" spans="1:28" ht="20.100000000000001" customHeight="1" x14ac:dyDescent="0.3">
      <c r="A42" s="971" t="s">
        <v>1216</v>
      </c>
      <c r="B42" s="951"/>
      <c r="C42" s="951"/>
      <c r="D42" s="9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row>
    <row r="43" spans="1:28" ht="20.100000000000001" customHeight="1" x14ac:dyDescent="0.3">
      <c r="A43" s="971" t="s">
        <v>1217</v>
      </c>
      <c r="B43" s="951"/>
      <c r="C43" s="951"/>
      <c r="D43" s="9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row>
    <row r="44" spans="1:28" x14ac:dyDescent="0.25">
      <c r="A44" s="975"/>
      <c r="B44" s="975"/>
      <c r="C44" s="975"/>
      <c r="D44" s="975"/>
      <c r="E44" s="975"/>
      <c r="F44" s="975"/>
      <c r="G44" s="975"/>
      <c r="H44" s="975"/>
      <c r="I44" s="975"/>
      <c r="J44" s="975"/>
      <c r="K44" s="975"/>
      <c r="L44" s="975"/>
      <c r="M44" s="975"/>
      <c r="N44" s="975"/>
      <c r="O44" s="975"/>
      <c r="P44" s="975"/>
      <c r="Q44" s="975"/>
      <c r="R44" s="975"/>
      <c r="S44" s="975"/>
      <c r="T44" s="975"/>
      <c r="U44" s="975"/>
      <c r="V44" s="975"/>
      <c r="W44" s="975"/>
      <c r="X44" s="975"/>
      <c r="Y44" s="975"/>
      <c r="Z44" s="975"/>
      <c r="AA44" s="975"/>
      <c r="AB44" s="975"/>
    </row>
  </sheetData>
  <mergeCells count="25">
    <mergeCell ref="L11:M11"/>
    <mergeCell ref="J1:J2"/>
    <mergeCell ref="K1:M2"/>
    <mergeCell ref="A3:M3"/>
    <mergeCell ref="D4:I4"/>
    <mergeCell ref="L4:M4"/>
    <mergeCell ref="L5:M5"/>
    <mergeCell ref="L6:M6"/>
    <mergeCell ref="L7:M7"/>
    <mergeCell ref="L8:M8"/>
    <mergeCell ref="L9:M9"/>
    <mergeCell ref="L10:M10"/>
    <mergeCell ref="D25:I25"/>
    <mergeCell ref="L25:M25"/>
    <mergeCell ref="L12:M12"/>
    <mergeCell ref="L13:M13"/>
    <mergeCell ref="L14:M14"/>
    <mergeCell ref="L15:M15"/>
    <mergeCell ref="L16:M16"/>
    <mergeCell ref="L17:M17"/>
    <mergeCell ref="L18:M18"/>
    <mergeCell ref="L19:M19"/>
    <mergeCell ref="J22:J23"/>
    <mergeCell ref="K22:M23"/>
    <mergeCell ref="A24:M24"/>
  </mergeCells>
  <phoneticPr fontId="10" type="noConversion"/>
  <hyperlinks>
    <hyperlink ref="N1" location="預告統計資料發布時間表!A1" display="回發布時間表" xr:uid="{0B1CB033-A669-444E-9A7F-1018083E9C57}"/>
  </hyperlinks>
  <printOptions horizontalCentered="1" verticalCentered="1"/>
  <pageMargins left="0.74803149606299213" right="0.59055118110236227" top="0.78740157480314965" bottom="0.59055118110236227" header="0.51181102362204722" footer="0.43307086614173229"/>
  <pageSetup paperSize="9" scale="91" fitToHeight="0" orientation="landscape" r:id="rId1"/>
  <headerFooter alignWithMargins="0"/>
  <rowBreaks count="1" manualBreakCount="1">
    <brk id="20"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62B3-9941-4882-85DE-3C36524D404F}">
  <dimension ref="A1:P27"/>
  <sheetViews>
    <sheetView workbookViewId="0">
      <selection activeCell="P1" sqref="P1"/>
    </sheetView>
  </sheetViews>
  <sheetFormatPr defaultColWidth="8" defaultRowHeight="12" x14ac:dyDescent="0.25"/>
  <cols>
    <col min="1" max="1" width="5.88671875" style="1138" customWidth="1"/>
    <col min="2" max="2" width="6.77734375" style="1138" customWidth="1"/>
    <col min="3" max="3" width="9.77734375" style="1138" customWidth="1"/>
    <col min="4" max="4" width="10.44140625" style="1138" customWidth="1"/>
    <col min="5" max="6" width="10.21875" style="1138" customWidth="1"/>
    <col min="7" max="7" width="14.77734375" style="1138" customWidth="1"/>
    <col min="8" max="9" width="10.21875" style="1138" customWidth="1"/>
    <col min="10" max="10" width="13.109375" style="1138" customWidth="1"/>
    <col min="11" max="12" width="17.88671875" style="1138" customWidth="1"/>
    <col min="13" max="13" width="16" style="1138" customWidth="1"/>
    <col min="14" max="14" width="16.21875" style="1138" customWidth="1"/>
    <col min="15" max="15" width="15.33203125" style="1138" customWidth="1"/>
    <col min="16" max="256" width="8" style="1138"/>
    <col min="257" max="257" width="5.88671875" style="1138" customWidth="1"/>
    <col min="258" max="258" width="6.77734375" style="1138" customWidth="1"/>
    <col min="259" max="259" width="9.77734375" style="1138" customWidth="1"/>
    <col min="260" max="260" width="10.44140625" style="1138" customWidth="1"/>
    <col min="261" max="262" width="10.21875" style="1138" customWidth="1"/>
    <col min="263" max="263" width="14.77734375" style="1138" customWidth="1"/>
    <col min="264" max="265" width="10.21875" style="1138" customWidth="1"/>
    <col min="266" max="266" width="13.109375" style="1138" customWidth="1"/>
    <col min="267" max="268" width="17.88671875" style="1138" customWidth="1"/>
    <col min="269" max="270" width="14.21875" style="1138" customWidth="1"/>
    <col min="271" max="271" width="19.21875" style="1138" customWidth="1"/>
    <col min="272" max="512" width="8" style="1138"/>
    <col min="513" max="513" width="5.88671875" style="1138" customWidth="1"/>
    <col min="514" max="514" width="6.77734375" style="1138" customWidth="1"/>
    <col min="515" max="515" width="9.77734375" style="1138" customWidth="1"/>
    <col min="516" max="516" width="10.44140625" style="1138" customWidth="1"/>
    <col min="517" max="518" width="10.21875" style="1138" customWidth="1"/>
    <col min="519" max="519" width="14.77734375" style="1138" customWidth="1"/>
    <col min="520" max="521" width="10.21875" style="1138" customWidth="1"/>
    <col min="522" max="522" width="13.109375" style="1138" customWidth="1"/>
    <col min="523" max="524" width="17.88671875" style="1138" customWidth="1"/>
    <col min="525" max="526" width="14.21875" style="1138" customWidth="1"/>
    <col min="527" max="527" width="19.21875" style="1138" customWidth="1"/>
    <col min="528" max="768" width="8" style="1138"/>
    <col min="769" max="769" width="5.88671875" style="1138" customWidth="1"/>
    <col min="770" max="770" width="6.77734375" style="1138" customWidth="1"/>
    <col min="771" max="771" width="9.77734375" style="1138" customWidth="1"/>
    <col min="772" max="772" width="10.44140625" style="1138" customWidth="1"/>
    <col min="773" max="774" width="10.21875" style="1138" customWidth="1"/>
    <col min="775" max="775" width="14.77734375" style="1138" customWidth="1"/>
    <col min="776" max="777" width="10.21875" style="1138" customWidth="1"/>
    <col min="778" max="778" width="13.109375" style="1138" customWidth="1"/>
    <col min="779" max="780" width="17.88671875" style="1138" customWidth="1"/>
    <col min="781" max="782" width="14.21875" style="1138" customWidth="1"/>
    <col min="783" max="783" width="19.21875" style="1138" customWidth="1"/>
    <col min="784" max="1024" width="8" style="1138"/>
    <col min="1025" max="1025" width="5.88671875" style="1138" customWidth="1"/>
    <col min="1026" max="1026" width="6.77734375" style="1138" customWidth="1"/>
    <col min="1027" max="1027" width="9.77734375" style="1138" customWidth="1"/>
    <col min="1028" max="1028" width="10.44140625" style="1138" customWidth="1"/>
    <col min="1029" max="1030" width="10.21875" style="1138" customWidth="1"/>
    <col min="1031" max="1031" width="14.77734375" style="1138" customWidth="1"/>
    <col min="1032" max="1033" width="10.21875" style="1138" customWidth="1"/>
    <col min="1034" max="1034" width="13.109375" style="1138" customWidth="1"/>
    <col min="1035" max="1036" width="17.88671875" style="1138" customWidth="1"/>
    <col min="1037" max="1038" width="14.21875" style="1138" customWidth="1"/>
    <col min="1039" max="1039" width="19.21875" style="1138" customWidth="1"/>
    <col min="1040" max="1280" width="8" style="1138"/>
    <col min="1281" max="1281" width="5.88671875" style="1138" customWidth="1"/>
    <col min="1282" max="1282" width="6.77734375" style="1138" customWidth="1"/>
    <col min="1283" max="1283" width="9.77734375" style="1138" customWidth="1"/>
    <col min="1284" max="1284" width="10.44140625" style="1138" customWidth="1"/>
    <col min="1285" max="1286" width="10.21875" style="1138" customWidth="1"/>
    <col min="1287" max="1287" width="14.77734375" style="1138" customWidth="1"/>
    <col min="1288" max="1289" width="10.21875" style="1138" customWidth="1"/>
    <col min="1290" max="1290" width="13.109375" style="1138" customWidth="1"/>
    <col min="1291" max="1292" width="17.88671875" style="1138" customWidth="1"/>
    <col min="1293" max="1294" width="14.21875" style="1138" customWidth="1"/>
    <col min="1295" max="1295" width="19.21875" style="1138" customWidth="1"/>
    <col min="1296" max="1536" width="8" style="1138"/>
    <col min="1537" max="1537" width="5.88671875" style="1138" customWidth="1"/>
    <col min="1538" max="1538" width="6.77734375" style="1138" customWidth="1"/>
    <col min="1539" max="1539" width="9.77734375" style="1138" customWidth="1"/>
    <col min="1540" max="1540" width="10.44140625" style="1138" customWidth="1"/>
    <col min="1541" max="1542" width="10.21875" style="1138" customWidth="1"/>
    <col min="1543" max="1543" width="14.77734375" style="1138" customWidth="1"/>
    <col min="1544" max="1545" width="10.21875" style="1138" customWidth="1"/>
    <col min="1546" max="1546" width="13.109375" style="1138" customWidth="1"/>
    <col min="1547" max="1548" width="17.88671875" style="1138" customWidth="1"/>
    <col min="1549" max="1550" width="14.21875" style="1138" customWidth="1"/>
    <col min="1551" max="1551" width="19.21875" style="1138" customWidth="1"/>
    <col min="1552" max="1792" width="8" style="1138"/>
    <col min="1793" max="1793" width="5.88671875" style="1138" customWidth="1"/>
    <col min="1794" max="1794" width="6.77734375" style="1138" customWidth="1"/>
    <col min="1795" max="1795" width="9.77734375" style="1138" customWidth="1"/>
    <col min="1796" max="1796" width="10.44140625" style="1138" customWidth="1"/>
    <col min="1797" max="1798" width="10.21875" style="1138" customWidth="1"/>
    <col min="1799" max="1799" width="14.77734375" style="1138" customWidth="1"/>
    <col min="1800" max="1801" width="10.21875" style="1138" customWidth="1"/>
    <col min="1802" max="1802" width="13.109375" style="1138" customWidth="1"/>
    <col min="1803" max="1804" width="17.88671875" style="1138" customWidth="1"/>
    <col min="1805" max="1806" width="14.21875" style="1138" customWidth="1"/>
    <col min="1807" max="1807" width="19.21875" style="1138" customWidth="1"/>
    <col min="1808" max="2048" width="8" style="1138"/>
    <col min="2049" max="2049" width="5.88671875" style="1138" customWidth="1"/>
    <col min="2050" max="2050" width="6.77734375" style="1138" customWidth="1"/>
    <col min="2051" max="2051" width="9.77734375" style="1138" customWidth="1"/>
    <col min="2052" max="2052" width="10.44140625" style="1138" customWidth="1"/>
    <col min="2053" max="2054" width="10.21875" style="1138" customWidth="1"/>
    <col min="2055" max="2055" width="14.77734375" style="1138" customWidth="1"/>
    <col min="2056" max="2057" width="10.21875" style="1138" customWidth="1"/>
    <col min="2058" max="2058" width="13.109375" style="1138" customWidth="1"/>
    <col min="2059" max="2060" width="17.88671875" style="1138" customWidth="1"/>
    <col min="2061" max="2062" width="14.21875" style="1138" customWidth="1"/>
    <col min="2063" max="2063" width="19.21875" style="1138" customWidth="1"/>
    <col min="2064" max="2304" width="8" style="1138"/>
    <col min="2305" max="2305" width="5.88671875" style="1138" customWidth="1"/>
    <col min="2306" max="2306" width="6.77734375" style="1138" customWidth="1"/>
    <col min="2307" max="2307" width="9.77734375" style="1138" customWidth="1"/>
    <col min="2308" max="2308" width="10.44140625" style="1138" customWidth="1"/>
    <col min="2309" max="2310" width="10.21875" style="1138" customWidth="1"/>
    <col min="2311" max="2311" width="14.77734375" style="1138" customWidth="1"/>
    <col min="2312" max="2313" width="10.21875" style="1138" customWidth="1"/>
    <col min="2314" max="2314" width="13.109375" style="1138" customWidth="1"/>
    <col min="2315" max="2316" width="17.88671875" style="1138" customWidth="1"/>
    <col min="2317" max="2318" width="14.21875" style="1138" customWidth="1"/>
    <col min="2319" max="2319" width="19.21875" style="1138" customWidth="1"/>
    <col min="2320" max="2560" width="8" style="1138"/>
    <col min="2561" max="2561" width="5.88671875" style="1138" customWidth="1"/>
    <col min="2562" max="2562" width="6.77734375" style="1138" customWidth="1"/>
    <col min="2563" max="2563" width="9.77734375" style="1138" customWidth="1"/>
    <col min="2564" max="2564" width="10.44140625" style="1138" customWidth="1"/>
    <col min="2565" max="2566" width="10.21875" style="1138" customWidth="1"/>
    <col min="2567" max="2567" width="14.77734375" style="1138" customWidth="1"/>
    <col min="2568" max="2569" width="10.21875" style="1138" customWidth="1"/>
    <col min="2570" max="2570" width="13.109375" style="1138" customWidth="1"/>
    <col min="2571" max="2572" width="17.88671875" style="1138" customWidth="1"/>
    <col min="2573" max="2574" width="14.21875" style="1138" customWidth="1"/>
    <col min="2575" max="2575" width="19.21875" style="1138" customWidth="1"/>
    <col min="2576" max="2816" width="8" style="1138"/>
    <col min="2817" max="2817" width="5.88671875" style="1138" customWidth="1"/>
    <col min="2818" max="2818" width="6.77734375" style="1138" customWidth="1"/>
    <col min="2819" max="2819" width="9.77734375" style="1138" customWidth="1"/>
    <col min="2820" max="2820" width="10.44140625" style="1138" customWidth="1"/>
    <col min="2821" max="2822" width="10.21875" style="1138" customWidth="1"/>
    <col min="2823" max="2823" width="14.77734375" style="1138" customWidth="1"/>
    <col min="2824" max="2825" width="10.21875" style="1138" customWidth="1"/>
    <col min="2826" max="2826" width="13.109375" style="1138" customWidth="1"/>
    <col min="2827" max="2828" width="17.88671875" style="1138" customWidth="1"/>
    <col min="2829" max="2830" width="14.21875" style="1138" customWidth="1"/>
    <col min="2831" max="2831" width="19.21875" style="1138" customWidth="1"/>
    <col min="2832" max="3072" width="8" style="1138"/>
    <col min="3073" max="3073" width="5.88671875" style="1138" customWidth="1"/>
    <col min="3074" max="3074" width="6.77734375" style="1138" customWidth="1"/>
    <col min="3075" max="3075" width="9.77734375" style="1138" customWidth="1"/>
    <col min="3076" max="3076" width="10.44140625" style="1138" customWidth="1"/>
    <col min="3077" max="3078" width="10.21875" style="1138" customWidth="1"/>
    <col min="3079" max="3079" width="14.77734375" style="1138" customWidth="1"/>
    <col min="3080" max="3081" width="10.21875" style="1138" customWidth="1"/>
    <col min="3082" max="3082" width="13.109375" style="1138" customWidth="1"/>
    <col min="3083" max="3084" width="17.88671875" style="1138" customWidth="1"/>
    <col min="3085" max="3086" width="14.21875" style="1138" customWidth="1"/>
    <col min="3087" max="3087" width="19.21875" style="1138" customWidth="1"/>
    <col min="3088" max="3328" width="8" style="1138"/>
    <col min="3329" max="3329" width="5.88671875" style="1138" customWidth="1"/>
    <col min="3330" max="3330" width="6.77734375" style="1138" customWidth="1"/>
    <col min="3331" max="3331" width="9.77734375" style="1138" customWidth="1"/>
    <col min="3332" max="3332" width="10.44140625" style="1138" customWidth="1"/>
    <col min="3333" max="3334" width="10.21875" style="1138" customWidth="1"/>
    <col min="3335" max="3335" width="14.77734375" style="1138" customWidth="1"/>
    <col min="3336" max="3337" width="10.21875" style="1138" customWidth="1"/>
    <col min="3338" max="3338" width="13.109375" style="1138" customWidth="1"/>
    <col min="3339" max="3340" width="17.88671875" style="1138" customWidth="1"/>
    <col min="3341" max="3342" width="14.21875" style="1138" customWidth="1"/>
    <col min="3343" max="3343" width="19.21875" style="1138" customWidth="1"/>
    <col min="3344" max="3584" width="8" style="1138"/>
    <col min="3585" max="3585" width="5.88671875" style="1138" customWidth="1"/>
    <col min="3586" max="3586" width="6.77734375" style="1138" customWidth="1"/>
    <col min="3587" max="3587" width="9.77734375" style="1138" customWidth="1"/>
    <col min="3588" max="3588" width="10.44140625" style="1138" customWidth="1"/>
    <col min="3589" max="3590" width="10.21875" style="1138" customWidth="1"/>
    <col min="3591" max="3591" width="14.77734375" style="1138" customWidth="1"/>
    <col min="3592" max="3593" width="10.21875" style="1138" customWidth="1"/>
    <col min="3594" max="3594" width="13.109375" style="1138" customWidth="1"/>
    <col min="3595" max="3596" width="17.88671875" style="1138" customWidth="1"/>
    <col min="3597" max="3598" width="14.21875" style="1138" customWidth="1"/>
    <col min="3599" max="3599" width="19.21875" style="1138" customWidth="1"/>
    <col min="3600" max="3840" width="8" style="1138"/>
    <col min="3841" max="3841" width="5.88671875" style="1138" customWidth="1"/>
    <col min="3842" max="3842" width="6.77734375" style="1138" customWidth="1"/>
    <col min="3843" max="3843" width="9.77734375" style="1138" customWidth="1"/>
    <col min="3844" max="3844" width="10.44140625" style="1138" customWidth="1"/>
    <col min="3845" max="3846" width="10.21875" style="1138" customWidth="1"/>
    <col min="3847" max="3847" width="14.77734375" style="1138" customWidth="1"/>
    <col min="3848" max="3849" width="10.21875" style="1138" customWidth="1"/>
    <col min="3850" max="3850" width="13.109375" style="1138" customWidth="1"/>
    <col min="3851" max="3852" width="17.88671875" style="1138" customWidth="1"/>
    <col min="3853" max="3854" width="14.21875" style="1138" customWidth="1"/>
    <col min="3855" max="3855" width="19.21875" style="1138" customWidth="1"/>
    <col min="3856" max="4096" width="8" style="1138"/>
    <col min="4097" max="4097" width="5.88671875" style="1138" customWidth="1"/>
    <col min="4098" max="4098" width="6.77734375" style="1138" customWidth="1"/>
    <col min="4099" max="4099" width="9.77734375" style="1138" customWidth="1"/>
    <col min="4100" max="4100" width="10.44140625" style="1138" customWidth="1"/>
    <col min="4101" max="4102" width="10.21875" style="1138" customWidth="1"/>
    <col min="4103" max="4103" width="14.77734375" style="1138" customWidth="1"/>
    <col min="4104" max="4105" width="10.21875" style="1138" customWidth="1"/>
    <col min="4106" max="4106" width="13.109375" style="1138" customWidth="1"/>
    <col min="4107" max="4108" width="17.88671875" style="1138" customWidth="1"/>
    <col min="4109" max="4110" width="14.21875" style="1138" customWidth="1"/>
    <col min="4111" max="4111" width="19.21875" style="1138" customWidth="1"/>
    <col min="4112" max="4352" width="8" style="1138"/>
    <col min="4353" max="4353" width="5.88671875" style="1138" customWidth="1"/>
    <col min="4354" max="4354" width="6.77734375" style="1138" customWidth="1"/>
    <col min="4355" max="4355" width="9.77734375" style="1138" customWidth="1"/>
    <col min="4356" max="4356" width="10.44140625" style="1138" customWidth="1"/>
    <col min="4357" max="4358" width="10.21875" style="1138" customWidth="1"/>
    <col min="4359" max="4359" width="14.77734375" style="1138" customWidth="1"/>
    <col min="4360" max="4361" width="10.21875" style="1138" customWidth="1"/>
    <col min="4362" max="4362" width="13.109375" style="1138" customWidth="1"/>
    <col min="4363" max="4364" width="17.88671875" style="1138" customWidth="1"/>
    <col min="4365" max="4366" width="14.21875" style="1138" customWidth="1"/>
    <col min="4367" max="4367" width="19.21875" style="1138" customWidth="1"/>
    <col min="4368" max="4608" width="8" style="1138"/>
    <col min="4609" max="4609" width="5.88671875" style="1138" customWidth="1"/>
    <col min="4610" max="4610" width="6.77734375" style="1138" customWidth="1"/>
    <col min="4611" max="4611" width="9.77734375" style="1138" customWidth="1"/>
    <col min="4612" max="4612" width="10.44140625" style="1138" customWidth="1"/>
    <col min="4613" max="4614" width="10.21875" style="1138" customWidth="1"/>
    <col min="4615" max="4615" width="14.77734375" style="1138" customWidth="1"/>
    <col min="4616" max="4617" width="10.21875" style="1138" customWidth="1"/>
    <col min="4618" max="4618" width="13.109375" style="1138" customWidth="1"/>
    <col min="4619" max="4620" width="17.88671875" style="1138" customWidth="1"/>
    <col min="4621" max="4622" width="14.21875" style="1138" customWidth="1"/>
    <col min="4623" max="4623" width="19.21875" style="1138" customWidth="1"/>
    <col min="4624" max="4864" width="8" style="1138"/>
    <col min="4865" max="4865" width="5.88671875" style="1138" customWidth="1"/>
    <col min="4866" max="4866" width="6.77734375" style="1138" customWidth="1"/>
    <col min="4867" max="4867" width="9.77734375" style="1138" customWidth="1"/>
    <col min="4868" max="4868" width="10.44140625" style="1138" customWidth="1"/>
    <col min="4869" max="4870" width="10.21875" style="1138" customWidth="1"/>
    <col min="4871" max="4871" width="14.77734375" style="1138" customWidth="1"/>
    <col min="4872" max="4873" width="10.21875" style="1138" customWidth="1"/>
    <col min="4874" max="4874" width="13.109375" style="1138" customWidth="1"/>
    <col min="4875" max="4876" width="17.88671875" style="1138" customWidth="1"/>
    <col min="4877" max="4878" width="14.21875" style="1138" customWidth="1"/>
    <col min="4879" max="4879" width="19.21875" style="1138" customWidth="1"/>
    <col min="4880" max="5120" width="8" style="1138"/>
    <col min="5121" max="5121" width="5.88671875" style="1138" customWidth="1"/>
    <col min="5122" max="5122" width="6.77734375" style="1138" customWidth="1"/>
    <col min="5123" max="5123" width="9.77734375" style="1138" customWidth="1"/>
    <col min="5124" max="5124" width="10.44140625" style="1138" customWidth="1"/>
    <col min="5125" max="5126" width="10.21875" style="1138" customWidth="1"/>
    <col min="5127" max="5127" width="14.77734375" style="1138" customWidth="1"/>
    <col min="5128" max="5129" width="10.21875" style="1138" customWidth="1"/>
    <col min="5130" max="5130" width="13.109375" style="1138" customWidth="1"/>
    <col min="5131" max="5132" width="17.88671875" style="1138" customWidth="1"/>
    <col min="5133" max="5134" width="14.21875" style="1138" customWidth="1"/>
    <col min="5135" max="5135" width="19.21875" style="1138" customWidth="1"/>
    <col min="5136" max="5376" width="8" style="1138"/>
    <col min="5377" max="5377" width="5.88671875" style="1138" customWidth="1"/>
    <col min="5378" max="5378" width="6.77734375" style="1138" customWidth="1"/>
    <col min="5379" max="5379" width="9.77734375" style="1138" customWidth="1"/>
    <col min="5380" max="5380" width="10.44140625" style="1138" customWidth="1"/>
    <col min="5381" max="5382" width="10.21875" style="1138" customWidth="1"/>
    <col min="5383" max="5383" width="14.77734375" style="1138" customWidth="1"/>
    <col min="5384" max="5385" width="10.21875" style="1138" customWidth="1"/>
    <col min="5386" max="5386" width="13.109375" style="1138" customWidth="1"/>
    <col min="5387" max="5388" width="17.88671875" style="1138" customWidth="1"/>
    <col min="5389" max="5390" width="14.21875" style="1138" customWidth="1"/>
    <col min="5391" max="5391" width="19.21875" style="1138" customWidth="1"/>
    <col min="5392" max="5632" width="8" style="1138"/>
    <col min="5633" max="5633" width="5.88671875" style="1138" customWidth="1"/>
    <col min="5634" max="5634" width="6.77734375" style="1138" customWidth="1"/>
    <col min="5635" max="5635" width="9.77734375" style="1138" customWidth="1"/>
    <col min="5636" max="5636" width="10.44140625" style="1138" customWidth="1"/>
    <col min="5637" max="5638" width="10.21875" style="1138" customWidth="1"/>
    <col min="5639" max="5639" width="14.77734375" style="1138" customWidth="1"/>
    <col min="5640" max="5641" width="10.21875" style="1138" customWidth="1"/>
    <col min="5642" max="5642" width="13.109375" style="1138" customWidth="1"/>
    <col min="5643" max="5644" width="17.88671875" style="1138" customWidth="1"/>
    <col min="5645" max="5646" width="14.21875" style="1138" customWidth="1"/>
    <col min="5647" max="5647" width="19.21875" style="1138" customWidth="1"/>
    <col min="5648" max="5888" width="8" style="1138"/>
    <col min="5889" max="5889" width="5.88671875" style="1138" customWidth="1"/>
    <col min="5890" max="5890" width="6.77734375" style="1138" customWidth="1"/>
    <col min="5891" max="5891" width="9.77734375" style="1138" customWidth="1"/>
    <col min="5892" max="5892" width="10.44140625" style="1138" customWidth="1"/>
    <col min="5893" max="5894" width="10.21875" style="1138" customWidth="1"/>
    <col min="5895" max="5895" width="14.77734375" style="1138" customWidth="1"/>
    <col min="5896" max="5897" width="10.21875" style="1138" customWidth="1"/>
    <col min="5898" max="5898" width="13.109375" style="1138" customWidth="1"/>
    <col min="5899" max="5900" width="17.88671875" style="1138" customWidth="1"/>
    <col min="5901" max="5902" width="14.21875" style="1138" customWidth="1"/>
    <col min="5903" max="5903" width="19.21875" style="1138" customWidth="1"/>
    <col min="5904" max="6144" width="8" style="1138"/>
    <col min="6145" max="6145" width="5.88671875" style="1138" customWidth="1"/>
    <col min="6146" max="6146" width="6.77734375" style="1138" customWidth="1"/>
    <col min="6147" max="6147" width="9.77734375" style="1138" customWidth="1"/>
    <col min="6148" max="6148" width="10.44140625" style="1138" customWidth="1"/>
    <col min="6149" max="6150" width="10.21875" style="1138" customWidth="1"/>
    <col min="6151" max="6151" width="14.77734375" style="1138" customWidth="1"/>
    <col min="6152" max="6153" width="10.21875" style="1138" customWidth="1"/>
    <col min="6154" max="6154" width="13.109375" style="1138" customWidth="1"/>
    <col min="6155" max="6156" width="17.88671875" style="1138" customWidth="1"/>
    <col min="6157" max="6158" width="14.21875" style="1138" customWidth="1"/>
    <col min="6159" max="6159" width="19.21875" style="1138" customWidth="1"/>
    <col min="6160" max="6400" width="8" style="1138"/>
    <col min="6401" max="6401" width="5.88671875" style="1138" customWidth="1"/>
    <col min="6402" max="6402" width="6.77734375" style="1138" customWidth="1"/>
    <col min="6403" max="6403" width="9.77734375" style="1138" customWidth="1"/>
    <col min="6404" max="6404" width="10.44140625" style="1138" customWidth="1"/>
    <col min="6405" max="6406" width="10.21875" style="1138" customWidth="1"/>
    <col min="6407" max="6407" width="14.77734375" style="1138" customWidth="1"/>
    <col min="6408" max="6409" width="10.21875" style="1138" customWidth="1"/>
    <col min="6410" max="6410" width="13.109375" style="1138" customWidth="1"/>
    <col min="6411" max="6412" width="17.88671875" style="1138" customWidth="1"/>
    <col min="6413" max="6414" width="14.21875" style="1138" customWidth="1"/>
    <col min="6415" max="6415" width="19.21875" style="1138" customWidth="1"/>
    <col min="6416" max="6656" width="8" style="1138"/>
    <col min="6657" max="6657" width="5.88671875" style="1138" customWidth="1"/>
    <col min="6658" max="6658" width="6.77734375" style="1138" customWidth="1"/>
    <col min="6659" max="6659" width="9.77734375" style="1138" customWidth="1"/>
    <col min="6660" max="6660" width="10.44140625" style="1138" customWidth="1"/>
    <col min="6661" max="6662" width="10.21875" style="1138" customWidth="1"/>
    <col min="6663" max="6663" width="14.77734375" style="1138" customWidth="1"/>
    <col min="6664" max="6665" width="10.21875" style="1138" customWidth="1"/>
    <col min="6666" max="6666" width="13.109375" style="1138" customWidth="1"/>
    <col min="6667" max="6668" width="17.88671875" style="1138" customWidth="1"/>
    <col min="6669" max="6670" width="14.21875" style="1138" customWidth="1"/>
    <col min="6671" max="6671" width="19.21875" style="1138" customWidth="1"/>
    <col min="6672" max="6912" width="8" style="1138"/>
    <col min="6913" max="6913" width="5.88671875" style="1138" customWidth="1"/>
    <col min="6914" max="6914" width="6.77734375" style="1138" customWidth="1"/>
    <col min="6915" max="6915" width="9.77734375" style="1138" customWidth="1"/>
    <col min="6916" max="6916" width="10.44140625" style="1138" customWidth="1"/>
    <col min="6917" max="6918" width="10.21875" style="1138" customWidth="1"/>
    <col min="6919" max="6919" width="14.77734375" style="1138" customWidth="1"/>
    <col min="6920" max="6921" width="10.21875" style="1138" customWidth="1"/>
    <col min="6922" max="6922" width="13.109375" style="1138" customWidth="1"/>
    <col min="6923" max="6924" width="17.88671875" style="1138" customWidth="1"/>
    <col min="6925" max="6926" width="14.21875" style="1138" customWidth="1"/>
    <col min="6927" max="6927" width="19.21875" style="1138" customWidth="1"/>
    <col min="6928" max="7168" width="8" style="1138"/>
    <col min="7169" max="7169" width="5.88671875" style="1138" customWidth="1"/>
    <col min="7170" max="7170" width="6.77734375" style="1138" customWidth="1"/>
    <col min="7171" max="7171" width="9.77734375" style="1138" customWidth="1"/>
    <col min="7172" max="7172" width="10.44140625" style="1138" customWidth="1"/>
    <col min="7173" max="7174" width="10.21875" style="1138" customWidth="1"/>
    <col min="7175" max="7175" width="14.77734375" style="1138" customWidth="1"/>
    <col min="7176" max="7177" width="10.21875" style="1138" customWidth="1"/>
    <col min="7178" max="7178" width="13.109375" style="1138" customWidth="1"/>
    <col min="7179" max="7180" width="17.88671875" style="1138" customWidth="1"/>
    <col min="7181" max="7182" width="14.21875" style="1138" customWidth="1"/>
    <col min="7183" max="7183" width="19.21875" style="1138" customWidth="1"/>
    <col min="7184" max="7424" width="8" style="1138"/>
    <col min="7425" max="7425" width="5.88671875" style="1138" customWidth="1"/>
    <col min="7426" max="7426" width="6.77734375" style="1138" customWidth="1"/>
    <col min="7427" max="7427" width="9.77734375" style="1138" customWidth="1"/>
    <col min="7428" max="7428" width="10.44140625" style="1138" customWidth="1"/>
    <col min="7429" max="7430" width="10.21875" style="1138" customWidth="1"/>
    <col min="7431" max="7431" width="14.77734375" style="1138" customWidth="1"/>
    <col min="7432" max="7433" width="10.21875" style="1138" customWidth="1"/>
    <col min="7434" max="7434" width="13.109375" style="1138" customWidth="1"/>
    <col min="7435" max="7436" width="17.88671875" style="1138" customWidth="1"/>
    <col min="7437" max="7438" width="14.21875" style="1138" customWidth="1"/>
    <col min="7439" max="7439" width="19.21875" style="1138" customWidth="1"/>
    <col min="7440" max="7680" width="8" style="1138"/>
    <col min="7681" max="7681" width="5.88671875" style="1138" customWidth="1"/>
    <col min="7682" max="7682" width="6.77734375" style="1138" customWidth="1"/>
    <col min="7683" max="7683" width="9.77734375" style="1138" customWidth="1"/>
    <col min="7684" max="7684" width="10.44140625" style="1138" customWidth="1"/>
    <col min="7685" max="7686" width="10.21875" style="1138" customWidth="1"/>
    <col min="7687" max="7687" width="14.77734375" style="1138" customWidth="1"/>
    <col min="7688" max="7689" width="10.21875" style="1138" customWidth="1"/>
    <col min="7690" max="7690" width="13.109375" style="1138" customWidth="1"/>
    <col min="7691" max="7692" width="17.88671875" style="1138" customWidth="1"/>
    <col min="7693" max="7694" width="14.21875" style="1138" customWidth="1"/>
    <col min="7695" max="7695" width="19.21875" style="1138" customWidth="1"/>
    <col min="7696" max="7936" width="8" style="1138"/>
    <col min="7937" max="7937" width="5.88671875" style="1138" customWidth="1"/>
    <col min="7938" max="7938" width="6.77734375" style="1138" customWidth="1"/>
    <col min="7939" max="7939" width="9.77734375" style="1138" customWidth="1"/>
    <col min="7940" max="7940" width="10.44140625" style="1138" customWidth="1"/>
    <col min="7941" max="7942" width="10.21875" style="1138" customWidth="1"/>
    <col min="7943" max="7943" width="14.77734375" style="1138" customWidth="1"/>
    <col min="7944" max="7945" width="10.21875" style="1138" customWidth="1"/>
    <col min="7946" max="7946" width="13.109375" style="1138" customWidth="1"/>
    <col min="7947" max="7948" width="17.88671875" style="1138" customWidth="1"/>
    <col min="7949" max="7950" width="14.21875" style="1138" customWidth="1"/>
    <col min="7951" max="7951" width="19.21875" style="1138" customWidth="1"/>
    <col min="7952" max="8192" width="8" style="1138"/>
    <col min="8193" max="8193" width="5.88671875" style="1138" customWidth="1"/>
    <col min="8194" max="8194" width="6.77734375" style="1138" customWidth="1"/>
    <col min="8195" max="8195" width="9.77734375" style="1138" customWidth="1"/>
    <col min="8196" max="8196" width="10.44140625" style="1138" customWidth="1"/>
    <col min="8197" max="8198" width="10.21875" style="1138" customWidth="1"/>
    <col min="8199" max="8199" width="14.77734375" style="1138" customWidth="1"/>
    <col min="8200" max="8201" width="10.21875" style="1138" customWidth="1"/>
    <col min="8202" max="8202" width="13.109375" style="1138" customWidth="1"/>
    <col min="8203" max="8204" width="17.88671875" style="1138" customWidth="1"/>
    <col min="8205" max="8206" width="14.21875" style="1138" customWidth="1"/>
    <col min="8207" max="8207" width="19.21875" style="1138" customWidth="1"/>
    <col min="8208" max="8448" width="8" style="1138"/>
    <col min="8449" max="8449" width="5.88671875" style="1138" customWidth="1"/>
    <col min="8450" max="8450" width="6.77734375" style="1138" customWidth="1"/>
    <col min="8451" max="8451" width="9.77734375" style="1138" customWidth="1"/>
    <col min="8452" max="8452" width="10.44140625" style="1138" customWidth="1"/>
    <col min="8453" max="8454" width="10.21875" style="1138" customWidth="1"/>
    <col min="8455" max="8455" width="14.77734375" style="1138" customWidth="1"/>
    <col min="8456" max="8457" width="10.21875" style="1138" customWidth="1"/>
    <col min="8458" max="8458" width="13.109375" style="1138" customWidth="1"/>
    <col min="8459" max="8460" width="17.88671875" style="1138" customWidth="1"/>
    <col min="8461" max="8462" width="14.21875" style="1138" customWidth="1"/>
    <col min="8463" max="8463" width="19.21875" style="1138" customWidth="1"/>
    <col min="8464" max="8704" width="8" style="1138"/>
    <col min="8705" max="8705" width="5.88671875" style="1138" customWidth="1"/>
    <col min="8706" max="8706" width="6.77734375" style="1138" customWidth="1"/>
    <col min="8707" max="8707" width="9.77734375" style="1138" customWidth="1"/>
    <col min="8708" max="8708" width="10.44140625" style="1138" customWidth="1"/>
    <col min="8709" max="8710" width="10.21875" style="1138" customWidth="1"/>
    <col min="8711" max="8711" width="14.77734375" style="1138" customWidth="1"/>
    <col min="8712" max="8713" width="10.21875" style="1138" customWidth="1"/>
    <col min="8714" max="8714" width="13.109375" style="1138" customWidth="1"/>
    <col min="8715" max="8716" width="17.88671875" style="1138" customWidth="1"/>
    <col min="8717" max="8718" width="14.21875" style="1138" customWidth="1"/>
    <col min="8719" max="8719" width="19.21875" style="1138" customWidth="1"/>
    <col min="8720" max="8960" width="8" style="1138"/>
    <col min="8961" max="8961" width="5.88671875" style="1138" customWidth="1"/>
    <col min="8962" max="8962" width="6.77734375" style="1138" customWidth="1"/>
    <col min="8963" max="8963" width="9.77734375" style="1138" customWidth="1"/>
    <col min="8964" max="8964" width="10.44140625" style="1138" customWidth="1"/>
    <col min="8965" max="8966" width="10.21875" style="1138" customWidth="1"/>
    <col min="8967" max="8967" width="14.77734375" style="1138" customWidth="1"/>
    <col min="8968" max="8969" width="10.21875" style="1138" customWidth="1"/>
    <col min="8970" max="8970" width="13.109375" style="1138" customWidth="1"/>
    <col min="8971" max="8972" width="17.88671875" style="1138" customWidth="1"/>
    <col min="8973" max="8974" width="14.21875" style="1138" customWidth="1"/>
    <col min="8975" max="8975" width="19.21875" style="1138" customWidth="1"/>
    <col min="8976" max="9216" width="8" style="1138"/>
    <col min="9217" max="9217" width="5.88671875" style="1138" customWidth="1"/>
    <col min="9218" max="9218" width="6.77734375" style="1138" customWidth="1"/>
    <col min="9219" max="9219" width="9.77734375" style="1138" customWidth="1"/>
    <col min="9220" max="9220" width="10.44140625" style="1138" customWidth="1"/>
    <col min="9221" max="9222" width="10.21875" style="1138" customWidth="1"/>
    <col min="9223" max="9223" width="14.77734375" style="1138" customWidth="1"/>
    <col min="9224" max="9225" width="10.21875" style="1138" customWidth="1"/>
    <col min="9226" max="9226" width="13.109375" style="1138" customWidth="1"/>
    <col min="9227" max="9228" width="17.88671875" style="1138" customWidth="1"/>
    <col min="9229" max="9230" width="14.21875" style="1138" customWidth="1"/>
    <col min="9231" max="9231" width="19.21875" style="1138" customWidth="1"/>
    <col min="9232" max="9472" width="8" style="1138"/>
    <col min="9473" max="9473" width="5.88671875" style="1138" customWidth="1"/>
    <col min="9474" max="9474" width="6.77734375" style="1138" customWidth="1"/>
    <col min="9475" max="9475" width="9.77734375" style="1138" customWidth="1"/>
    <col min="9476" max="9476" width="10.44140625" style="1138" customWidth="1"/>
    <col min="9477" max="9478" width="10.21875" style="1138" customWidth="1"/>
    <col min="9479" max="9479" width="14.77734375" style="1138" customWidth="1"/>
    <col min="9480" max="9481" width="10.21875" style="1138" customWidth="1"/>
    <col min="9482" max="9482" width="13.109375" style="1138" customWidth="1"/>
    <col min="9483" max="9484" width="17.88671875" style="1138" customWidth="1"/>
    <col min="9485" max="9486" width="14.21875" style="1138" customWidth="1"/>
    <col min="9487" max="9487" width="19.21875" style="1138" customWidth="1"/>
    <col min="9488" max="9728" width="8" style="1138"/>
    <col min="9729" max="9729" width="5.88671875" style="1138" customWidth="1"/>
    <col min="9730" max="9730" width="6.77734375" style="1138" customWidth="1"/>
    <col min="9731" max="9731" width="9.77734375" style="1138" customWidth="1"/>
    <col min="9732" max="9732" width="10.44140625" style="1138" customWidth="1"/>
    <col min="9733" max="9734" width="10.21875" style="1138" customWidth="1"/>
    <col min="9735" max="9735" width="14.77734375" style="1138" customWidth="1"/>
    <col min="9736" max="9737" width="10.21875" style="1138" customWidth="1"/>
    <col min="9738" max="9738" width="13.109375" style="1138" customWidth="1"/>
    <col min="9739" max="9740" width="17.88671875" style="1138" customWidth="1"/>
    <col min="9741" max="9742" width="14.21875" style="1138" customWidth="1"/>
    <col min="9743" max="9743" width="19.21875" style="1138" customWidth="1"/>
    <col min="9744" max="9984" width="8" style="1138"/>
    <col min="9985" max="9985" width="5.88671875" style="1138" customWidth="1"/>
    <col min="9986" max="9986" width="6.77734375" style="1138" customWidth="1"/>
    <col min="9987" max="9987" width="9.77734375" style="1138" customWidth="1"/>
    <col min="9988" max="9988" width="10.44140625" style="1138" customWidth="1"/>
    <col min="9989" max="9990" width="10.21875" style="1138" customWidth="1"/>
    <col min="9991" max="9991" width="14.77734375" style="1138" customWidth="1"/>
    <col min="9992" max="9993" width="10.21875" style="1138" customWidth="1"/>
    <col min="9994" max="9994" width="13.109375" style="1138" customWidth="1"/>
    <col min="9995" max="9996" width="17.88671875" style="1138" customWidth="1"/>
    <col min="9997" max="9998" width="14.21875" style="1138" customWidth="1"/>
    <col min="9999" max="9999" width="19.21875" style="1138" customWidth="1"/>
    <col min="10000" max="10240" width="8" style="1138"/>
    <col min="10241" max="10241" width="5.88671875" style="1138" customWidth="1"/>
    <col min="10242" max="10242" width="6.77734375" style="1138" customWidth="1"/>
    <col min="10243" max="10243" width="9.77734375" style="1138" customWidth="1"/>
    <col min="10244" max="10244" width="10.44140625" style="1138" customWidth="1"/>
    <col min="10245" max="10246" width="10.21875" style="1138" customWidth="1"/>
    <col min="10247" max="10247" width="14.77734375" style="1138" customWidth="1"/>
    <col min="10248" max="10249" width="10.21875" style="1138" customWidth="1"/>
    <col min="10250" max="10250" width="13.109375" style="1138" customWidth="1"/>
    <col min="10251" max="10252" width="17.88671875" style="1138" customWidth="1"/>
    <col min="10253" max="10254" width="14.21875" style="1138" customWidth="1"/>
    <col min="10255" max="10255" width="19.21875" style="1138" customWidth="1"/>
    <col min="10256" max="10496" width="8" style="1138"/>
    <col min="10497" max="10497" width="5.88671875" style="1138" customWidth="1"/>
    <col min="10498" max="10498" width="6.77734375" style="1138" customWidth="1"/>
    <col min="10499" max="10499" width="9.77734375" style="1138" customWidth="1"/>
    <col min="10500" max="10500" width="10.44140625" style="1138" customWidth="1"/>
    <col min="10501" max="10502" width="10.21875" style="1138" customWidth="1"/>
    <col min="10503" max="10503" width="14.77734375" style="1138" customWidth="1"/>
    <col min="10504" max="10505" width="10.21875" style="1138" customWidth="1"/>
    <col min="10506" max="10506" width="13.109375" style="1138" customWidth="1"/>
    <col min="10507" max="10508" width="17.88671875" style="1138" customWidth="1"/>
    <col min="10509" max="10510" width="14.21875" style="1138" customWidth="1"/>
    <col min="10511" max="10511" width="19.21875" style="1138" customWidth="1"/>
    <col min="10512" max="10752" width="8" style="1138"/>
    <col min="10753" max="10753" width="5.88671875" style="1138" customWidth="1"/>
    <col min="10754" max="10754" width="6.77734375" style="1138" customWidth="1"/>
    <col min="10755" max="10755" width="9.77734375" style="1138" customWidth="1"/>
    <col min="10756" max="10756" width="10.44140625" style="1138" customWidth="1"/>
    <col min="10757" max="10758" width="10.21875" style="1138" customWidth="1"/>
    <col min="10759" max="10759" width="14.77734375" style="1138" customWidth="1"/>
    <col min="10760" max="10761" width="10.21875" style="1138" customWidth="1"/>
    <col min="10762" max="10762" width="13.109375" style="1138" customWidth="1"/>
    <col min="10763" max="10764" width="17.88671875" style="1138" customWidth="1"/>
    <col min="10765" max="10766" width="14.21875" style="1138" customWidth="1"/>
    <col min="10767" max="10767" width="19.21875" style="1138" customWidth="1"/>
    <col min="10768" max="11008" width="8" style="1138"/>
    <col min="11009" max="11009" width="5.88671875" style="1138" customWidth="1"/>
    <col min="11010" max="11010" width="6.77734375" style="1138" customWidth="1"/>
    <col min="11011" max="11011" width="9.77734375" style="1138" customWidth="1"/>
    <col min="11012" max="11012" width="10.44140625" style="1138" customWidth="1"/>
    <col min="11013" max="11014" width="10.21875" style="1138" customWidth="1"/>
    <col min="11015" max="11015" width="14.77734375" style="1138" customWidth="1"/>
    <col min="11016" max="11017" width="10.21875" style="1138" customWidth="1"/>
    <col min="11018" max="11018" width="13.109375" style="1138" customWidth="1"/>
    <col min="11019" max="11020" width="17.88671875" style="1138" customWidth="1"/>
    <col min="11021" max="11022" width="14.21875" style="1138" customWidth="1"/>
    <col min="11023" max="11023" width="19.21875" style="1138" customWidth="1"/>
    <col min="11024" max="11264" width="8" style="1138"/>
    <col min="11265" max="11265" width="5.88671875" style="1138" customWidth="1"/>
    <col min="11266" max="11266" width="6.77734375" style="1138" customWidth="1"/>
    <col min="11267" max="11267" width="9.77734375" style="1138" customWidth="1"/>
    <col min="11268" max="11268" width="10.44140625" style="1138" customWidth="1"/>
    <col min="11269" max="11270" width="10.21875" style="1138" customWidth="1"/>
    <col min="11271" max="11271" width="14.77734375" style="1138" customWidth="1"/>
    <col min="11272" max="11273" width="10.21875" style="1138" customWidth="1"/>
    <col min="11274" max="11274" width="13.109375" style="1138" customWidth="1"/>
    <col min="11275" max="11276" width="17.88671875" style="1138" customWidth="1"/>
    <col min="11277" max="11278" width="14.21875" style="1138" customWidth="1"/>
    <col min="11279" max="11279" width="19.21875" style="1138" customWidth="1"/>
    <col min="11280" max="11520" width="8" style="1138"/>
    <col min="11521" max="11521" width="5.88671875" style="1138" customWidth="1"/>
    <col min="11522" max="11522" width="6.77734375" style="1138" customWidth="1"/>
    <col min="11523" max="11523" width="9.77734375" style="1138" customWidth="1"/>
    <col min="11524" max="11524" width="10.44140625" style="1138" customWidth="1"/>
    <col min="11525" max="11526" width="10.21875" style="1138" customWidth="1"/>
    <col min="11527" max="11527" width="14.77734375" style="1138" customWidth="1"/>
    <col min="11528" max="11529" width="10.21875" style="1138" customWidth="1"/>
    <col min="11530" max="11530" width="13.109375" style="1138" customWidth="1"/>
    <col min="11531" max="11532" width="17.88671875" style="1138" customWidth="1"/>
    <col min="11533" max="11534" width="14.21875" style="1138" customWidth="1"/>
    <col min="11535" max="11535" width="19.21875" style="1138" customWidth="1"/>
    <col min="11536" max="11776" width="8" style="1138"/>
    <col min="11777" max="11777" width="5.88671875" style="1138" customWidth="1"/>
    <col min="11778" max="11778" width="6.77734375" style="1138" customWidth="1"/>
    <col min="11779" max="11779" width="9.77734375" style="1138" customWidth="1"/>
    <col min="11780" max="11780" width="10.44140625" style="1138" customWidth="1"/>
    <col min="11781" max="11782" width="10.21875" style="1138" customWidth="1"/>
    <col min="11783" max="11783" width="14.77734375" style="1138" customWidth="1"/>
    <col min="11784" max="11785" width="10.21875" style="1138" customWidth="1"/>
    <col min="11786" max="11786" width="13.109375" style="1138" customWidth="1"/>
    <col min="11787" max="11788" width="17.88671875" style="1138" customWidth="1"/>
    <col min="11789" max="11790" width="14.21875" style="1138" customWidth="1"/>
    <col min="11791" max="11791" width="19.21875" style="1138" customWidth="1"/>
    <col min="11792" max="12032" width="8" style="1138"/>
    <col min="12033" max="12033" width="5.88671875" style="1138" customWidth="1"/>
    <col min="12034" max="12034" width="6.77734375" style="1138" customWidth="1"/>
    <col min="12035" max="12035" width="9.77734375" style="1138" customWidth="1"/>
    <col min="12036" max="12036" width="10.44140625" style="1138" customWidth="1"/>
    <col min="12037" max="12038" width="10.21875" style="1138" customWidth="1"/>
    <col min="12039" max="12039" width="14.77734375" style="1138" customWidth="1"/>
    <col min="12040" max="12041" width="10.21875" style="1138" customWidth="1"/>
    <col min="12042" max="12042" width="13.109375" style="1138" customWidth="1"/>
    <col min="12043" max="12044" width="17.88671875" style="1138" customWidth="1"/>
    <col min="12045" max="12046" width="14.21875" style="1138" customWidth="1"/>
    <col min="12047" max="12047" width="19.21875" style="1138" customWidth="1"/>
    <col min="12048" max="12288" width="8" style="1138"/>
    <col min="12289" max="12289" width="5.88671875" style="1138" customWidth="1"/>
    <col min="12290" max="12290" width="6.77734375" style="1138" customWidth="1"/>
    <col min="12291" max="12291" width="9.77734375" style="1138" customWidth="1"/>
    <col min="12292" max="12292" width="10.44140625" style="1138" customWidth="1"/>
    <col min="12293" max="12294" width="10.21875" style="1138" customWidth="1"/>
    <col min="12295" max="12295" width="14.77734375" style="1138" customWidth="1"/>
    <col min="12296" max="12297" width="10.21875" style="1138" customWidth="1"/>
    <col min="12298" max="12298" width="13.109375" style="1138" customWidth="1"/>
    <col min="12299" max="12300" width="17.88671875" style="1138" customWidth="1"/>
    <col min="12301" max="12302" width="14.21875" style="1138" customWidth="1"/>
    <col min="12303" max="12303" width="19.21875" style="1138" customWidth="1"/>
    <col min="12304" max="12544" width="8" style="1138"/>
    <col min="12545" max="12545" width="5.88671875" style="1138" customWidth="1"/>
    <col min="12546" max="12546" width="6.77734375" style="1138" customWidth="1"/>
    <col min="12547" max="12547" width="9.77734375" style="1138" customWidth="1"/>
    <col min="12548" max="12548" width="10.44140625" style="1138" customWidth="1"/>
    <col min="12549" max="12550" width="10.21875" style="1138" customWidth="1"/>
    <col min="12551" max="12551" width="14.77734375" style="1138" customWidth="1"/>
    <col min="12552" max="12553" width="10.21875" style="1138" customWidth="1"/>
    <col min="12554" max="12554" width="13.109375" style="1138" customWidth="1"/>
    <col min="12555" max="12556" width="17.88671875" style="1138" customWidth="1"/>
    <col min="12557" max="12558" width="14.21875" style="1138" customWidth="1"/>
    <col min="12559" max="12559" width="19.21875" style="1138" customWidth="1"/>
    <col min="12560" max="12800" width="8" style="1138"/>
    <col min="12801" max="12801" width="5.88671875" style="1138" customWidth="1"/>
    <col min="12802" max="12802" width="6.77734375" style="1138" customWidth="1"/>
    <col min="12803" max="12803" width="9.77734375" style="1138" customWidth="1"/>
    <col min="12804" max="12804" width="10.44140625" style="1138" customWidth="1"/>
    <col min="12805" max="12806" width="10.21875" style="1138" customWidth="1"/>
    <col min="12807" max="12807" width="14.77734375" style="1138" customWidth="1"/>
    <col min="12808" max="12809" width="10.21875" style="1138" customWidth="1"/>
    <col min="12810" max="12810" width="13.109375" style="1138" customWidth="1"/>
    <col min="12811" max="12812" width="17.88671875" style="1138" customWidth="1"/>
    <col min="12813" max="12814" width="14.21875" style="1138" customWidth="1"/>
    <col min="12815" max="12815" width="19.21875" style="1138" customWidth="1"/>
    <col min="12816" max="13056" width="8" style="1138"/>
    <col min="13057" max="13057" width="5.88671875" style="1138" customWidth="1"/>
    <col min="13058" max="13058" width="6.77734375" style="1138" customWidth="1"/>
    <col min="13059" max="13059" width="9.77734375" style="1138" customWidth="1"/>
    <col min="13060" max="13060" width="10.44140625" style="1138" customWidth="1"/>
    <col min="13061" max="13062" width="10.21875" style="1138" customWidth="1"/>
    <col min="13063" max="13063" width="14.77734375" style="1138" customWidth="1"/>
    <col min="13064" max="13065" width="10.21875" style="1138" customWidth="1"/>
    <col min="13066" max="13066" width="13.109375" style="1138" customWidth="1"/>
    <col min="13067" max="13068" width="17.88671875" style="1138" customWidth="1"/>
    <col min="13069" max="13070" width="14.21875" style="1138" customWidth="1"/>
    <col min="13071" max="13071" width="19.21875" style="1138" customWidth="1"/>
    <col min="13072" max="13312" width="8" style="1138"/>
    <col min="13313" max="13313" width="5.88671875" style="1138" customWidth="1"/>
    <col min="13314" max="13314" width="6.77734375" style="1138" customWidth="1"/>
    <col min="13315" max="13315" width="9.77734375" style="1138" customWidth="1"/>
    <col min="13316" max="13316" width="10.44140625" style="1138" customWidth="1"/>
    <col min="13317" max="13318" width="10.21875" style="1138" customWidth="1"/>
    <col min="13319" max="13319" width="14.77734375" style="1138" customWidth="1"/>
    <col min="13320" max="13321" width="10.21875" style="1138" customWidth="1"/>
    <col min="13322" max="13322" width="13.109375" style="1138" customWidth="1"/>
    <col min="13323" max="13324" width="17.88671875" style="1138" customWidth="1"/>
    <col min="13325" max="13326" width="14.21875" style="1138" customWidth="1"/>
    <col min="13327" max="13327" width="19.21875" style="1138" customWidth="1"/>
    <col min="13328" max="13568" width="8" style="1138"/>
    <col min="13569" max="13569" width="5.88671875" style="1138" customWidth="1"/>
    <col min="13570" max="13570" width="6.77734375" style="1138" customWidth="1"/>
    <col min="13571" max="13571" width="9.77734375" style="1138" customWidth="1"/>
    <col min="13572" max="13572" width="10.44140625" style="1138" customWidth="1"/>
    <col min="13573" max="13574" width="10.21875" style="1138" customWidth="1"/>
    <col min="13575" max="13575" width="14.77734375" style="1138" customWidth="1"/>
    <col min="13576" max="13577" width="10.21875" style="1138" customWidth="1"/>
    <col min="13578" max="13578" width="13.109375" style="1138" customWidth="1"/>
    <col min="13579" max="13580" width="17.88671875" style="1138" customWidth="1"/>
    <col min="13581" max="13582" width="14.21875" style="1138" customWidth="1"/>
    <col min="13583" max="13583" width="19.21875" style="1138" customWidth="1"/>
    <col min="13584" max="13824" width="8" style="1138"/>
    <col min="13825" max="13825" width="5.88671875" style="1138" customWidth="1"/>
    <col min="13826" max="13826" width="6.77734375" style="1138" customWidth="1"/>
    <col min="13827" max="13827" width="9.77734375" style="1138" customWidth="1"/>
    <col min="13828" max="13828" width="10.44140625" style="1138" customWidth="1"/>
    <col min="13829" max="13830" width="10.21875" style="1138" customWidth="1"/>
    <col min="13831" max="13831" width="14.77734375" style="1138" customWidth="1"/>
    <col min="13832" max="13833" width="10.21875" style="1138" customWidth="1"/>
    <col min="13834" max="13834" width="13.109375" style="1138" customWidth="1"/>
    <col min="13835" max="13836" width="17.88671875" style="1138" customWidth="1"/>
    <col min="13837" max="13838" width="14.21875" style="1138" customWidth="1"/>
    <col min="13839" max="13839" width="19.21875" style="1138" customWidth="1"/>
    <col min="13840" max="14080" width="8" style="1138"/>
    <col min="14081" max="14081" width="5.88671875" style="1138" customWidth="1"/>
    <col min="14082" max="14082" width="6.77734375" style="1138" customWidth="1"/>
    <col min="14083" max="14083" width="9.77734375" style="1138" customWidth="1"/>
    <col min="14084" max="14084" width="10.44140625" style="1138" customWidth="1"/>
    <col min="14085" max="14086" width="10.21875" style="1138" customWidth="1"/>
    <col min="14087" max="14087" width="14.77734375" style="1138" customWidth="1"/>
    <col min="14088" max="14089" width="10.21875" style="1138" customWidth="1"/>
    <col min="14090" max="14090" width="13.109375" style="1138" customWidth="1"/>
    <col min="14091" max="14092" width="17.88671875" style="1138" customWidth="1"/>
    <col min="14093" max="14094" width="14.21875" style="1138" customWidth="1"/>
    <col min="14095" max="14095" width="19.21875" style="1138" customWidth="1"/>
    <col min="14096" max="14336" width="8" style="1138"/>
    <col min="14337" max="14337" width="5.88671875" style="1138" customWidth="1"/>
    <col min="14338" max="14338" width="6.77734375" style="1138" customWidth="1"/>
    <col min="14339" max="14339" width="9.77734375" style="1138" customWidth="1"/>
    <col min="14340" max="14340" width="10.44140625" style="1138" customWidth="1"/>
    <col min="14341" max="14342" width="10.21875" style="1138" customWidth="1"/>
    <col min="14343" max="14343" width="14.77734375" style="1138" customWidth="1"/>
    <col min="14344" max="14345" width="10.21875" style="1138" customWidth="1"/>
    <col min="14346" max="14346" width="13.109375" style="1138" customWidth="1"/>
    <col min="14347" max="14348" width="17.88671875" style="1138" customWidth="1"/>
    <col min="14349" max="14350" width="14.21875" style="1138" customWidth="1"/>
    <col min="14351" max="14351" width="19.21875" style="1138" customWidth="1"/>
    <col min="14352" max="14592" width="8" style="1138"/>
    <col min="14593" max="14593" width="5.88671875" style="1138" customWidth="1"/>
    <col min="14594" max="14594" width="6.77734375" style="1138" customWidth="1"/>
    <col min="14595" max="14595" width="9.77734375" style="1138" customWidth="1"/>
    <col min="14596" max="14596" width="10.44140625" style="1138" customWidth="1"/>
    <col min="14597" max="14598" width="10.21875" style="1138" customWidth="1"/>
    <col min="14599" max="14599" width="14.77734375" style="1138" customWidth="1"/>
    <col min="14600" max="14601" width="10.21875" style="1138" customWidth="1"/>
    <col min="14602" max="14602" width="13.109375" style="1138" customWidth="1"/>
    <col min="14603" max="14604" width="17.88671875" style="1138" customWidth="1"/>
    <col min="14605" max="14606" width="14.21875" style="1138" customWidth="1"/>
    <col min="14607" max="14607" width="19.21875" style="1138" customWidth="1"/>
    <col min="14608" max="14848" width="8" style="1138"/>
    <col min="14849" max="14849" width="5.88671875" style="1138" customWidth="1"/>
    <col min="14850" max="14850" width="6.77734375" style="1138" customWidth="1"/>
    <col min="14851" max="14851" width="9.77734375" style="1138" customWidth="1"/>
    <col min="14852" max="14852" width="10.44140625" style="1138" customWidth="1"/>
    <col min="14853" max="14854" width="10.21875" style="1138" customWidth="1"/>
    <col min="14855" max="14855" width="14.77734375" style="1138" customWidth="1"/>
    <col min="14856" max="14857" width="10.21875" style="1138" customWidth="1"/>
    <col min="14858" max="14858" width="13.109375" style="1138" customWidth="1"/>
    <col min="14859" max="14860" width="17.88671875" style="1138" customWidth="1"/>
    <col min="14861" max="14862" width="14.21875" style="1138" customWidth="1"/>
    <col min="14863" max="14863" width="19.21875" style="1138" customWidth="1"/>
    <col min="14864" max="15104" width="8" style="1138"/>
    <col min="15105" max="15105" width="5.88671875" style="1138" customWidth="1"/>
    <col min="15106" max="15106" width="6.77734375" style="1138" customWidth="1"/>
    <col min="15107" max="15107" width="9.77734375" style="1138" customWidth="1"/>
    <col min="15108" max="15108" width="10.44140625" style="1138" customWidth="1"/>
    <col min="15109" max="15110" width="10.21875" style="1138" customWidth="1"/>
    <col min="15111" max="15111" width="14.77734375" style="1138" customWidth="1"/>
    <col min="15112" max="15113" width="10.21875" style="1138" customWidth="1"/>
    <col min="15114" max="15114" width="13.109375" style="1138" customWidth="1"/>
    <col min="15115" max="15116" width="17.88671875" style="1138" customWidth="1"/>
    <col min="15117" max="15118" width="14.21875" style="1138" customWidth="1"/>
    <col min="15119" max="15119" width="19.21875" style="1138" customWidth="1"/>
    <col min="15120" max="15360" width="8" style="1138"/>
    <col min="15361" max="15361" width="5.88671875" style="1138" customWidth="1"/>
    <col min="15362" max="15362" width="6.77734375" style="1138" customWidth="1"/>
    <col min="15363" max="15363" width="9.77734375" style="1138" customWidth="1"/>
    <col min="15364" max="15364" width="10.44140625" style="1138" customWidth="1"/>
    <col min="15365" max="15366" width="10.21875" style="1138" customWidth="1"/>
    <col min="15367" max="15367" width="14.77734375" style="1138" customWidth="1"/>
    <col min="15368" max="15369" width="10.21875" style="1138" customWidth="1"/>
    <col min="15370" max="15370" width="13.109375" style="1138" customWidth="1"/>
    <col min="15371" max="15372" width="17.88671875" style="1138" customWidth="1"/>
    <col min="15373" max="15374" width="14.21875" style="1138" customWidth="1"/>
    <col min="15375" max="15375" width="19.21875" style="1138" customWidth="1"/>
    <col min="15376" max="15616" width="8" style="1138"/>
    <col min="15617" max="15617" width="5.88671875" style="1138" customWidth="1"/>
    <col min="15618" max="15618" width="6.77734375" style="1138" customWidth="1"/>
    <col min="15619" max="15619" width="9.77734375" style="1138" customWidth="1"/>
    <col min="15620" max="15620" width="10.44140625" style="1138" customWidth="1"/>
    <col min="15621" max="15622" width="10.21875" style="1138" customWidth="1"/>
    <col min="15623" max="15623" width="14.77734375" style="1138" customWidth="1"/>
    <col min="15624" max="15625" width="10.21875" style="1138" customWidth="1"/>
    <col min="15626" max="15626" width="13.109375" style="1138" customWidth="1"/>
    <col min="15627" max="15628" width="17.88671875" style="1138" customWidth="1"/>
    <col min="15629" max="15630" width="14.21875" style="1138" customWidth="1"/>
    <col min="15631" max="15631" width="19.21875" style="1138" customWidth="1"/>
    <col min="15632" max="15872" width="8" style="1138"/>
    <col min="15873" max="15873" width="5.88671875" style="1138" customWidth="1"/>
    <col min="15874" max="15874" width="6.77734375" style="1138" customWidth="1"/>
    <col min="15875" max="15875" width="9.77734375" style="1138" customWidth="1"/>
    <col min="15876" max="15876" width="10.44140625" style="1138" customWidth="1"/>
    <col min="15877" max="15878" width="10.21875" style="1138" customWidth="1"/>
    <col min="15879" max="15879" width="14.77734375" style="1138" customWidth="1"/>
    <col min="15880" max="15881" width="10.21875" style="1138" customWidth="1"/>
    <col min="15882" max="15882" width="13.109375" style="1138" customWidth="1"/>
    <col min="15883" max="15884" width="17.88671875" style="1138" customWidth="1"/>
    <col min="15885" max="15886" width="14.21875" style="1138" customWidth="1"/>
    <col min="15887" max="15887" width="19.21875" style="1138" customWidth="1"/>
    <col min="15888" max="16128" width="8" style="1138"/>
    <col min="16129" max="16129" width="5.88671875" style="1138" customWidth="1"/>
    <col min="16130" max="16130" width="6.77734375" style="1138" customWidth="1"/>
    <col min="16131" max="16131" width="9.77734375" style="1138" customWidth="1"/>
    <col min="16132" max="16132" width="10.44140625" style="1138" customWidth="1"/>
    <col min="16133" max="16134" width="10.21875" style="1138" customWidth="1"/>
    <col min="16135" max="16135" width="14.77734375" style="1138" customWidth="1"/>
    <col min="16136" max="16137" width="10.21875" style="1138" customWidth="1"/>
    <col min="16138" max="16138" width="13.109375" style="1138" customWidth="1"/>
    <col min="16139" max="16140" width="17.88671875" style="1138" customWidth="1"/>
    <col min="16141" max="16142" width="14.21875" style="1138" customWidth="1"/>
    <col min="16143" max="16143" width="19.21875" style="1138" customWidth="1"/>
    <col min="16144" max="16384" width="8" style="1138"/>
  </cols>
  <sheetData>
    <row r="1" spans="1:16" ht="16.5" customHeight="1" x14ac:dyDescent="0.3">
      <c r="A1" s="2158" t="s">
        <v>272</v>
      </c>
      <c r="B1" s="2158"/>
      <c r="C1" s="1135"/>
      <c r="D1" s="1136"/>
      <c r="E1" s="1137"/>
      <c r="F1" s="1137"/>
      <c r="G1" s="1137"/>
      <c r="H1" s="1137"/>
      <c r="I1" s="1137"/>
      <c r="J1" s="1137"/>
      <c r="K1" s="1137"/>
      <c r="L1" s="2159" t="s">
        <v>589</v>
      </c>
      <c r="M1" s="2159"/>
      <c r="N1" s="2160" t="s">
        <v>1218</v>
      </c>
      <c r="O1" s="2161"/>
      <c r="P1" s="109" t="s">
        <v>97</v>
      </c>
    </row>
    <row r="2" spans="1:16" ht="18" customHeight="1" x14ac:dyDescent="0.3">
      <c r="A2" s="2162" t="s">
        <v>966</v>
      </c>
      <c r="B2" s="2162"/>
      <c r="C2" s="1139" t="s">
        <v>1219</v>
      </c>
      <c r="D2" s="1139"/>
      <c r="E2" s="1137"/>
      <c r="F2" s="1137"/>
      <c r="G2" s="1137"/>
      <c r="H2" s="1137"/>
      <c r="I2" s="1137"/>
      <c r="J2" s="1137"/>
      <c r="K2" s="1137"/>
      <c r="L2" s="2159" t="s">
        <v>1220</v>
      </c>
      <c r="M2" s="2159"/>
      <c r="N2" s="2163" t="s">
        <v>1221</v>
      </c>
      <c r="O2" s="2164"/>
    </row>
    <row r="3" spans="1:16" ht="25.05" customHeight="1" x14ac:dyDescent="0.4">
      <c r="A3" s="2151" t="s">
        <v>1222</v>
      </c>
      <c r="B3" s="2151"/>
      <c r="C3" s="2151"/>
      <c r="D3" s="2151"/>
      <c r="E3" s="2151"/>
      <c r="F3" s="2151"/>
      <c r="G3" s="2151"/>
      <c r="H3" s="2151"/>
      <c r="I3" s="2151"/>
      <c r="J3" s="2151"/>
      <c r="K3" s="2151"/>
      <c r="L3" s="2151"/>
      <c r="M3" s="2151"/>
      <c r="N3" s="2151"/>
      <c r="O3" s="2151"/>
    </row>
    <row r="4" spans="1:16" ht="21.15" customHeight="1" thickBot="1" x14ac:dyDescent="0.35">
      <c r="A4" s="2152" t="s">
        <v>956</v>
      </c>
      <c r="B4" s="2152"/>
      <c r="C4" s="2152"/>
      <c r="D4" s="2152"/>
      <c r="E4" s="2152"/>
      <c r="F4" s="2152"/>
      <c r="G4" s="2152"/>
      <c r="H4" s="2152"/>
      <c r="I4" s="2152"/>
      <c r="J4" s="2152"/>
      <c r="K4" s="2152"/>
      <c r="L4" s="2152"/>
      <c r="M4" s="2152"/>
      <c r="N4" s="2152"/>
      <c r="O4" s="2152"/>
    </row>
    <row r="5" spans="1:16" s="1140" customFormat="1" ht="21.15" customHeight="1" thickBot="1" x14ac:dyDescent="0.35">
      <c r="A5" s="2143" t="s">
        <v>1223</v>
      </c>
      <c r="B5" s="2143"/>
      <c r="C5" s="2143"/>
      <c r="D5" s="2153" t="s">
        <v>1224</v>
      </c>
      <c r="E5" s="2153"/>
      <c r="F5" s="2153"/>
      <c r="G5" s="2153"/>
      <c r="H5" s="2153"/>
      <c r="I5" s="2153"/>
      <c r="J5" s="2153"/>
      <c r="K5" s="2153"/>
      <c r="L5" s="2154" t="s">
        <v>1225</v>
      </c>
      <c r="M5" s="2154"/>
      <c r="N5" s="2154"/>
      <c r="O5" s="2155" t="s">
        <v>1226</v>
      </c>
    </row>
    <row r="6" spans="1:16" s="1140" customFormat="1" ht="20.100000000000001" customHeight="1" thickBot="1" x14ac:dyDescent="0.35">
      <c r="A6" s="2143"/>
      <c r="B6" s="2143"/>
      <c r="C6" s="2143"/>
      <c r="D6" s="2149" t="s">
        <v>1227</v>
      </c>
      <c r="E6" s="2156" t="s">
        <v>1228</v>
      </c>
      <c r="F6" s="2156"/>
      <c r="G6" s="2157" t="s">
        <v>1229</v>
      </c>
      <c r="H6" s="2157"/>
      <c r="I6" s="2157"/>
      <c r="J6" s="2141" t="s">
        <v>1230</v>
      </c>
      <c r="K6" s="2141"/>
      <c r="L6" s="2154"/>
      <c r="M6" s="2154"/>
      <c r="N6" s="2154"/>
      <c r="O6" s="2155"/>
    </row>
    <row r="7" spans="1:16" s="1140" customFormat="1" ht="17.399999999999999" customHeight="1" thickBot="1" x14ac:dyDescent="0.35">
      <c r="A7" s="2143"/>
      <c r="B7" s="2143"/>
      <c r="C7" s="2143"/>
      <c r="D7" s="2149"/>
      <c r="E7" s="2149" t="s">
        <v>1231</v>
      </c>
      <c r="F7" s="2149" t="s">
        <v>1232</v>
      </c>
      <c r="G7" s="2150" t="s">
        <v>1233</v>
      </c>
      <c r="H7" s="2150" t="s">
        <v>1234</v>
      </c>
      <c r="I7" s="2150" t="s">
        <v>1235</v>
      </c>
      <c r="J7" s="2149" t="s">
        <v>1236</v>
      </c>
      <c r="K7" s="2140" t="s">
        <v>1237</v>
      </c>
      <c r="L7" s="2141" t="s">
        <v>1238</v>
      </c>
      <c r="M7" s="2141"/>
      <c r="N7" s="2142" t="s">
        <v>1239</v>
      </c>
      <c r="O7" s="2155"/>
    </row>
    <row r="8" spans="1:16" s="1140" customFormat="1" ht="42" customHeight="1" thickBot="1" x14ac:dyDescent="0.35">
      <c r="A8" s="2143"/>
      <c r="B8" s="2143"/>
      <c r="C8" s="2143"/>
      <c r="D8" s="2149"/>
      <c r="E8" s="2149"/>
      <c r="F8" s="2149"/>
      <c r="G8" s="2150"/>
      <c r="H8" s="2150"/>
      <c r="I8" s="2150"/>
      <c r="J8" s="2149"/>
      <c r="K8" s="2140" t="s">
        <v>947</v>
      </c>
      <c r="L8" s="1141" t="s">
        <v>1240</v>
      </c>
      <c r="M8" s="1142" t="s">
        <v>1241</v>
      </c>
      <c r="N8" s="2142"/>
      <c r="O8" s="2142"/>
    </row>
    <row r="9" spans="1:16" s="1143" customFormat="1" ht="19.5" customHeight="1" thickBot="1" x14ac:dyDescent="0.35">
      <c r="A9" s="2143" t="s">
        <v>751</v>
      </c>
      <c r="B9" s="2147" t="s">
        <v>296</v>
      </c>
      <c r="C9" s="2148"/>
      <c r="D9" s="1204">
        <f>SUM(E9:F9)</f>
        <v>16</v>
      </c>
      <c r="E9" s="1204">
        <f>SUM(E10:E21)</f>
        <v>4</v>
      </c>
      <c r="F9" s="1204">
        <f t="shared" ref="F9:O9" si="0">SUM(F10:F21)</f>
        <v>12</v>
      </c>
      <c r="G9" s="1204">
        <v>16</v>
      </c>
      <c r="H9" s="1204">
        <f t="shared" si="0"/>
        <v>0</v>
      </c>
      <c r="I9" s="1204">
        <f t="shared" si="0"/>
        <v>0</v>
      </c>
      <c r="J9" s="1204">
        <f t="shared" si="0"/>
        <v>0</v>
      </c>
      <c r="K9" s="1204">
        <v>16</v>
      </c>
      <c r="L9" s="1199">
        <f t="shared" si="0"/>
        <v>35140.807000000001</v>
      </c>
      <c r="M9" s="1199">
        <f t="shared" si="0"/>
        <v>62495.995000000003</v>
      </c>
      <c r="N9" s="1199">
        <f t="shared" si="0"/>
        <v>23967.200000000001</v>
      </c>
      <c r="O9" s="1205">
        <f t="shared" si="0"/>
        <v>542</v>
      </c>
    </row>
    <row r="10" spans="1:16" s="1143" customFormat="1" ht="20.100000000000001" customHeight="1" thickBot="1" x14ac:dyDescent="0.35">
      <c r="A10" s="2144"/>
      <c r="B10" s="2131" t="s">
        <v>1242</v>
      </c>
      <c r="C10" s="2132"/>
      <c r="D10" s="1204">
        <f t="shared" ref="D10:D21" si="1">SUM(E10:F10)</f>
        <v>4</v>
      </c>
      <c r="E10" s="1202">
        <v>2</v>
      </c>
      <c r="F10" s="1202">
        <v>2</v>
      </c>
      <c r="G10" s="1202">
        <v>4</v>
      </c>
      <c r="H10" s="1202">
        <v>0</v>
      </c>
      <c r="I10" s="1202">
        <v>0</v>
      </c>
      <c r="J10" s="1202">
        <v>0</v>
      </c>
      <c r="K10" s="1202">
        <v>4</v>
      </c>
      <c r="L10" s="1200">
        <v>19113.29</v>
      </c>
      <c r="M10" s="1201">
        <v>8597.14</v>
      </c>
      <c r="N10" s="1201">
        <v>4349.2</v>
      </c>
      <c r="O10" s="1201">
        <v>440</v>
      </c>
    </row>
    <row r="11" spans="1:16" s="1143" customFormat="1" ht="19.5" customHeight="1" thickBot="1" x14ac:dyDescent="0.35">
      <c r="A11" s="2144"/>
      <c r="B11" s="2131" t="s">
        <v>1243</v>
      </c>
      <c r="C11" s="2132"/>
      <c r="D11" s="1204">
        <f t="shared" si="1"/>
        <v>10</v>
      </c>
      <c r="E11" s="1202">
        <v>2</v>
      </c>
      <c r="F11" s="1202">
        <v>8</v>
      </c>
      <c r="G11" s="1202">
        <v>10</v>
      </c>
      <c r="H11" s="1202">
        <v>0</v>
      </c>
      <c r="I11" s="1202">
        <v>0</v>
      </c>
      <c r="J11" s="1202">
        <v>0</v>
      </c>
      <c r="K11" s="1202">
        <v>10</v>
      </c>
      <c r="L11" s="1200">
        <v>6110.4170000000004</v>
      </c>
      <c r="M11" s="1201">
        <v>53403</v>
      </c>
      <c r="N11" s="1201">
        <v>16314</v>
      </c>
      <c r="O11" s="1201">
        <v>82</v>
      </c>
    </row>
    <row r="12" spans="1:16" s="1143" customFormat="1" ht="19.5" customHeight="1" thickBot="1" x14ac:dyDescent="0.35">
      <c r="A12" s="2144"/>
      <c r="B12" s="2136" t="s">
        <v>1244</v>
      </c>
      <c r="C12" s="2137"/>
      <c r="D12" s="1204">
        <f t="shared" si="1"/>
        <v>0</v>
      </c>
      <c r="E12" s="1202">
        <v>0</v>
      </c>
      <c r="F12" s="1202">
        <v>0</v>
      </c>
      <c r="G12" s="1202">
        <v>0</v>
      </c>
      <c r="H12" s="1202">
        <v>0</v>
      </c>
      <c r="I12" s="1202">
        <v>0</v>
      </c>
      <c r="J12" s="1202">
        <v>0</v>
      </c>
      <c r="K12" s="1202">
        <v>0</v>
      </c>
      <c r="L12" s="1200">
        <v>0</v>
      </c>
      <c r="M12" s="1201">
        <v>0</v>
      </c>
      <c r="N12" s="1201">
        <v>0</v>
      </c>
      <c r="O12" s="1201">
        <v>0</v>
      </c>
    </row>
    <row r="13" spans="1:16" s="1143" customFormat="1" ht="20.100000000000001" customHeight="1" thickBot="1" x14ac:dyDescent="0.35">
      <c r="A13" s="2144"/>
      <c r="B13" s="2131" t="s">
        <v>1245</v>
      </c>
      <c r="C13" s="2132"/>
      <c r="D13" s="1204">
        <f t="shared" si="1"/>
        <v>0</v>
      </c>
      <c r="E13" s="1202">
        <v>0</v>
      </c>
      <c r="F13" s="1202">
        <v>0</v>
      </c>
      <c r="G13" s="1202">
        <v>0</v>
      </c>
      <c r="H13" s="1202">
        <v>0</v>
      </c>
      <c r="I13" s="1202">
        <v>0</v>
      </c>
      <c r="J13" s="1202">
        <v>0</v>
      </c>
      <c r="K13" s="1202">
        <v>0</v>
      </c>
      <c r="L13" s="1200">
        <v>0</v>
      </c>
      <c r="M13" s="1201">
        <v>0</v>
      </c>
      <c r="N13" s="1201">
        <v>0</v>
      </c>
      <c r="O13" s="1201">
        <v>0</v>
      </c>
    </row>
    <row r="14" spans="1:16" s="1143" customFormat="1" ht="20.100000000000001" customHeight="1" thickBot="1" x14ac:dyDescent="0.35">
      <c r="A14" s="2144"/>
      <c r="B14" s="2131" t="s">
        <v>1246</v>
      </c>
      <c r="C14" s="2132"/>
      <c r="D14" s="1204">
        <f t="shared" si="1"/>
        <v>2</v>
      </c>
      <c r="E14" s="1202">
        <v>0</v>
      </c>
      <c r="F14" s="1202">
        <v>2</v>
      </c>
      <c r="G14" s="1202">
        <v>2</v>
      </c>
      <c r="H14" s="1202">
        <v>0</v>
      </c>
      <c r="I14" s="1202">
        <v>0</v>
      </c>
      <c r="J14" s="1202">
        <v>0</v>
      </c>
      <c r="K14" s="1202">
        <v>2</v>
      </c>
      <c r="L14" s="1200">
        <v>9917.1</v>
      </c>
      <c r="M14" s="1201">
        <v>495.85500000000002</v>
      </c>
      <c r="N14" s="1201">
        <v>3304</v>
      </c>
      <c r="O14" s="1201">
        <v>20</v>
      </c>
    </row>
    <row r="15" spans="1:16" s="1143" customFormat="1" ht="18" customHeight="1" thickBot="1" x14ac:dyDescent="0.35">
      <c r="A15" s="2144"/>
      <c r="B15" s="2131" t="s">
        <v>1247</v>
      </c>
      <c r="C15" s="2132"/>
      <c r="D15" s="1204">
        <f t="shared" si="1"/>
        <v>0</v>
      </c>
      <c r="E15" s="1202">
        <v>0</v>
      </c>
      <c r="F15" s="1202">
        <v>0</v>
      </c>
      <c r="G15" s="1202">
        <v>0</v>
      </c>
      <c r="H15" s="1202">
        <v>0</v>
      </c>
      <c r="I15" s="1202">
        <v>0</v>
      </c>
      <c r="J15" s="1202">
        <v>0</v>
      </c>
      <c r="K15" s="1202">
        <v>0</v>
      </c>
      <c r="L15" s="1202">
        <v>0</v>
      </c>
      <c r="M15" s="1203">
        <v>0</v>
      </c>
      <c r="N15" s="1203">
        <v>0</v>
      </c>
      <c r="O15" s="1203">
        <v>0</v>
      </c>
    </row>
    <row r="16" spans="1:16" s="1143" customFormat="1" ht="19.5" customHeight="1" thickBot="1" x14ac:dyDescent="0.35">
      <c r="A16" s="2144"/>
      <c r="B16" s="2136" t="s">
        <v>1248</v>
      </c>
      <c r="C16" s="2137"/>
      <c r="D16" s="1204">
        <f t="shared" si="1"/>
        <v>0</v>
      </c>
      <c r="E16" s="1202">
        <v>0</v>
      </c>
      <c r="F16" s="1202">
        <v>0</v>
      </c>
      <c r="G16" s="1202">
        <v>0</v>
      </c>
      <c r="H16" s="1202">
        <v>0</v>
      </c>
      <c r="I16" s="1202">
        <v>0</v>
      </c>
      <c r="J16" s="1202">
        <v>0</v>
      </c>
      <c r="K16" s="1202">
        <v>0</v>
      </c>
      <c r="L16" s="1202">
        <v>0</v>
      </c>
      <c r="M16" s="1203">
        <v>0</v>
      </c>
      <c r="N16" s="1203">
        <v>0</v>
      </c>
      <c r="O16" s="1203">
        <v>0</v>
      </c>
    </row>
    <row r="17" spans="1:15" s="1143" customFormat="1" ht="20.100000000000001" customHeight="1" thickBot="1" x14ac:dyDescent="0.35">
      <c r="A17" s="2144"/>
      <c r="B17" s="2131" t="s">
        <v>1249</v>
      </c>
      <c r="C17" s="2132"/>
      <c r="D17" s="1204">
        <f t="shared" si="1"/>
        <v>0</v>
      </c>
      <c r="E17" s="1202">
        <v>0</v>
      </c>
      <c r="F17" s="1202">
        <v>0</v>
      </c>
      <c r="G17" s="1202">
        <v>0</v>
      </c>
      <c r="H17" s="1202">
        <v>0</v>
      </c>
      <c r="I17" s="1202">
        <v>0</v>
      </c>
      <c r="J17" s="1202">
        <v>0</v>
      </c>
      <c r="K17" s="1202">
        <v>0</v>
      </c>
      <c r="L17" s="1202">
        <v>0</v>
      </c>
      <c r="M17" s="1203">
        <v>0</v>
      </c>
      <c r="N17" s="1203">
        <v>0</v>
      </c>
      <c r="O17" s="1203">
        <v>0</v>
      </c>
    </row>
    <row r="18" spans="1:15" s="1143" customFormat="1" ht="19.5" customHeight="1" thickBot="1" x14ac:dyDescent="0.35">
      <c r="A18" s="2144"/>
      <c r="B18" s="2131" t="s">
        <v>1250</v>
      </c>
      <c r="C18" s="2132"/>
      <c r="D18" s="1204">
        <f t="shared" si="1"/>
        <v>0</v>
      </c>
      <c r="E18" s="1202">
        <v>0</v>
      </c>
      <c r="F18" s="1202">
        <v>0</v>
      </c>
      <c r="G18" s="1202">
        <v>0</v>
      </c>
      <c r="H18" s="1202">
        <v>0</v>
      </c>
      <c r="I18" s="1202">
        <v>0</v>
      </c>
      <c r="J18" s="1202">
        <v>0</v>
      </c>
      <c r="K18" s="1202">
        <v>0</v>
      </c>
      <c r="L18" s="1202">
        <v>0</v>
      </c>
      <c r="M18" s="1203">
        <v>0</v>
      </c>
      <c r="N18" s="1203">
        <v>0</v>
      </c>
      <c r="O18" s="1203">
        <v>0</v>
      </c>
    </row>
    <row r="19" spans="1:15" s="1143" customFormat="1" ht="19.5" customHeight="1" thickBot="1" x14ac:dyDescent="0.35">
      <c r="A19" s="2144"/>
      <c r="B19" s="2131" t="s">
        <v>1251</v>
      </c>
      <c r="C19" s="2132"/>
      <c r="D19" s="1204">
        <f t="shared" si="1"/>
        <v>0</v>
      </c>
      <c r="E19" s="1202">
        <v>0</v>
      </c>
      <c r="F19" s="1202">
        <v>0</v>
      </c>
      <c r="G19" s="1202">
        <v>0</v>
      </c>
      <c r="H19" s="1202">
        <v>0</v>
      </c>
      <c r="I19" s="1202">
        <v>0</v>
      </c>
      <c r="J19" s="1202">
        <v>0</v>
      </c>
      <c r="K19" s="1202">
        <v>0</v>
      </c>
      <c r="L19" s="1202">
        <v>0</v>
      </c>
      <c r="M19" s="1203">
        <v>0</v>
      </c>
      <c r="N19" s="1203">
        <v>0</v>
      </c>
      <c r="O19" s="1203">
        <v>0</v>
      </c>
    </row>
    <row r="20" spans="1:15" s="1143" customFormat="1" ht="19.5" customHeight="1" x14ac:dyDescent="0.3">
      <c r="A20" s="2145"/>
      <c r="B20" s="2138" t="s">
        <v>1252</v>
      </c>
      <c r="C20" s="2139"/>
      <c r="D20" s="1204">
        <f t="shared" si="1"/>
        <v>0</v>
      </c>
      <c r="E20" s="1202">
        <v>0</v>
      </c>
      <c r="F20" s="1202">
        <v>0</v>
      </c>
      <c r="G20" s="1202">
        <v>0</v>
      </c>
      <c r="H20" s="1202">
        <v>0</v>
      </c>
      <c r="I20" s="1202">
        <v>0</v>
      </c>
      <c r="J20" s="1202">
        <v>0</v>
      </c>
      <c r="K20" s="1202">
        <v>0</v>
      </c>
      <c r="L20" s="1202">
        <v>0</v>
      </c>
      <c r="M20" s="1203">
        <v>0</v>
      </c>
      <c r="N20" s="1203">
        <v>0</v>
      </c>
      <c r="O20" s="1203">
        <v>0</v>
      </c>
    </row>
    <row r="21" spans="1:15" s="1143" customFormat="1" ht="19.5" customHeight="1" x14ac:dyDescent="0.3">
      <c r="A21" s="2146"/>
      <c r="B21" s="2131" t="s">
        <v>1253</v>
      </c>
      <c r="C21" s="2132"/>
      <c r="D21" s="1204">
        <f t="shared" si="1"/>
        <v>0</v>
      </c>
      <c r="E21" s="1202">
        <v>0</v>
      </c>
      <c r="F21" s="1202">
        <v>0</v>
      </c>
      <c r="G21" s="1202">
        <v>0</v>
      </c>
      <c r="H21" s="1202">
        <v>0</v>
      </c>
      <c r="I21" s="1202">
        <v>0</v>
      </c>
      <c r="J21" s="1202">
        <v>0</v>
      </c>
      <c r="K21" s="1202">
        <v>0</v>
      </c>
      <c r="L21" s="1202">
        <v>0</v>
      </c>
      <c r="M21" s="1203">
        <v>0</v>
      </c>
      <c r="N21" s="1203">
        <v>0</v>
      </c>
      <c r="O21" s="1203">
        <v>0</v>
      </c>
    </row>
    <row r="22" spans="1:15" s="1149" customFormat="1" ht="15.75" customHeight="1" thickBot="1" x14ac:dyDescent="0.35">
      <c r="A22" s="2133" t="s">
        <v>1079</v>
      </c>
      <c r="B22" s="2133"/>
      <c r="C22" s="1144"/>
      <c r="D22" s="1145"/>
      <c r="E22" s="1146"/>
      <c r="F22" s="1147"/>
      <c r="G22" s="1147"/>
      <c r="H22" s="1146"/>
      <c r="I22" s="1147"/>
      <c r="J22" s="1147"/>
      <c r="K22" s="1146"/>
      <c r="L22" s="1148"/>
      <c r="M22" s="1148"/>
      <c r="N22" s="1146"/>
      <c r="O22" s="1146"/>
    </row>
    <row r="23" spans="1:15" s="1149" customFormat="1" ht="16.5" customHeight="1" x14ac:dyDescent="0.3">
      <c r="A23" s="1150" t="s">
        <v>312</v>
      </c>
      <c r="B23" s="1151"/>
      <c r="C23" s="1151"/>
      <c r="D23" s="1151"/>
      <c r="F23" s="1150" t="s">
        <v>313</v>
      </c>
      <c r="G23" s="1151"/>
      <c r="J23" s="1151" t="s">
        <v>630</v>
      </c>
      <c r="K23" s="1151"/>
      <c r="L23" s="1150" t="s">
        <v>631</v>
      </c>
      <c r="M23" s="1152"/>
      <c r="N23" s="1149" t="s">
        <v>1327</v>
      </c>
    </row>
    <row r="24" spans="1:15" s="1149" customFormat="1" ht="16.5" customHeight="1" x14ac:dyDescent="0.3">
      <c r="G24" s="1151"/>
      <c r="J24" s="1151" t="s">
        <v>316</v>
      </c>
      <c r="K24" s="1151"/>
      <c r="L24" s="1151"/>
      <c r="M24" s="1151"/>
      <c r="N24" s="1151"/>
    </row>
    <row r="25" spans="1:15" ht="16.5" customHeight="1" x14ac:dyDescent="0.3">
      <c r="A25" s="2134" t="s">
        <v>1254</v>
      </c>
      <c r="B25" s="2134"/>
      <c r="C25" s="2134"/>
      <c r="D25" s="2134"/>
      <c r="E25" s="2134"/>
      <c r="F25" s="2134"/>
      <c r="G25" s="2134"/>
      <c r="H25" s="2134"/>
      <c r="I25" s="2134"/>
      <c r="J25" s="2134"/>
      <c r="K25" s="2134"/>
      <c r="L25" s="2134"/>
      <c r="M25" s="2134"/>
      <c r="N25" s="2134"/>
      <c r="O25" s="2134"/>
    </row>
    <row r="26" spans="1:15" s="1153" customFormat="1" ht="16.5" customHeight="1" x14ac:dyDescent="0.3">
      <c r="A26" s="2134" t="s">
        <v>1255</v>
      </c>
      <c r="B26" s="2134"/>
      <c r="C26" s="2134"/>
      <c r="D26" s="2134"/>
      <c r="E26" s="2134"/>
      <c r="F26" s="2134"/>
      <c r="G26" s="2134"/>
      <c r="H26" s="2134"/>
      <c r="I26" s="2134"/>
      <c r="J26" s="2134"/>
      <c r="K26" s="2134"/>
      <c r="L26" s="2134"/>
      <c r="M26" s="2134"/>
      <c r="N26" s="2134"/>
      <c r="O26" s="2134"/>
    </row>
    <row r="27" spans="1:15" s="1153" customFormat="1" ht="16.5" customHeight="1" x14ac:dyDescent="0.3">
      <c r="A27" s="2135" t="s">
        <v>1256</v>
      </c>
      <c r="B27" s="2135"/>
      <c r="C27" s="2135"/>
      <c r="D27" s="2135"/>
      <c r="E27" s="2135"/>
      <c r="F27" s="2135"/>
      <c r="G27" s="2135"/>
      <c r="H27" s="2135"/>
      <c r="I27" s="2135"/>
      <c r="J27" s="2135"/>
      <c r="K27" s="2135"/>
      <c r="L27" s="2135"/>
      <c r="M27" s="2135"/>
      <c r="N27" s="2135"/>
      <c r="O27" s="2135"/>
    </row>
  </sheetData>
  <sheetProtection selectLockedCells="1" selectUnlockedCells="1"/>
  <mergeCells count="43">
    <mergeCell ref="A1:B1"/>
    <mergeCell ref="L1:M1"/>
    <mergeCell ref="N1:O1"/>
    <mergeCell ref="A2:B2"/>
    <mergeCell ref="L2:M2"/>
    <mergeCell ref="N2:O2"/>
    <mergeCell ref="J7:J8"/>
    <mergeCell ref="A3:O3"/>
    <mergeCell ref="A4:O4"/>
    <mergeCell ref="A5:C8"/>
    <mergeCell ref="D5:K5"/>
    <mergeCell ref="L5:N6"/>
    <mergeCell ref="O5:O8"/>
    <mergeCell ref="D6:D8"/>
    <mergeCell ref="E6:F6"/>
    <mergeCell ref="G6:I6"/>
    <mergeCell ref="J6:K6"/>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B15:C15"/>
    <mergeCell ref="B16:C16"/>
    <mergeCell ref="B17:C17"/>
    <mergeCell ref="B18:C18"/>
    <mergeCell ref="B19:C19"/>
    <mergeCell ref="B21:C21"/>
    <mergeCell ref="A22:B22"/>
    <mergeCell ref="A25:O25"/>
    <mergeCell ref="A26:O26"/>
    <mergeCell ref="A27:O27"/>
  </mergeCells>
  <phoneticPr fontId="10" type="noConversion"/>
  <hyperlinks>
    <hyperlink ref="P1" location="預告統計資料發布時間表!A1" display="回發布時間表" xr:uid="{C3108CE7-9C7A-4F52-8C38-3A677B71CE45}"/>
  </hyperlinks>
  <printOptions horizontalCentered="1"/>
  <pageMargins left="0.19685039370078741" right="0.19685039370078741" top="0.62992125984251968" bottom="0.62992125984251968" header="0.78740157480314965" footer="0.78740157480314965"/>
  <pageSetup paperSize="9" scale="80" orientation="landscape" useFirstPageNumber="1" horizontalDpi="300" verticalDpi="300" r:id="rId1"/>
  <headerFooter alignWithMargins="0">
    <oddHeader>&amp;C&amp;"Arial,標準"&amp;A</oddHeader>
    <oddFooter>&amp;C&amp;"Arial,標準"頁 &amp;P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A81-92C5-4FFA-AEBD-990EF62BE6A0}">
  <sheetPr>
    <pageSetUpPr fitToPage="1"/>
  </sheetPr>
  <dimension ref="A1:AP34"/>
  <sheetViews>
    <sheetView topLeftCell="R1" zoomScale="85" zoomScaleNormal="85" zoomScaleSheetLayoutView="75" workbookViewId="0">
      <selection activeCell="AP1" sqref="AP1"/>
    </sheetView>
  </sheetViews>
  <sheetFormatPr defaultColWidth="7.21875" defaultRowHeight="12" x14ac:dyDescent="0.25"/>
  <cols>
    <col min="1" max="1" width="10.77734375" style="950" customWidth="1"/>
    <col min="2" max="19" width="7.6640625" style="950" customWidth="1"/>
    <col min="20" max="20" width="10.109375" style="950" customWidth="1"/>
    <col min="21" max="21" width="6.88671875" style="950" customWidth="1"/>
    <col min="22" max="23" width="7.6640625" style="950" customWidth="1"/>
    <col min="24" max="24" width="6.88671875" style="950" customWidth="1"/>
    <col min="25" max="40" width="7.6640625" style="950" customWidth="1"/>
    <col min="41" max="41" width="7" style="950" customWidth="1"/>
    <col min="42" max="256" width="7.21875" style="950"/>
    <col min="257" max="257" width="10.77734375" style="950" customWidth="1"/>
    <col min="258" max="275" width="7.6640625" style="950" customWidth="1"/>
    <col min="276" max="276" width="10.109375" style="950" customWidth="1"/>
    <col min="277" max="277" width="6.88671875" style="950" customWidth="1"/>
    <col min="278" max="279" width="7.6640625" style="950" customWidth="1"/>
    <col min="280" max="280" width="6.88671875" style="950" customWidth="1"/>
    <col min="281" max="296" width="7.6640625" style="950" customWidth="1"/>
    <col min="297" max="297" width="7" style="950" customWidth="1"/>
    <col min="298" max="512" width="7.21875" style="950"/>
    <col min="513" max="513" width="10.77734375" style="950" customWidth="1"/>
    <col min="514" max="531" width="7.6640625" style="950" customWidth="1"/>
    <col min="532" max="532" width="10.109375" style="950" customWidth="1"/>
    <col min="533" max="533" width="6.88671875" style="950" customWidth="1"/>
    <col min="534" max="535" width="7.6640625" style="950" customWidth="1"/>
    <col min="536" max="536" width="6.88671875" style="950" customWidth="1"/>
    <col min="537" max="552" width="7.6640625" style="950" customWidth="1"/>
    <col min="553" max="553" width="7" style="950" customWidth="1"/>
    <col min="554" max="768" width="7.21875" style="950"/>
    <col min="769" max="769" width="10.77734375" style="950" customWidth="1"/>
    <col min="770" max="787" width="7.6640625" style="950" customWidth="1"/>
    <col min="788" max="788" width="10.109375" style="950" customWidth="1"/>
    <col min="789" max="789" width="6.88671875" style="950" customWidth="1"/>
    <col min="790" max="791" width="7.6640625" style="950" customWidth="1"/>
    <col min="792" max="792" width="6.88671875" style="950" customWidth="1"/>
    <col min="793" max="808" width="7.6640625" style="950" customWidth="1"/>
    <col min="809" max="809" width="7" style="950" customWidth="1"/>
    <col min="810" max="1024" width="7.21875" style="950"/>
    <col min="1025" max="1025" width="10.77734375" style="950" customWidth="1"/>
    <col min="1026" max="1043" width="7.6640625" style="950" customWidth="1"/>
    <col min="1044" max="1044" width="10.109375" style="950" customWidth="1"/>
    <col min="1045" max="1045" width="6.88671875" style="950" customWidth="1"/>
    <col min="1046" max="1047" width="7.6640625" style="950" customWidth="1"/>
    <col min="1048" max="1048" width="6.88671875" style="950" customWidth="1"/>
    <col min="1049" max="1064" width="7.6640625" style="950" customWidth="1"/>
    <col min="1065" max="1065" width="7" style="950" customWidth="1"/>
    <col min="1066" max="1280" width="7.21875" style="950"/>
    <col min="1281" max="1281" width="10.77734375" style="950" customWidth="1"/>
    <col min="1282" max="1299" width="7.6640625" style="950" customWidth="1"/>
    <col min="1300" max="1300" width="10.109375" style="950" customWidth="1"/>
    <col min="1301" max="1301" width="6.88671875" style="950" customWidth="1"/>
    <col min="1302" max="1303" width="7.6640625" style="950" customWidth="1"/>
    <col min="1304" max="1304" width="6.88671875" style="950" customWidth="1"/>
    <col min="1305" max="1320" width="7.6640625" style="950" customWidth="1"/>
    <col min="1321" max="1321" width="7" style="950" customWidth="1"/>
    <col min="1322" max="1536" width="7.21875" style="950"/>
    <col min="1537" max="1537" width="10.77734375" style="950" customWidth="1"/>
    <col min="1538" max="1555" width="7.6640625" style="950" customWidth="1"/>
    <col min="1556" max="1556" width="10.109375" style="950" customWidth="1"/>
    <col min="1557" max="1557" width="6.88671875" style="950" customWidth="1"/>
    <col min="1558" max="1559" width="7.6640625" style="950" customWidth="1"/>
    <col min="1560" max="1560" width="6.88671875" style="950" customWidth="1"/>
    <col min="1561" max="1576" width="7.6640625" style="950" customWidth="1"/>
    <col min="1577" max="1577" width="7" style="950" customWidth="1"/>
    <col min="1578" max="1792" width="7.21875" style="950"/>
    <col min="1793" max="1793" width="10.77734375" style="950" customWidth="1"/>
    <col min="1794" max="1811" width="7.6640625" style="950" customWidth="1"/>
    <col min="1812" max="1812" width="10.109375" style="950" customWidth="1"/>
    <col min="1813" max="1813" width="6.88671875" style="950" customWidth="1"/>
    <col min="1814" max="1815" width="7.6640625" style="950" customWidth="1"/>
    <col min="1816" max="1816" width="6.88671875" style="950" customWidth="1"/>
    <col min="1817" max="1832" width="7.6640625" style="950" customWidth="1"/>
    <col min="1833" max="1833" width="7" style="950" customWidth="1"/>
    <col min="1834" max="2048" width="7.21875" style="950"/>
    <col min="2049" max="2049" width="10.77734375" style="950" customWidth="1"/>
    <col min="2050" max="2067" width="7.6640625" style="950" customWidth="1"/>
    <col min="2068" max="2068" width="10.109375" style="950" customWidth="1"/>
    <col min="2069" max="2069" width="6.88671875" style="950" customWidth="1"/>
    <col min="2070" max="2071" width="7.6640625" style="950" customWidth="1"/>
    <col min="2072" max="2072" width="6.88671875" style="950" customWidth="1"/>
    <col min="2073" max="2088" width="7.6640625" style="950" customWidth="1"/>
    <col min="2089" max="2089" width="7" style="950" customWidth="1"/>
    <col min="2090" max="2304" width="7.21875" style="950"/>
    <col min="2305" max="2305" width="10.77734375" style="950" customWidth="1"/>
    <col min="2306" max="2323" width="7.6640625" style="950" customWidth="1"/>
    <col min="2324" max="2324" width="10.109375" style="950" customWidth="1"/>
    <col min="2325" max="2325" width="6.88671875" style="950" customWidth="1"/>
    <col min="2326" max="2327" width="7.6640625" style="950" customWidth="1"/>
    <col min="2328" max="2328" width="6.88671875" style="950" customWidth="1"/>
    <col min="2329" max="2344" width="7.6640625" style="950" customWidth="1"/>
    <col min="2345" max="2345" width="7" style="950" customWidth="1"/>
    <col min="2346" max="2560" width="7.21875" style="950"/>
    <col min="2561" max="2561" width="10.77734375" style="950" customWidth="1"/>
    <col min="2562" max="2579" width="7.6640625" style="950" customWidth="1"/>
    <col min="2580" max="2580" width="10.109375" style="950" customWidth="1"/>
    <col min="2581" max="2581" width="6.88671875" style="950" customWidth="1"/>
    <col min="2582" max="2583" width="7.6640625" style="950" customWidth="1"/>
    <col min="2584" max="2584" width="6.88671875" style="950" customWidth="1"/>
    <col min="2585" max="2600" width="7.6640625" style="950" customWidth="1"/>
    <col min="2601" max="2601" width="7" style="950" customWidth="1"/>
    <col min="2602" max="2816" width="7.21875" style="950"/>
    <col min="2817" max="2817" width="10.77734375" style="950" customWidth="1"/>
    <col min="2818" max="2835" width="7.6640625" style="950" customWidth="1"/>
    <col min="2836" max="2836" width="10.109375" style="950" customWidth="1"/>
    <col min="2837" max="2837" width="6.88671875" style="950" customWidth="1"/>
    <col min="2838" max="2839" width="7.6640625" style="950" customWidth="1"/>
    <col min="2840" max="2840" width="6.88671875" style="950" customWidth="1"/>
    <col min="2841" max="2856" width="7.6640625" style="950" customWidth="1"/>
    <col min="2857" max="2857" width="7" style="950" customWidth="1"/>
    <col min="2858" max="3072" width="7.21875" style="950"/>
    <col min="3073" max="3073" width="10.77734375" style="950" customWidth="1"/>
    <col min="3074" max="3091" width="7.6640625" style="950" customWidth="1"/>
    <col min="3092" max="3092" width="10.109375" style="950" customWidth="1"/>
    <col min="3093" max="3093" width="6.88671875" style="950" customWidth="1"/>
    <col min="3094" max="3095" width="7.6640625" style="950" customWidth="1"/>
    <col min="3096" max="3096" width="6.88671875" style="950" customWidth="1"/>
    <col min="3097" max="3112" width="7.6640625" style="950" customWidth="1"/>
    <col min="3113" max="3113" width="7" style="950" customWidth="1"/>
    <col min="3114" max="3328" width="7.21875" style="950"/>
    <col min="3329" max="3329" width="10.77734375" style="950" customWidth="1"/>
    <col min="3330" max="3347" width="7.6640625" style="950" customWidth="1"/>
    <col min="3348" max="3348" width="10.109375" style="950" customWidth="1"/>
    <col min="3349" max="3349" width="6.88671875" style="950" customWidth="1"/>
    <col min="3350" max="3351" width="7.6640625" style="950" customWidth="1"/>
    <col min="3352" max="3352" width="6.88671875" style="950" customWidth="1"/>
    <col min="3353" max="3368" width="7.6640625" style="950" customWidth="1"/>
    <col min="3369" max="3369" width="7" style="950" customWidth="1"/>
    <col min="3370" max="3584" width="7.21875" style="950"/>
    <col min="3585" max="3585" width="10.77734375" style="950" customWidth="1"/>
    <col min="3586" max="3603" width="7.6640625" style="950" customWidth="1"/>
    <col min="3604" max="3604" width="10.109375" style="950" customWidth="1"/>
    <col min="3605" max="3605" width="6.88671875" style="950" customWidth="1"/>
    <col min="3606" max="3607" width="7.6640625" style="950" customWidth="1"/>
    <col min="3608" max="3608" width="6.88671875" style="950" customWidth="1"/>
    <col min="3609" max="3624" width="7.6640625" style="950" customWidth="1"/>
    <col min="3625" max="3625" width="7" style="950" customWidth="1"/>
    <col min="3626" max="3840" width="7.21875" style="950"/>
    <col min="3841" max="3841" width="10.77734375" style="950" customWidth="1"/>
    <col min="3842" max="3859" width="7.6640625" style="950" customWidth="1"/>
    <col min="3860" max="3860" width="10.109375" style="950" customWidth="1"/>
    <col min="3861" max="3861" width="6.88671875" style="950" customWidth="1"/>
    <col min="3862" max="3863" width="7.6640625" style="950" customWidth="1"/>
    <col min="3864" max="3864" width="6.88671875" style="950" customWidth="1"/>
    <col min="3865" max="3880" width="7.6640625" style="950" customWidth="1"/>
    <col min="3881" max="3881" width="7" style="950" customWidth="1"/>
    <col min="3882" max="4096" width="7.21875" style="950"/>
    <col min="4097" max="4097" width="10.77734375" style="950" customWidth="1"/>
    <col min="4098" max="4115" width="7.6640625" style="950" customWidth="1"/>
    <col min="4116" max="4116" width="10.109375" style="950" customWidth="1"/>
    <col min="4117" max="4117" width="6.88671875" style="950" customWidth="1"/>
    <col min="4118" max="4119" width="7.6640625" style="950" customWidth="1"/>
    <col min="4120" max="4120" width="6.88671875" style="950" customWidth="1"/>
    <col min="4121" max="4136" width="7.6640625" style="950" customWidth="1"/>
    <col min="4137" max="4137" width="7" style="950" customWidth="1"/>
    <col min="4138" max="4352" width="7.21875" style="950"/>
    <col min="4353" max="4353" width="10.77734375" style="950" customWidth="1"/>
    <col min="4354" max="4371" width="7.6640625" style="950" customWidth="1"/>
    <col min="4372" max="4372" width="10.109375" style="950" customWidth="1"/>
    <col min="4373" max="4373" width="6.88671875" style="950" customWidth="1"/>
    <col min="4374" max="4375" width="7.6640625" style="950" customWidth="1"/>
    <col min="4376" max="4376" width="6.88671875" style="950" customWidth="1"/>
    <col min="4377" max="4392" width="7.6640625" style="950" customWidth="1"/>
    <col min="4393" max="4393" width="7" style="950" customWidth="1"/>
    <col min="4394" max="4608" width="7.21875" style="950"/>
    <col min="4609" max="4609" width="10.77734375" style="950" customWidth="1"/>
    <col min="4610" max="4627" width="7.6640625" style="950" customWidth="1"/>
    <col min="4628" max="4628" width="10.109375" style="950" customWidth="1"/>
    <col min="4629" max="4629" width="6.88671875" style="950" customWidth="1"/>
    <col min="4630" max="4631" width="7.6640625" style="950" customWidth="1"/>
    <col min="4632" max="4632" width="6.88671875" style="950" customWidth="1"/>
    <col min="4633" max="4648" width="7.6640625" style="950" customWidth="1"/>
    <col min="4649" max="4649" width="7" style="950" customWidth="1"/>
    <col min="4650" max="4864" width="7.21875" style="950"/>
    <col min="4865" max="4865" width="10.77734375" style="950" customWidth="1"/>
    <col min="4866" max="4883" width="7.6640625" style="950" customWidth="1"/>
    <col min="4884" max="4884" width="10.109375" style="950" customWidth="1"/>
    <col min="4885" max="4885" width="6.88671875" style="950" customWidth="1"/>
    <col min="4886" max="4887" width="7.6640625" style="950" customWidth="1"/>
    <col min="4888" max="4888" width="6.88671875" style="950" customWidth="1"/>
    <col min="4889" max="4904" width="7.6640625" style="950" customWidth="1"/>
    <col min="4905" max="4905" width="7" style="950" customWidth="1"/>
    <col min="4906" max="5120" width="7.21875" style="950"/>
    <col min="5121" max="5121" width="10.77734375" style="950" customWidth="1"/>
    <col min="5122" max="5139" width="7.6640625" style="950" customWidth="1"/>
    <col min="5140" max="5140" width="10.109375" style="950" customWidth="1"/>
    <col min="5141" max="5141" width="6.88671875" style="950" customWidth="1"/>
    <col min="5142" max="5143" width="7.6640625" style="950" customWidth="1"/>
    <col min="5144" max="5144" width="6.88671875" style="950" customWidth="1"/>
    <col min="5145" max="5160" width="7.6640625" style="950" customWidth="1"/>
    <col min="5161" max="5161" width="7" style="950" customWidth="1"/>
    <col min="5162" max="5376" width="7.21875" style="950"/>
    <col min="5377" max="5377" width="10.77734375" style="950" customWidth="1"/>
    <col min="5378" max="5395" width="7.6640625" style="950" customWidth="1"/>
    <col min="5396" max="5396" width="10.109375" style="950" customWidth="1"/>
    <col min="5397" max="5397" width="6.88671875" style="950" customWidth="1"/>
    <col min="5398" max="5399" width="7.6640625" style="950" customWidth="1"/>
    <col min="5400" max="5400" width="6.88671875" style="950" customWidth="1"/>
    <col min="5401" max="5416" width="7.6640625" style="950" customWidth="1"/>
    <col min="5417" max="5417" width="7" style="950" customWidth="1"/>
    <col min="5418" max="5632" width="7.21875" style="950"/>
    <col min="5633" max="5633" width="10.77734375" style="950" customWidth="1"/>
    <col min="5634" max="5651" width="7.6640625" style="950" customWidth="1"/>
    <col min="5652" max="5652" width="10.109375" style="950" customWidth="1"/>
    <col min="5653" max="5653" width="6.88671875" style="950" customWidth="1"/>
    <col min="5654" max="5655" width="7.6640625" style="950" customWidth="1"/>
    <col min="5656" max="5656" width="6.88671875" style="950" customWidth="1"/>
    <col min="5657" max="5672" width="7.6640625" style="950" customWidth="1"/>
    <col min="5673" max="5673" width="7" style="950" customWidth="1"/>
    <col min="5674" max="5888" width="7.21875" style="950"/>
    <col min="5889" max="5889" width="10.77734375" style="950" customWidth="1"/>
    <col min="5890" max="5907" width="7.6640625" style="950" customWidth="1"/>
    <col min="5908" max="5908" width="10.109375" style="950" customWidth="1"/>
    <col min="5909" max="5909" width="6.88671875" style="950" customWidth="1"/>
    <col min="5910" max="5911" width="7.6640625" style="950" customWidth="1"/>
    <col min="5912" max="5912" width="6.88671875" style="950" customWidth="1"/>
    <col min="5913" max="5928" width="7.6640625" style="950" customWidth="1"/>
    <col min="5929" max="5929" width="7" style="950" customWidth="1"/>
    <col min="5930" max="6144" width="7.21875" style="950"/>
    <col min="6145" max="6145" width="10.77734375" style="950" customWidth="1"/>
    <col min="6146" max="6163" width="7.6640625" style="950" customWidth="1"/>
    <col min="6164" max="6164" width="10.109375" style="950" customWidth="1"/>
    <col min="6165" max="6165" width="6.88671875" style="950" customWidth="1"/>
    <col min="6166" max="6167" width="7.6640625" style="950" customWidth="1"/>
    <col min="6168" max="6168" width="6.88671875" style="950" customWidth="1"/>
    <col min="6169" max="6184" width="7.6640625" style="950" customWidth="1"/>
    <col min="6185" max="6185" width="7" style="950" customWidth="1"/>
    <col min="6186" max="6400" width="7.21875" style="950"/>
    <col min="6401" max="6401" width="10.77734375" style="950" customWidth="1"/>
    <col min="6402" max="6419" width="7.6640625" style="950" customWidth="1"/>
    <col min="6420" max="6420" width="10.109375" style="950" customWidth="1"/>
    <col min="6421" max="6421" width="6.88671875" style="950" customWidth="1"/>
    <col min="6422" max="6423" width="7.6640625" style="950" customWidth="1"/>
    <col min="6424" max="6424" width="6.88671875" style="950" customWidth="1"/>
    <col min="6425" max="6440" width="7.6640625" style="950" customWidth="1"/>
    <col min="6441" max="6441" width="7" style="950" customWidth="1"/>
    <col min="6442" max="6656" width="7.21875" style="950"/>
    <col min="6657" max="6657" width="10.77734375" style="950" customWidth="1"/>
    <col min="6658" max="6675" width="7.6640625" style="950" customWidth="1"/>
    <col min="6676" max="6676" width="10.109375" style="950" customWidth="1"/>
    <col min="6677" max="6677" width="6.88671875" style="950" customWidth="1"/>
    <col min="6678" max="6679" width="7.6640625" style="950" customWidth="1"/>
    <col min="6680" max="6680" width="6.88671875" style="950" customWidth="1"/>
    <col min="6681" max="6696" width="7.6640625" style="950" customWidth="1"/>
    <col min="6697" max="6697" width="7" style="950" customWidth="1"/>
    <col min="6698" max="6912" width="7.21875" style="950"/>
    <col min="6913" max="6913" width="10.77734375" style="950" customWidth="1"/>
    <col min="6914" max="6931" width="7.6640625" style="950" customWidth="1"/>
    <col min="6932" max="6932" width="10.109375" style="950" customWidth="1"/>
    <col min="6933" max="6933" width="6.88671875" style="950" customWidth="1"/>
    <col min="6934" max="6935" width="7.6640625" style="950" customWidth="1"/>
    <col min="6936" max="6936" width="6.88671875" style="950" customWidth="1"/>
    <col min="6937" max="6952" width="7.6640625" style="950" customWidth="1"/>
    <col min="6953" max="6953" width="7" style="950" customWidth="1"/>
    <col min="6954" max="7168" width="7.21875" style="950"/>
    <col min="7169" max="7169" width="10.77734375" style="950" customWidth="1"/>
    <col min="7170" max="7187" width="7.6640625" style="950" customWidth="1"/>
    <col min="7188" max="7188" width="10.109375" style="950" customWidth="1"/>
    <col min="7189" max="7189" width="6.88671875" style="950" customWidth="1"/>
    <col min="7190" max="7191" width="7.6640625" style="950" customWidth="1"/>
    <col min="7192" max="7192" width="6.88671875" style="950" customWidth="1"/>
    <col min="7193" max="7208" width="7.6640625" style="950" customWidth="1"/>
    <col min="7209" max="7209" width="7" style="950" customWidth="1"/>
    <col min="7210" max="7424" width="7.21875" style="950"/>
    <col min="7425" max="7425" width="10.77734375" style="950" customWidth="1"/>
    <col min="7426" max="7443" width="7.6640625" style="950" customWidth="1"/>
    <col min="7444" max="7444" width="10.109375" style="950" customWidth="1"/>
    <col min="7445" max="7445" width="6.88671875" style="950" customWidth="1"/>
    <col min="7446" max="7447" width="7.6640625" style="950" customWidth="1"/>
    <col min="7448" max="7448" width="6.88671875" style="950" customWidth="1"/>
    <col min="7449" max="7464" width="7.6640625" style="950" customWidth="1"/>
    <col min="7465" max="7465" width="7" style="950" customWidth="1"/>
    <col min="7466" max="7680" width="7.21875" style="950"/>
    <col min="7681" max="7681" width="10.77734375" style="950" customWidth="1"/>
    <col min="7682" max="7699" width="7.6640625" style="950" customWidth="1"/>
    <col min="7700" max="7700" width="10.109375" style="950" customWidth="1"/>
    <col min="7701" max="7701" width="6.88671875" style="950" customWidth="1"/>
    <col min="7702" max="7703" width="7.6640625" style="950" customWidth="1"/>
    <col min="7704" max="7704" width="6.88671875" style="950" customWidth="1"/>
    <col min="7705" max="7720" width="7.6640625" style="950" customWidth="1"/>
    <col min="7721" max="7721" width="7" style="950" customWidth="1"/>
    <col min="7722" max="7936" width="7.21875" style="950"/>
    <col min="7937" max="7937" width="10.77734375" style="950" customWidth="1"/>
    <col min="7938" max="7955" width="7.6640625" style="950" customWidth="1"/>
    <col min="7956" max="7956" width="10.109375" style="950" customWidth="1"/>
    <col min="7957" max="7957" width="6.88671875" style="950" customWidth="1"/>
    <col min="7958" max="7959" width="7.6640625" style="950" customWidth="1"/>
    <col min="7960" max="7960" width="6.88671875" style="950" customWidth="1"/>
    <col min="7961" max="7976" width="7.6640625" style="950" customWidth="1"/>
    <col min="7977" max="7977" width="7" style="950" customWidth="1"/>
    <col min="7978" max="8192" width="7.21875" style="950"/>
    <col min="8193" max="8193" width="10.77734375" style="950" customWidth="1"/>
    <col min="8194" max="8211" width="7.6640625" style="950" customWidth="1"/>
    <col min="8212" max="8212" width="10.109375" style="950" customWidth="1"/>
    <col min="8213" max="8213" width="6.88671875" style="950" customWidth="1"/>
    <col min="8214" max="8215" width="7.6640625" style="950" customWidth="1"/>
    <col min="8216" max="8216" width="6.88671875" style="950" customWidth="1"/>
    <col min="8217" max="8232" width="7.6640625" style="950" customWidth="1"/>
    <col min="8233" max="8233" width="7" style="950" customWidth="1"/>
    <col min="8234" max="8448" width="7.21875" style="950"/>
    <col min="8449" max="8449" width="10.77734375" style="950" customWidth="1"/>
    <col min="8450" max="8467" width="7.6640625" style="950" customWidth="1"/>
    <col min="8468" max="8468" width="10.109375" style="950" customWidth="1"/>
    <col min="8469" max="8469" width="6.88671875" style="950" customWidth="1"/>
    <col min="8470" max="8471" width="7.6640625" style="950" customWidth="1"/>
    <col min="8472" max="8472" width="6.88671875" style="950" customWidth="1"/>
    <col min="8473" max="8488" width="7.6640625" style="950" customWidth="1"/>
    <col min="8489" max="8489" width="7" style="950" customWidth="1"/>
    <col min="8490" max="8704" width="7.21875" style="950"/>
    <col min="8705" max="8705" width="10.77734375" style="950" customWidth="1"/>
    <col min="8706" max="8723" width="7.6640625" style="950" customWidth="1"/>
    <col min="8724" max="8724" width="10.109375" style="950" customWidth="1"/>
    <col min="8725" max="8725" width="6.88671875" style="950" customWidth="1"/>
    <col min="8726" max="8727" width="7.6640625" style="950" customWidth="1"/>
    <col min="8728" max="8728" width="6.88671875" style="950" customWidth="1"/>
    <col min="8729" max="8744" width="7.6640625" style="950" customWidth="1"/>
    <col min="8745" max="8745" width="7" style="950" customWidth="1"/>
    <col min="8746" max="8960" width="7.21875" style="950"/>
    <col min="8961" max="8961" width="10.77734375" style="950" customWidth="1"/>
    <col min="8962" max="8979" width="7.6640625" style="950" customWidth="1"/>
    <col min="8980" max="8980" width="10.109375" style="950" customWidth="1"/>
    <col min="8981" max="8981" width="6.88671875" style="950" customWidth="1"/>
    <col min="8982" max="8983" width="7.6640625" style="950" customWidth="1"/>
    <col min="8984" max="8984" width="6.88671875" style="950" customWidth="1"/>
    <col min="8985" max="9000" width="7.6640625" style="950" customWidth="1"/>
    <col min="9001" max="9001" width="7" style="950" customWidth="1"/>
    <col min="9002" max="9216" width="7.21875" style="950"/>
    <col min="9217" max="9217" width="10.77734375" style="950" customWidth="1"/>
    <col min="9218" max="9235" width="7.6640625" style="950" customWidth="1"/>
    <col min="9236" max="9236" width="10.109375" style="950" customWidth="1"/>
    <col min="9237" max="9237" width="6.88671875" style="950" customWidth="1"/>
    <col min="9238" max="9239" width="7.6640625" style="950" customWidth="1"/>
    <col min="9240" max="9240" width="6.88671875" style="950" customWidth="1"/>
    <col min="9241" max="9256" width="7.6640625" style="950" customWidth="1"/>
    <col min="9257" max="9257" width="7" style="950" customWidth="1"/>
    <col min="9258" max="9472" width="7.21875" style="950"/>
    <col min="9473" max="9473" width="10.77734375" style="950" customWidth="1"/>
    <col min="9474" max="9491" width="7.6640625" style="950" customWidth="1"/>
    <col min="9492" max="9492" width="10.109375" style="950" customWidth="1"/>
    <col min="9493" max="9493" width="6.88671875" style="950" customWidth="1"/>
    <col min="9494" max="9495" width="7.6640625" style="950" customWidth="1"/>
    <col min="9496" max="9496" width="6.88671875" style="950" customWidth="1"/>
    <col min="9497" max="9512" width="7.6640625" style="950" customWidth="1"/>
    <col min="9513" max="9513" width="7" style="950" customWidth="1"/>
    <col min="9514" max="9728" width="7.21875" style="950"/>
    <col min="9729" max="9729" width="10.77734375" style="950" customWidth="1"/>
    <col min="9730" max="9747" width="7.6640625" style="950" customWidth="1"/>
    <col min="9748" max="9748" width="10.109375" style="950" customWidth="1"/>
    <col min="9749" max="9749" width="6.88671875" style="950" customWidth="1"/>
    <col min="9750" max="9751" width="7.6640625" style="950" customWidth="1"/>
    <col min="9752" max="9752" width="6.88671875" style="950" customWidth="1"/>
    <col min="9753" max="9768" width="7.6640625" style="950" customWidth="1"/>
    <col min="9769" max="9769" width="7" style="950" customWidth="1"/>
    <col min="9770" max="9984" width="7.21875" style="950"/>
    <col min="9985" max="9985" width="10.77734375" style="950" customWidth="1"/>
    <col min="9986" max="10003" width="7.6640625" style="950" customWidth="1"/>
    <col min="10004" max="10004" width="10.109375" style="950" customWidth="1"/>
    <col min="10005" max="10005" width="6.88671875" style="950" customWidth="1"/>
    <col min="10006" max="10007" width="7.6640625" style="950" customWidth="1"/>
    <col min="10008" max="10008" width="6.88671875" style="950" customWidth="1"/>
    <col min="10009" max="10024" width="7.6640625" style="950" customWidth="1"/>
    <col min="10025" max="10025" width="7" style="950" customWidth="1"/>
    <col min="10026" max="10240" width="7.21875" style="950"/>
    <col min="10241" max="10241" width="10.77734375" style="950" customWidth="1"/>
    <col min="10242" max="10259" width="7.6640625" style="950" customWidth="1"/>
    <col min="10260" max="10260" width="10.109375" style="950" customWidth="1"/>
    <col min="10261" max="10261" width="6.88671875" style="950" customWidth="1"/>
    <col min="10262" max="10263" width="7.6640625" style="950" customWidth="1"/>
    <col min="10264" max="10264" width="6.88671875" style="950" customWidth="1"/>
    <col min="10265" max="10280" width="7.6640625" style="950" customWidth="1"/>
    <col min="10281" max="10281" width="7" style="950" customWidth="1"/>
    <col min="10282" max="10496" width="7.21875" style="950"/>
    <col min="10497" max="10497" width="10.77734375" style="950" customWidth="1"/>
    <col min="10498" max="10515" width="7.6640625" style="950" customWidth="1"/>
    <col min="10516" max="10516" width="10.109375" style="950" customWidth="1"/>
    <col min="10517" max="10517" width="6.88671875" style="950" customWidth="1"/>
    <col min="10518" max="10519" width="7.6640625" style="950" customWidth="1"/>
    <col min="10520" max="10520" width="6.88671875" style="950" customWidth="1"/>
    <col min="10521" max="10536" width="7.6640625" style="950" customWidth="1"/>
    <col min="10537" max="10537" width="7" style="950" customWidth="1"/>
    <col min="10538" max="10752" width="7.21875" style="950"/>
    <col min="10753" max="10753" width="10.77734375" style="950" customWidth="1"/>
    <col min="10754" max="10771" width="7.6640625" style="950" customWidth="1"/>
    <col min="10772" max="10772" width="10.109375" style="950" customWidth="1"/>
    <col min="10773" max="10773" width="6.88671875" style="950" customWidth="1"/>
    <col min="10774" max="10775" width="7.6640625" style="950" customWidth="1"/>
    <col min="10776" max="10776" width="6.88671875" style="950" customWidth="1"/>
    <col min="10777" max="10792" width="7.6640625" style="950" customWidth="1"/>
    <col min="10793" max="10793" width="7" style="950" customWidth="1"/>
    <col min="10794" max="11008" width="7.21875" style="950"/>
    <col min="11009" max="11009" width="10.77734375" style="950" customWidth="1"/>
    <col min="11010" max="11027" width="7.6640625" style="950" customWidth="1"/>
    <col min="11028" max="11028" width="10.109375" style="950" customWidth="1"/>
    <col min="11029" max="11029" width="6.88671875" style="950" customWidth="1"/>
    <col min="11030" max="11031" width="7.6640625" style="950" customWidth="1"/>
    <col min="11032" max="11032" width="6.88671875" style="950" customWidth="1"/>
    <col min="11033" max="11048" width="7.6640625" style="950" customWidth="1"/>
    <col min="11049" max="11049" width="7" style="950" customWidth="1"/>
    <col min="11050" max="11264" width="7.21875" style="950"/>
    <col min="11265" max="11265" width="10.77734375" style="950" customWidth="1"/>
    <col min="11266" max="11283" width="7.6640625" style="950" customWidth="1"/>
    <col min="11284" max="11284" width="10.109375" style="950" customWidth="1"/>
    <col min="11285" max="11285" width="6.88671875" style="950" customWidth="1"/>
    <col min="11286" max="11287" width="7.6640625" style="950" customWidth="1"/>
    <col min="11288" max="11288" width="6.88671875" style="950" customWidth="1"/>
    <col min="11289" max="11304" width="7.6640625" style="950" customWidth="1"/>
    <col min="11305" max="11305" width="7" style="950" customWidth="1"/>
    <col min="11306" max="11520" width="7.21875" style="950"/>
    <col min="11521" max="11521" width="10.77734375" style="950" customWidth="1"/>
    <col min="11522" max="11539" width="7.6640625" style="950" customWidth="1"/>
    <col min="11540" max="11540" width="10.109375" style="950" customWidth="1"/>
    <col min="11541" max="11541" width="6.88671875" style="950" customWidth="1"/>
    <col min="11542" max="11543" width="7.6640625" style="950" customWidth="1"/>
    <col min="11544" max="11544" width="6.88671875" style="950" customWidth="1"/>
    <col min="11545" max="11560" width="7.6640625" style="950" customWidth="1"/>
    <col min="11561" max="11561" width="7" style="950" customWidth="1"/>
    <col min="11562" max="11776" width="7.21875" style="950"/>
    <col min="11777" max="11777" width="10.77734375" style="950" customWidth="1"/>
    <col min="11778" max="11795" width="7.6640625" style="950" customWidth="1"/>
    <col min="11796" max="11796" width="10.109375" style="950" customWidth="1"/>
    <col min="11797" max="11797" width="6.88671875" style="950" customWidth="1"/>
    <col min="11798" max="11799" width="7.6640625" style="950" customWidth="1"/>
    <col min="11800" max="11800" width="6.88671875" style="950" customWidth="1"/>
    <col min="11801" max="11816" width="7.6640625" style="950" customWidth="1"/>
    <col min="11817" max="11817" width="7" style="950" customWidth="1"/>
    <col min="11818" max="12032" width="7.21875" style="950"/>
    <col min="12033" max="12033" width="10.77734375" style="950" customWidth="1"/>
    <col min="12034" max="12051" width="7.6640625" style="950" customWidth="1"/>
    <col min="12052" max="12052" width="10.109375" style="950" customWidth="1"/>
    <col min="12053" max="12053" width="6.88671875" style="950" customWidth="1"/>
    <col min="12054" max="12055" width="7.6640625" style="950" customWidth="1"/>
    <col min="12056" max="12056" width="6.88671875" style="950" customWidth="1"/>
    <col min="12057" max="12072" width="7.6640625" style="950" customWidth="1"/>
    <col min="12073" max="12073" width="7" style="950" customWidth="1"/>
    <col min="12074" max="12288" width="7.21875" style="950"/>
    <col min="12289" max="12289" width="10.77734375" style="950" customWidth="1"/>
    <col min="12290" max="12307" width="7.6640625" style="950" customWidth="1"/>
    <col min="12308" max="12308" width="10.109375" style="950" customWidth="1"/>
    <col min="12309" max="12309" width="6.88671875" style="950" customWidth="1"/>
    <col min="12310" max="12311" width="7.6640625" style="950" customWidth="1"/>
    <col min="12312" max="12312" width="6.88671875" style="950" customWidth="1"/>
    <col min="12313" max="12328" width="7.6640625" style="950" customWidth="1"/>
    <col min="12329" max="12329" width="7" style="950" customWidth="1"/>
    <col min="12330" max="12544" width="7.21875" style="950"/>
    <col min="12545" max="12545" width="10.77734375" style="950" customWidth="1"/>
    <col min="12546" max="12563" width="7.6640625" style="950" customWidth="1"/>
    <col min="12564" max="12564" width="10.109375" style="950" customWidth="1"/>
    <col min="12565" max="12565" width="6.88671875" style="950" customWidth="1"/>
    <col min="12566" max="12567" width="7.6640625" style="950" customWidth="1"/>
    <col min="12568" max="12568" width="6.88671875" style="950" customWidth="1"/>
    <col min="12569" max="12584" width="7.6640625" style="950" customWidth="1"/>
    <col min="12585" max="12585" width="7" style="950" customWidth="1"/>
    <col min="12586" max="12800" width="7.21875" style="950"/>
    <col min="12801" max="12801" width="10.77734375" style="950" customWidth="1"/>
    <col min="12802" max="12819" width="7.6640625" style="950" customWidth="1"/>
    <col min="12820" max="12820" width="10.109375" style="950" customWidth="1"/>
    <col min="12821" max="12821" width="6.88671875" style="950" customWidth="1"/>
    <col min="12822" max="12823" width="7.6640625" style="950" customWidth="1"/>
    <col min="12824" max="12824" width="6.88671875" style="950" customWidth="1"/>
    <col min="12825" max="12840" width="7.6640625" style="950" customWidth="1"/>
    <col min="12841" max="12841" width="7" style="950" customWidth="1"/>
    <col min="12842" max="13056" width="7.21875" style="950"/>
    <col min="13057" max="13057" width="10.77734375" style="950" customWidth="1"/>
    <col min="13058" max="13075" width="7.6640625" style="950" customWidth="1"/>
    <col min="13076" max="13076" width="10.109375" style="950" customWidth="1"/>
    <col min="13077" max="13077" width="6.88671875" style="950" customWidth="1"/>
    <col min="13078" max="13079" width="7.6640625" style="950" customWidth="1"/>
    <col min="13080" max="13080" width="6.88671875" style="950" customWidth="1"/>
    <col min="13081" max="13096" width="7.6640625" style="950" customWidth="1"/>
    <col min="13097" max="13097" width="7" style="950" customWidth="1"/>
    <col min="13098" max="13312" width="7.21875" style="950"/>
    <col min="13313" max="13313" width="10.77734375" style="950" customWidth="1"/>
    <col min="13314" max="13331" width="7.6640625" style="950" customWidth="1"/>
    <col min="13332" max="13332" width="10.109375" style="950" customWidth="1"/>
    <col min="13333" max="13333" width="6.88671875" style="950" customWidth="1"/>
    <col min="13334" max="13335" width="7.6640625" style="950" customWidth="1"/>
    <col min="13336" max="13336" width="6.88671875" style="950" customWidth="1"/>
    <col min="13337" max="13352" width="7.6640625" style="950" customWidth="1"/>
    <col min="13353" max="13353" width="7" style="950" customWidth="1"/>
    <col min="13354" max="13568" width="7.21875" style="950"/>
    <col min="13569" max="13569" width="10.77734375" style="950" customWidth="1"/>
    <col min="13570" max="13587" width="7.6640625" style="950" customWidth="1"/>
    <col min="13588" max="13588" width="10.109375" style="950" customWidth="1"/>
    <col min="13589" max="13589" width="6.88671875" style="950" customWidth="1"/>
    <col min="13590" max="13591" width="7.6640625" style="950" customWidth="1"/>
    <col min="13592" max="13592" width="6.88671875" style="950" customWidth="1"/>
    <col min="13593" max="13608" width="7.6640625" style="950" customWidth="1"/>
    <col min="13609" max="13609" width="7" style="950" customWidth="1"/>
    <col min="13610" max="13824" width="7.21875" style="950"/>
    <col min="13825" max="13825" width="10.77734375" style="950" customWidth="1"/>
    <col min="13826" max="13843" width="7.6640625" style="950" customWidth="1"/>
    <col min="13844" max="13844" width="10.109375" style="950" customWidth="1"/>
    <col min="13845" max="13845" width="6.88671875" style="950" customWidth="1"/>
    <col min="13846" max="13847" width="7.6640625" style="950" customWidth="1"/>
    <col min="13848" max="13848" width="6.88671875" style="950" customWidth="1"/>
    <col min="13849" max="13864" width="7.6640625" style="950" customWidth="1"/>
    <col min="13865" max="13865" width="7" style="950" customWidth="1"/>
    <col min="13866" max="14080" width="7.21875" style="950"/>
    <col min="14081" max="14081" width="10.77734375" style="950" customWidth="1"/>
    <col min="14082" max="14099" width="7.6640625" style="950" customWidth="1"/>
    <col min="14100" max="14100" width="10.109375" style="950" customWidth="1"/>
    <col min="14101" max="14101" width="6.88671875" style="950" customWidth="1"/>
    <col min="14102" max="14103" width="7.6640625" style="950" customWidth="1"/>
    <col min="14104" max="14104" width="6.88671875" style="950" customWidth="1"/>
    <col min="14105" max="14120" width="7.6640625" style="950" customWidth="1"/>
    <col min="14121" max="14121" width="7" style="950" customWidth="1"/>
    <col min="14122" max="14336" width="7.21875" style="950"/>
    <col min="14337" max="14337" width="10.77734375" style="950" customWidth="1"/>
    <col min="14338" max="14355" width="7.6640625" style="950" customWidth="1"/>
    <col min="14356" max="14356" width="10.109375" style="950" customWidth="1"/>
    <col min="14357" max="14357" width="6.88671875" style="950" customWidth="1"/>
    <col min="14358" max="14359" width="7.6640625" style="950" customWidth="1"/>
    <col min="14360" max="14360" width="6.88671875" style="950" customWidth="1"/>
    <col min="14361" max="14376" width="7.6640625" style="950" customWidth="1"/>
    <col min="14377" max="14377" width="7" style="950" customWidth="1"/>
    <col min="14378" max="14592" width="7.21875" style="950"/>
    <col min="14593" max="14593" width="10.77734375" style="950" customWidth="1"/>
    <col min="14594" max="14611" width="7.6640625" style="950" customWidth="1"/>
    <col min="14612" max="14612" width="10.109375" style="950" customWidth="1"/>
    <col min="14613" max="14613" width="6.88671875" style="950" customWidth="1"/>
    <col min="14614" max="14615" width="7.6640625" style="950" customWidth="1"/>
    <col min="14616" max="14616" width="6.88671875" style="950" customWidth="1"/>
    <col min="14617" max="14632" width="7.6640625" style="950" customWidth="1"/>
    <col min="14633" max="14633" width="7" style="950" customWidth="1"/>
    <col min="14634" max="14848" width="7.21875" style="950"/>
    <col min="14849" max="14849" width="10.77734375" style="950" customWidth="1"/>
    <col min="14850" max="14867" width="7.6640625" style="950" customWidth="1"/>
    <col min="14868" max="14868" width="10.109375" style="950" customWidth="1"/>
    <col min="14869" max="14869" width="6.88671875" style="950" customWidth="1"/>
    <col min="14870" max="14871" width="7.6640625" style="950" customWidth="1"/>
    <col min="14872" max="14872" width="6.88671875" style="950" customWidth="1"/>
    <col min="14873" max="14888" width="7.6640625" style="950" customWidth="1"/>
    <col min="14889" max="14889" width="7" style="950" customWidth="1"/>
    <col min="14890" max="15104" width="7.21875" style="950"/>
    <col min="15105" max="15105" width="10.77734375" style="950" customWidth="1"/>
    <col min="15106" max="15123" width="7.6640625" style="950" customWidth="1"/>
    <col min="15124" max="15124" width="10.109375" style="950" customWidth="1"/>
    <col min="15125" max="15125" width="6.88671875" style="950" customWidth="1"/>
    <col min="15126" max="15127" width="7.6640625" style="950" customWidth="1"/>
    <col min="15128" max="15128" width="6.88671875" style="950" customWidth="1"/>
    <col min="15129" max="15144" width="7.6640625" style="950" customWidth="1"/>
    <col min="15145" max="15145" width="7" style="950" customWidth="1"/>
    <col min="15146" max="15360" width="7.21875" style="950"/>
    <col min="15361" max="15361" width="10.77734375" style="950" customWidth="1"/>
    <col min="15362" max="15379" width="7.6640625" style="950" customWidth="1"/>
    <col min="15380" max="15380" width="10.109375" style="950" customWidth="1"/>
    <col min="15381" max="15381" width="6.88671875" style="950" customWidth="1"/>
    <col min="15382" max="15383" width="7.6640625" style="950" customWidth="1"/>
    <col min="15384" max="15384" width="6.88671875" style="950" customWidth="1"/>
    <col min="15385" max="15400" width="7.6640625" style="950" customWidth="1"/>
    <col min="15401" max="15401" width="7" style="950" customWidth="1"/>
    <col min="15402" max="15616" width="7.21875" style="950"/>
    <col min="15617" max="15617" width="10.77734375" style="950" customWidth="1"/>
    <col min="15618" max="15635" width="7.6640625" style="950" customWidth="1"/>
    <col min="15636" max="15636" width="10.109375" style="950" customWidth="1"/>
    <col min="15637" max="15637" width="6.88671875" style="950" customWidth="1"/>
    <col min="15638" max="15639" width="7.6640625" style="950" customWidth="1"/>
    <col min="15640" max="15640" width="6.88671875" style="950" customWidth="1"/>
    <col min="15641" max="15656" width="7.6640625" style="950" customWidth="1"/>
    <col min="15657" max="15657" width="7" style="950" customWidth="1"/>
    <col min="15658" max="15872" width="7.21875" style="950"/>
    <col min="15873" max="15873" width="10.77734375" style="950" customWidth="1"/>
    <col min="15874" max="15891" width="7.6640625" style="950" customWidth="1"/>
    <col min="15892" max="15892" width="10.109375" style="950" customWidth="1"/>
    <col min="15893" max="15893" width="6.88671875" style="950" customWidth="1"/>
    <col min="15894" max="15895" width="7.6640625" style="950" customWidth="1"/>
    <col min="15896" max="15896" width="6.88671875" style="950" customWidth="1"/>
    <col min="15897" max="15912" width="7.6640625" style="950" customWidth="1"/>
    <col min="15913" max="15913" width="7" style="950" customWidth="1"/>
    <col min="15914" max="16128" width="7.21875" style="950"/>
    <col min="16129" max="16129" width="10.77734375" style="950" customWidth="1"/>
    <col min="16130" max="16147" width="7.6640625" style="950" customWidth="1"/>
    <col min="16148" max="16148" width="10.109375" style="950" customWidth="1"/>
    <col min="16149" max="16149" width="6.88671875" style="950" customWidth="1"/>
    <col min="16150" max="16151" width="7.6640625" style="950" customWidth="1"/>
    <col min="16152" max="16152" width="6.88671875" style="950" customWidth="1"/>
    <col min="16153" max="16168" width="7.6640625" style="950" customWidth="1"/>
    <col min="16169" max="16169" width="7" style="950" customWidth="1"/>
    <col min="16170" max="16384" width="7.21875" style="950"/>
  </cols>
  <sheetData>
    <row r="1" spans="1:42" ht="16.5" customHeight="1" x14ac:dyDescent="0.3">
      <c r="A1" s="1154" t="s">
        <v>572</v>
      </c>
      <c r="B1" s="1155"/>
      <c r="D1" s="951"/>
      <c r="E1" s="951"/>
      <c r="F1" s="951"/>
      <c r="G1" s="951"/>
      <c r="H1" s="951"/>
      <c r="I1" s="951"/>
      <c r="J1" s="951"/>
      <c r="K1" s="951"/>
      <c r="L1" s="951"/>
      <c r="M1" s="951"/>
      <c r="N1" s="2125"/>
      <c r="O1" s="2125"/>
      <c r="P1" s="2125"/>
      <c r="Q1" s="2125"/>
      <c r="R1" s="2125"/>
      <c r="S1" s="2125"/>
      <c r="T1" s="1154" t="s">
        <v>572</v>
      </c>
      <c r="U1" s="1155"/>
      <c r="W1" s="951"/>
      <c r="X1" s="951"/>
      <c r="Y1" s="951"/>
      <c r="Z1" s="951"/>
      <c r="AA1" s="951"/>
      <c r="AB1" s="951"/>
      <c r="AC1" s="951"/>
      <c r="AD1" s="951"/>
      <c r="AE1" s="951"/>
      <c r="AF1" s="951"/>
      <c r="AG1" s="951"/>
      <c r="AH1" s="951"/>
      <c r="AI1" s="951"/>
      <c r="AJ1" s="951"/>
      <c r="AK1" s="2125"/>
      <c r="AL1" s="2125"/>
      <c r="AM1" s="2125"/>
      <c r="AN1" s="2125"/>
      <c r="AO1" s="2125"/>
      <c r="AP1" s="109" t="s">
        <v>97</v>
      </c>
    </row>
    <row r="2" spans="1:42" ht="18" customHeight="1" x14ac:dyDescent="0.3">
      <c r="A2" s="1154" t="s">
        <v>573</v>
      </c>
      <c r="B2" s="1156" t="s">
        <v>1186</v>
      </c>
      <c r="C2" s="955"/>
      <c r="D2" s="951"/>
      <c r="E2" s="951"/>
      <c r="F2" s="951"/>
      <c r="G2" s="951"/>
      <c r="H2" s="951"/>
      <c r="I2" s="951"/>
      <c r="J2" s="951"/>
      <c r="K2" s="951"/>
      <c r="L2" s="951"/>
      <c r="M2" s="951"/>
      <c r="N2" s="2125"/>
      <c r="O2" s="2125"/>
      <c r="P2" s="2125"/>
      <c r="Q2" s="2125"/>
      <c r="R2" s="2125"/>
      <c r="S2" s="2125"/>
      <c r="T2" s="1157" t="s">
        <v>573</v>
      </c>
      <c r="U2" s="1156" t="s">
        <v>1186</v>
      </c>
      <c r="V2" s="955"/>
      <c r="W2" s="951"/>
      <c r="X2" s="951"/>
      <c r="Y2" s="951"/>
      <c r="Z2" s="951"/>
      <c r="AA2" s="951"/>
      <c r="AB2" s="951"/>
      <c r="AC2" s="951"/>
      <c r="AD2" s="951"/>
      <c r="AE2" s="951"/>
      <c r="AF2" s="951"/>
      <c r="AG2" s="951"/>
      <c r="AH2" s="951"/>
      <c r="AI2" s="951"/>
      <c r="AJ2" s="951"/>
      <c r="AK2" s="2125"/>
      <c r="AL2" s="2125"/>
      <c r="AM2" s="2125"/>
      <c r="AN2" s="2125"/>
      <c r="AO2" s="2125"/>
    </row>
    <row r="3" spans="1:42" ht="9.9" customHeight="1" x14ac:dyDescent="0.4">
      <c r="A3" s="2181"/>
      <c r="B3" s="2181"/>
      <c r="C3" s="2181"/>
      <c r="D3" s="2181"/>
      <c r="E3" s="2181"/>
      <c r="F3" s="2181"/>
      <c r="G3" s="2181"/>
      <c r="H3" s="2181"/>
      <c r="I3" s="2181"/>
      <c r="J3" s="2181"/>
      <c r="K3" s="2181"/>
      <c r="L3" s="2181"/>
      <c r="M3" s="2181"/>
      <c r="N3" s="2181"/>
      <c r="O3" s="2181"/>
      <c r="P3" s="2181"/>
      <c r="Q3" s="2181"/>
      <c r="R3" s="2181"/>
      <c r="S3" s="2181"/>
      <c r="T3" s="2181"/>
      <c r="U3" s="2181"/>
      <c r="V3" s="2181"/>
      <c r="W3" s="2181"/>
      <c r="X3" s="2181"/>
      <c r="Y3" s="2181"/>
      <c r="Z3" s="2181"/>
      <c r="AA3" s="2181"/>
      <c r="AB3" s="2181"/>
      <c r="AC3" s="2181"/>
      <c r="AD3" s="2181"/>
      <c r="AE3" s="2181"/>
      <c r="AF3" s="2181"/>
      <c r="AG3" s="2181"/>
      <c r="AH3" s="2181"/>
      <c r="AI3" s="2181"/>
      <c r="AJ3" s="2181"/>
      <c r="AK3" s="2181"/>
      <c r="AL3" s="2181"/>
      <c r="AM3" s="2181"/>
      <c r="AN3" s="2181"/>
      <c r="AO3" s="2181"/>
    </row>
    <row r="4" spans="1:42" ht="21" customHeight="1" x14ac:dyDescent="0.4">
      <c r="A4" s="2173" t="s">
        <v>1257</v>
      </c>
      <c r="B4" s="2173"/>
      <c r="C4" s="2173"/>
      <c r="D4" s="2173"/>
      <c r="E4" s="2173"/>
      <c r="F4" s="2173"/>
      <c r="G4" s="2173"/>
      <c r="H4" s="2173"/>
      <c r="I4" s="2173"/>
      <c r="J4" s="2173"/>
      <c r="K4" s="2173"/>
      <c r="L4" s="2173"/>
      <c r="M4" s="2173"/>
      <c r="N4" s="2173"/>
      <c r="O4" s="2173"/>
      <c r="P4" s="2173"/>
      <c r="Q4" s="2173"/>
      <c r="R4" s="2173"/>
      <c r="S4" s="2173"/>
      <c r="T4" s="2173" t="s">
        <v>1258</v>
      </c>
      <c r="U4" s="2173"/>
      <c r="V4" s="2173"/>
      <c r="W4" s="2173"/>
      <c r="X4" s="2173"/>
      <c r="Y4" s="2173"/>
      <c r="Z4" s="2173"/>
      <c r="AA4" s="2173"/>
      <c r="AB4" s="2173"/>
      <c r="AC4" s="2173"/>
      <c r="AD4" s="2173"/>
      <c r="AE4" s="2173"/>
      <c r="AF4" s="2173"/>
      <c r="AG4" s="2173"/>
      <c r="AH4" s="2173"/>
      <c r="AI4" s="2173"/>
      <c r="AJ4" s="2173"/>
      <c r="AK4" s="2173"/>
      <c r="AL4" s="2173"/>
      <c r="AM4" s="2173"/>
      <c r="AN4" s="2173"/>
      <c r="AO4" s="2173"/>
    </row>
    <row r="5" spans="1:42" ht="21" customHeight="1" thickBot="1" x14ac:dyDescent="0.35">
      <c r="A5" s="1682" t="s">
        <v>1328</v>
      </c>
      <c r="B5" s="1682"/>
      <c r="C5" s="1682"/>
      <c r="D5" s="1682"/>
      <c r="E5" s="1682"/>
      <c r="F5" s="1682"/>
      <c r="G5" s="1682"/>
      <c r="H5" s="1682"/>
      <c r="I5" s="1682"/>
      <c r="J5" s="1682"/>
      <c r="K5" s="1682"/>
      <c r="L5" s="1682"/>
      <c r="M5" s="1682"/>
      <c r="N5" s="1682"/>
      <c r="O5" s="1682"/>
      <c r="P5" s="1682"/>
      <c r="Q5" s="2174" t="s">
        <v>1259</v>
      </c>
      <c r="R5" s="2174"/>
      <c r="S5" s="2174"/>
      <c r="T5" s="1123" t="s">
        <v>1260</v>
      </c>
      <c r="U5" s="1123"/>
      <c r="V5" s="1682" t="s">
        <v>785</v>
      </c>
      <c r="W5" s="1682"/>
      <c r="X5" s="1682"/>
      <c r="Y5" s="1682"/>
      <c r="Z5" s="1682"/>
      <c r="AA5" s="1682"/>
      <c r="AB5" s="1682"/>
      <c r="AC5" s="1682"/>
      <c r="AD5" s="1682"/>
      <c r="AE5" s="1682"/>
      <c r="AF5" s="1682"/>
      <c r="AG5" s="1682"/>
      <c r="AH5" s="1682"/>
      <c r="AI5" s="1682"/>
      <c r="AJ5" s="1682"/>
      <c r="AK5" s="1682"/>
      <c r="AL5" s="1682"/>
      <c r="AM5" s="1123"/>
      <c r="AN5" s="2174" t="s">
        <v>1259</v>
      </c>
      <c r="AO5" s="2174"/>
    </row>
    <row r="6" spans="1:42" s="965" customFormat="1" ht="25.5" customHeight="1" x14ac:dyDescent="0.3">
      <c r="A6" s="2175" t="s">
        <v>1189</v>
      </c>
      <c r="B6" s="2166" t="s">
        <v>990</v>
      </c>
      <c r="C6" s="2177"/>
      <c r="D6" s="2178"/>
      <c r="E6" s="2169" t="s">
        <v>1261</v>
      </c>
      <c r="F6" s="2170"/>
      <c r="G6" s="2171"/>
      <c r="H6" s="2166" t="s">
        <v>1262</v>
      </c>
      <c r="I6" s="2167"/>
      <c r="J6" s="2168"/>
      <c r="K6" s="2166" t="s">
        <v>1263</v>
      </c>
      <c r="L6" s="2167"/>
      <c r="M6" s="2168"/>
      <c r="N6" s="2169" t="s">
        <v>1264</v>
      </c>
      <c r="O6" s="2170"/>
      <c r="P6" s="2171" t="s">
        <v>1265</v>
      </c>
      <c r="Q6" s="2169" t="s">
        <v>1266</v>
      </c>
      <c r="R6" s="2170"/>
      <c r="S6" s="2170"/>
      <c r="T6" s="2179" t="s">
        <v>1189</v>
      </c>
      <c r="U6" s="2166" t="s">
        <v>1267</v>
      </c>
      <c r="V6" s="2167"/>
      <c r="W6" s="2168"/>
      <c r="X6" s="2166" t="s">
        <v>1268</v>
      </c>
      <c r="Y6" s="2167"/>
      <c r="Z6" s="2168"/>
      <c r="AA6" s="2166" t="s">
        <v>1269</v>
      </c>
      <c r="AB6" s="2167"/>
      <c r="AC6" s="2168"/>
      <c r="AD6" s="2166" t="s">
        <v>1270</v>
      </c>
      <c r="AE6" s="2167"/>
      <c r="AF6" s="2168"/>
      <c r="AG6" s="2169" t="s">
        <v>1271</v>
      </c>
      <c r="AH6" s="2170"/>
      <c r="AI6" s="2171"/>
      <c r="AJ6" s="2166" t="s">
        <v>1272</v>
      </c>
      <c r="AK6" s="2167"/>
      <c r="AL6" s="2167"/>
      <c r="AM6" s="2166" t="s">
        <v>1273</v>
      </c>
      <c r="AN6" s="2167"/>
      <c r="AO6" s="2167"/>
    </row>
    <row r="7" spans="1:42" s="965" customFormat="1" ht="87" customHeight="1" thickBot="1" x14ac:dyDescent="0.35">
      <c r="A7" s="2176"/>
      <c r="B7" s="1158" t="s">
        <v>299</v>
      </c>
      <c r="C7" s="1159" t="s">
        <v>1274</v>
      </c>
      <c r="D7" s="1159" t="s">
        <v>1275</v>
      </c>
      <c r="E7" s="1158" t="s">
        <v>299</v>
      </c>
      <c r="F7" s="1159" t="s">
        <v>1274</v>
      </c>
      <c r="G7" s="1159" t="s">
        <v>1275</v>
      </c>
      <c r="H7" s="1158" t="s">
        <v>299</v>
      </c>
      <c r="I7" s="1159" t="s">
        <v>1274</v>
      </c>
      <c r="J7" s="1159" t="s">
        <v>1275</v>
      </c>
      <c r="K7" s="1158" t="s">
        <v>299</v>
      </c>
      <c r="L7" s="1159" t="s">
        <v>1274</v>
      </c>
      <c r="M7" s="1159" t="s">
        <v>1275</v>
      </c>
      <c r="N7" s="1158" t="s">
        <v>299</v>
      </c>
      <c r="O7" s="1159" t="s">
        <v>1274</v>
      </c>
      <c r="P7" s="1159" t="s">
        <v>1275</v>
      </c>
      <c r="Q7" s="1158" t="s">
        <v>299</v>
      </c>
      <c r="R7" s="1159" t="s">
        <v>1274</v>
      </c>
      <c r="S7" s="1206" t="s">
        <v>1275</v>
      </c>
      <c r="T7" s="2180"/>
      <c r="U7" s="1158" t="s">
        <v>299</v>
      </c>
      <c r="V7" s="1159" t="s">
        <v>1274</v>
      </c>
      <c r="W7" s="1159" t="s">
        <v>1275</v>
      </c>
      <c r="X7" s="1158" t="s">
        <v>299</v>
      </c>
      <c r="Y7" s="1159" t="s">
        <v>1274</v>
      </c>
      <c r="Z7" s="1159" t="s">
        <v>1275</v>
      </c>
      <c r="AA7" s="1158" t="s">
        <v>299</v>
      </c>
      <c r="AB7" s="1159" t="s">
        <v>1274</v>
      </c>
      <c r="AC7" s="1159" t="s">
        <v>1275</v>
      </c>
      <c r="AD7" s="1158" t="s">
        <v>299</v>
      </c>
      <c r="AE7" s="1159" t="s">
        <v>1274</v>
      </c>
      <c r="AF7" s="1159" t="s">
        <v>1275</v>
      </c>
      <c r="AG7" s="1158" t="s">
        <v>299</v>
      </c>
      <c r="AH7" s="1159" t="s">
        <v>1274</v>
      </c>
      <c r="AI7" s="1159" t="s">
        <v>1275</v>
      </c>
      <c r="AJ7" s="1158" t="s">
        <v>299</v>
      </c>
      <c r="AK7" s="1159" t="s">
        <v>1274</v>
      </c>
      <c r="AL7" s="1159" t="s">
        <v>1275</v>
      </c>
      <c r="AM7" s="1158" t="s">
        <v>299</v>
      </c>
      <c r="AN7" s="1159" t="s">
        <v>1274</v>
      </c>
      <c r="AO7" s="1159" t="s">
        <v>1275</v>
      </c>
    </row>
    <row r="8" spans="1:42" ht="23.1" customHeight="1" x14ac:dyDescent="0.3">
      <c r="A8" s="976" t="s">
        <v>1276</v>
      </c>
      <c r="B8" s="1207"/>
      <c r="C8" s="1207"/>
      <c r="D8" s="1207"/>
      <c r="E8" s="1207"/>
      <c r="F8" s="1207"/>
      <c r="G8" s="1207"/>
      <c r="H8" s="1207"/>
      <c r="I8" s="1207"/>
      <c r="J8" s="1207"/>
      <c r="K8" s="1207"/>
      <c r="L8" s="1207"/>
      <c r="M8" s="1207"/>
      <c r="N8" s="1207"/>
      <c r="O8" s="1207"/>
      <c r="P8" s="1207"/>
      <c r="Q8" s="1207"/>
      <c r="R8" s="1207"/>
      <c r="S8" s="1208"/>
      <c r="T8" s="1119" t="s">
        <v>1276</v>
      </c>
      <c r="U8" s="1207">
        <f>SUM(U9:U22)</f>
        <v>0</v>
      </c>
      <c r="V8" s="1207">
        <f t="shared" ref="V8:AO8" si="0">SUM(V9:V22)</f>
        <v>0</v>
      </c>
      <c r="W8" s="1207">
        <f t="shared" si="0"/>
        <v>0</v>
      </c>
      <c r="X8" s="1207">
        <f t="shared" si="0"/>
        <v>0</v>
      </c>
      <c r="Y8" s="1207">
        <f t="shared" si="0"/>
        <v>0</v>
      </c>
      <c r="Z8" s="1207">
        <f t="shared" si="0"/>
        <v>0</v>
      </c>
      <c r="AA8" s="1207">
        <f t="shared" si="0"/>
        <v>0</v>
      </c>
      <c r="AB8" s="1207">
        <f t="shared" si="0"/>
        <v>0</v>
      </c>
      <c r="AC8" s="1207">
        <f t="shared" si="0"/>
        <v>0</v>
      </c>
      <c r="AD8" s="1207">
        <f t="shared" si="0"/>
        <v>0</v>
      </c>
      <c r="AE8" s="1207">
        <f t="shared" si="0"/>
        <v>0</v>
      </c>
      <c r="AF8" s="1207">
        <f t="shared" si="0"/>
        <v>0</v>
      </c>
      <c r="AG8" s="1207">
        <f t="shared" si="0"/>
        <v>0</v>
      </c>
      <c r="AH8" s="1207">
        <f t="shared" si="0"/>
        <v>0</v>
      </c>
      <c r="AI8" s="1207">
        <f t="shared" si="0"/>
        <v>0</v>
      </c>
      <c r="AJ8" s="1207">
        <f t="shared" si="0"/>
        <v>0</v>
      </c>
      <c r="AK8" s="1207">
        <f t="shared" si="0"/>
        <v>0</v>
      </c>
      <c r="AL8" s="1207">
        <f t="shared" si="0"/>
        <v>0</v>
      </c>
      <c r="AM8" s="1207">
        <f t="shared" si="0"/>
        <v>0</v>
      </c>
      <c r="AN8" s="1207">
        <f t="shared" si="0"/>
        <v>0</v>
      </c>
      <c r="AO8" s="1208">
        <f t="shared" si="0"/>
        <v>0</v>
      </c>
    </row>
    <row r="9" spans="1:42" ht="23.1" customHeight="1" x14ac:dyDescent="0.3">
      <c r="A9" s="1209" t="s">
        <v>1202</v>
      </c>
      <c r="B9" s="1210">
        <f>E9+H9+K9+N9+Q9+U9+X9+AA9+AD9+AG9+AJ9+AM9</f>
        <v>16</v>
      </c>
      <c r="C9" s="1210">
        <f>F9+I9+L9+O9+R9+V9+Y9+AB9+AE9+AH9+AK9+AN9</f>
        <v>0</v>
      </c>
      <c r="D9" s="1210">
        <f>G9+J9+M9+P9+S9+W9+Z9+AC9+AF9+AI9+AL9+AO9</f>
        <v>16</v>
      </c>
      <c r="E9" s="1210">
        <f>SUM(F9:G9)</f>
        <v>0</v>
      </c>
      <c r="F9" s="1210">
        <v>0</v>
      </c>
      <c r="G9" s="1210">
        <v>0</v>
      </c>
      <c r="H9" s="1210">
        <f>SUM(I9:J9)</f>
        <v>5</v>
      </c>
      <c r="I9" s="1210">
        <v>0</v>
      </c>
      <c r="J9" s="1210">
        <v>5</v>
      </c>
      <c r="K9" s="1210">
        <f>SUM(L9:M9)</f>
        <v>11</v>
      </c>
      <c r="L9" s="1210">
        <v>0</v>
      </c>
      <c r="M9" s="1210">
        <v>11</v>
      </c>
      <c r="N9" s="1210">
        <f>SUM(O9:P9)</f>
        <v>0</v>
      </c>
      <c r="O9" s="1210">
        <v>0</v>
      </c>
      <c r="P9" s="1210">
        <v>0</v>
      </c>
      <c r="Q9" s="1210">
        <f>SUM(R9:S9)</f>
        <v>0</v>
      </c>
      <c r="R9" s="1210">
        <v>0</v>
      </c>
      <c r="S9" s="1211">
        <v>0</v>
      </c>
      <c r="T9" s="1209" t="s">
        <v>1202</v>
      </c>
      <c r="U9" s="1210">
        <f>SUM(V9:W9)</f>
        <v>0</v>
      </c>
      <c r="V9" s="1210">
        <v>0</v>
      </c>
      <c r="W9" s="1210">
        <v>0</v>
      </c>
      <c r="X9" s="1210">
        <f>SUM(Y9:Z9)</f>
        <v>0</v>
      </c>
      <c r="Y9" s="1210">
        <v>0</v>
      </c>
      <c r="Z9" s="1210">
        <v>0</v>
      </c>
      <c r="AA9" s="1210">
        <f>SUM(AB9:AC9)</f>
        <v>0</v>
      </c>
      <c r="AB9" s="1210">
        <v>0</v>
      </c>
      <c r="AC9" s="1210">
        <v>0</v>
      </c>
      <c r="AD9" s="1210">
        <f>SUM(AE9:AF9)</f>
        <v>0</v>
      </c>
      <c r="AE9" s="1210">
        <v>0</v>
      </c>
      <c r="AF9" s="1210">
        <v>0</v>
      </c>
      <c r="AG9" s="1210">
        <f>SUM(AH9:AI9)</f>
        <v>0</v>
      </c>
      <c r="AH9" s="1210">
        <v>0</v>
      </c>
      <c r="AI9" s="1210">
        <v>0</v>
      </c>
      <c r="AJ9" s="1210">
        <f>SUM(AK9:AL9)</f>
        <v>0</v>
      </c>
      <c r="AK9" s="1210">
        <v>0</v>
      </c>
      <c r="AL9" s="1210">
        <v>0</v>
      </c>
      <c r="AM9" s="1210">
        <f>SUM(AN9:AO9)</f>
        <v>0</v>
      </c>
      <c r="AN9" s="1210">
        <v>0</v>
      </c>
      <c r="AO9" s="1211">
        <v>0</v>
      </c>
    </row>
    <row r="10" spans="1:42" ht="23.1" customHeight="1" x14ac:dyDescent="0.3">
      <c r="A10" s="1218"/>
      <c r="B10" s="1210"/>
      <c r="C10" s="1210"/>
      <c r="D10" s="1210"/>
      <c r="E10" s="1210"/>
      <c r="F10" s="1210"/>
      <c r="G10" s="1210"/>
      <c r="H10" s="1210"/>
      <c r="I10" s="1210"/>
      <c r="J10" s="1210"/>
      <c r="K10" s="1210"/>
      <c r="L10" s="1210"/>
      <c r="M10" s="1210"/>
      <c r="N10" s="1210"/>
      <c r="O10" s="1210"/>
      <c r="P10" s="1210"/>
      <c r="Q10" s="1210"/>
      <c r="R10" s="1210"/>
      <c r="S10" s="1211"/>
      <c r="T10" s="1212"/>
      <c r="U10" s="1213"/>
      <c r="V10" s="1213"/>
      <c r="W10" s="1213"/>
      <c r="X10" s="1213"/>
      <c r="Y10" s="1213"/>
      <c r="Z10" s="1213"/>
      <c r="AA10" s="1213"/>
      <c r="AB10" s="1213"/>
      <c r="AC10" s="1213"/>
      <c r="AD10" s="1213"/>
      <c r="AE10" s="1213"/>
      <c r="AF10" s="1213"/>
      <c r="AG10" s="1213"/>
      <c r="AH10" s="1213"/>
      <c r="AI10" s="1213"/>
      <c r="AJ10" s="1213"/>
      <c r="AK10" s="1213"/>
      <c r="AL10" s="1213"/>
      <c r="AM10" s="1213"/>
      <c r="AN10" s="1213"/>
      <c r="AO10" s="1214"/>
    </row>
    <row r="11" spans="1:42" ht="23.1" customHeight="1" x14ac:dyDescent="0.3">
      <c r="A11" s="1218"/>
      <c r="B11" s="1210"/>
      <c r="C11" s="1210"/>
      <c r="D11" s="1210"/>
      <c r="E11" s="1210"/>
      <c r="F11" s="1210"/>
      <c r="G11" s="1210"/>
      <c r="H11" s="1210"/>
      <c r="I11" s="1210"/>
      <c r="J11" s="1210"/>
      <c r="K11" s="1210"/>
      <c r="L11" s="1210"/>
      <c r="M11" s="1210"/>
      <c r="N11" s="1210"/>
      <c r="O11" s="1210"/>
      <c r="P11" s="1210"/>
      <c r="Q11" s="1210"/>
      <c r="R11" s="1210"/>
      <c r="S11" s="1211"/>
      <c r="T11" s="1212"/>
      <c r="U11" s="1213"/>
      <c r="V11" s="1213"/>
      <c r="W11" s="1213"/>
      <c r="X11" s="1213"/>
      <c r="Y11" s="1213"/>
      <c r="Z11" s="1213"/>
      <c r="AA11" s="1213"/>
      <c r="AB11" s="1213"/>
      <c r="AC11" s="1213"/>
      <c r="AD11" s="1213"/>
      <c r="AE11" s="1213"/>
      <c r="AF11" s="1213"/>
      <c r="AG11" s="1213"/>
      <c r="AH11" s="1213"/>
      <c r="AI11" s="1213"/>
      <c r="AJ11" s="1213"/>
      <c r="AK11" s="1213"/>
      <c r="AL11" s="1213"/>
      <c r="AM11" s="1213"/>
      <c r="AN11" s="1213"/>
      <c r="AO11" s="1214"/>
    </row>
    <row r="12" spans="1:42" ht="23.1" customHeight="1" x14ac:dyDescent="0.3">
      <c r="A12" s="1218"/>
      <c r="B12" s="1210"/>
      <c r="C12" s="1210"/>
      <c r="D12" s="1210"/>
      <c r="E12" s="1210"/>
      <c r="F12" s="1210"/>
      <c r="G12" s="1210"/>
      <c r="H12" s="1210"/>
      <c r="I12" s="1210"/>
      <c r="J12" s="1210"/>
      <c r="K12" s="1210"/>
      <c r="L12" s="1210"/>
      <c r="M12" s="1210"/>
      <c r="N12" s="1210"/>
      <c r="O12" s="1210"/>
      <c r="P12" s="1210"/>
      <c r="Q12" s="1210"/>
      <c r="R12" s="1210"/>
      <c r="S12" s="1211"/>
      <c r="T12" s="1212"/>
      <c r="U12" s="1213"/>
      <c r="V12" s="1213"/>
      <c r="W12" s="1213"/>
      <c r="X12" s="1213"/>
      <c r="Y12" s="1213"/>
      <c r="Z12" s="1213"/>
      <c r="AA12" s="1213"/>
      <c r="AB12" s="1213"/>
      <c r="AC12" s="1213"/>
      <c r="AD12" s="1213"/>
      <c r="AE12" s="1213"/>
      <c r="AF12" s="1213"/>
      <c r="AG12" s="1213"/>
      <c r="AH12" s="1213"/>
      <c r="AI12" s="1213"/>
      <c r="AJ12" s="1213"/>
      <c r="AK12" s="1213"/>
      <c r="AL12" s="1213"/>
      <c r="AM12" s="1213"/>
      <c r="AN12" s="1213"/>
      <c r="AO12" s="1214"/>
    </row>
    <row r="13" spans="1:42" ht="23.1" customHeight="1" x14ac:dyDescent="0.3">
      <c r="A13" s="1218"/>
      <c r="B13" s="1210"/>
      <c r="C13" s="1210"/>
      <c r="D13" s="1210"/>
      <c r="E13" s="1210"/>
      <c r="F13" s="1210"/>
      <c r="G13" s="1210"/>
      <c r="H13" s="1210"/>
      <c r="I13" s="1210"/>
      <c r="J13" s="1210"/>
      <c r="K13" s="1210"/>
      <c r="L13" s="1210"/>
      <c r="M13" s="1210"/>
      <c r="N13" s="1210"/>
      <c r="O13" s="1210"/>
      <c r="P13" s="1210"/>
      <c r="Q13" s="1210"/>
      <c r="R13" s="1210"/>
      <c r="S13" s="1211"/>
      <c r="T13" s="1212"/>
      <c r="U13" s="1213"/>
      <c r="V13" s="1213"/>
      <c r="W13" s="1213"/>
      <c r="X13" s="1213"/>
      <c r="Y13" s="1213"/>
      <c r="Z13" s="1213"/>
      <c r="AA13" s="1213"/>
      <c r="AB13" s="1213"/>
      <c r="AC13" s="1213"/>
      <c r="AD13" s="1213"/>
      <c r="AE13" s="1213"/>
      <c r="AF13" s="1213"/>
      <c r="AG13" s="1213"/>
      <c r="AH13" s="1213"/>
      <c r="AI13" s="1213"/>
      <c r="AJ13" s="1213"/>
      <c r="AK13" s="1213"/>
      <c r="AL13" s="1213"/>
      <c r="AM13" s="1213"/>
      <c r="AN13" s="1213"/>
      <c r="AO13" s="1214"/>
    </row>
    <row r="14" spans="1:42" ht="23.1" customHeight="1" x14ac:dyDescent="0.3">
      <c r="A14" s="1218"/>
      <c r="B14" s="1210"/>
      <c r="C14" s="1210"/>
      <c r="D14" s="1210"/>
      <c r="E14" s="1210"/>
      <c r="F14" s="1210"/>
      <c r="G14" s="1210"/>
      <c r="H14" s="1210"/>
      <c r="I14" s="1210"/>
      <c r="J14" s="1210"/>
      <c r="K14" s="1210"/>
      <c r="L14" s="1210"/>
      <c r="M14" s="1210"/>
      <c r="N14" s="1210"/>
      <c r="O14" s="1210"/>
      <c r="P14" s="1210"/>
      <c r="Q14" s="1210"/>
      <c r="R14" s="1210"/>
      <c r="S14" s="1211"/>
      <c r="T14" s="1212"/>
      <c r="U14" s="1213"/>
      <c r="V14" s="1213"/>
      <c r="W14" s="1213"/>
      <c r="X14" s="1213"/>
      <c r="Y14" s="1213"/>
      <c r="Z14" s="1213"/>
      <c r="AA14" s="1213"/>
      <c r="AB14" s="1213"/>
      <c r="AC14" s="1213"/>
      <c r="AD14" s="1213"/>
      <c r="AE14" s="1213"/>
      <c r="AF14" s="1213"/>
      <c r="AG14" s="1213"/>
      <c r="AH14" s="1213"/>
      <c r="AI14" s="1213"/>
      <c r="AJ14" s="1213"/>
      <c r="AK14" s="1213"/>
      <c r="AL14" s="1213"/>
      <c r="AM14" s="1213"/>
      <c r="AN14" s="1213"/>
      <c r="AO14" s="1214"/>
    </row>
    <row r="15" spans="1:42" ht="23.1" customHeight="1" x14ac:dyDescent="0.3">
      <c r="A15" s="1218"/>
      <c r="B15" s="1210"/>
      <c r="C15" s="1210"/>
      <c r="D15" s="1210"/>
      <c r="E15" s="1210"/>
      <c r="F15" s="1210"/>
      <c r="G15" s="1210"/>
      <c r="H15" s="1210"/>
      <c r="I15" s="1210"/>
      <c r="J15" s="1210"/>
      <c r="K15" s="1210"/>
      <c r="L15" s="1210"/>
      <c r="M15" s="1210"/>
      <c r="N15" s="1210"/>
      <c r="O15" s="1210"/>
      <c r="P15" s="1210"/>
      <c r="Q15" s="1210"/>
      <c r="R15" s="1210"/>
      <c r="S15" s="1211"/>
      <c r="T15" s="1212"/>
      <c r="U15" s="1213"/>
      <c r="V15" s="1213"/>
      <c r="W15" s="1213"/>
      <c r="X15" s="1213"/>
      <c r="Y15" s="1213"/>
      <c r="Z15" s="1213"/>
      <c r="AA15" s="1213"/>
      <c r="AB15" s="1213"/>
      <c r="AC15" s="1213"/>
      <c r="AD15" s="1213"/>
      <c r="AE15" s="1213"/>
      <c r="AF15" s="1213"/>
      <c r="AG15" s="1213"/>
      <c r="AH15" s="1213"/>
      <c r="AI15" s="1213"/>
      <c r="AJ15" s="1213"/>
      <c r="AK15" s="1213"/>
      <c r="AL15" s="1213"/>
      <c r="AM15" s="1213"/>
      <c r="AN15" s="1213"/>
      <c r="AO15" s="1214"/>
    </row>
    <row r="16" spans="1:42" ht="23.1" customHeight="1" x14ac:dyDescent="0.3">
      <c r="A16" s="1218"/>
      <c r="B16" s="1210"/>
      <c r="C16" s="1210"/>
      <c r="D16" s="1210"/>
      <c r="E16" s="1210"/>
      <c r="F16" s="1210"/>
      <c r="G16" s="1210"/>
      <c r="H16" s="1210"/>
      <c r="I16" s="1210"/>
      <c r="J16" s="1210"/>
      <c r="K16" s="1210"/>
      <c r="L16" s="1210"/>
      <c r="M16" s="1210"/>
      <c r="N16" s="1210"/>
      <c r="O16" s="1210"/>
      <c r="P16" s="1210"/>
      <c r="Q16" s="1210"/>
      <c r="R16" s="1210"/>
      <c r="S16" s="1211"/>
      <c r="T16" s="1212"/>
      <c r="U16" s="1213"/>
      <c r="V16" s="1213"/>
      <c r="W16" s="1213"/>
      <c r="X16" s="1213"/>
      <c r="Y16" s="1213"/>
      <c r="Z16" s="1213"/>
      <c r="AA16" s="1213"/>
      <c r="AB16" s="1213"/>
      <c r="AC16" s="1213"/>
      <c r="AD16" s="1213"/>
      <c r="AE16" s="1213"/>
      <c r="AF16" s="1213"/>
      <c r="AG16" s="1213"/>
      <c r="AH16" s="1213"/>
      <c r="AI16" s="1213"/>
      <c r="AJ16" s="1213"/>
      <c r="AK16" s="1213"/>
      <c r="AL16" s="1213"/>
      <c r="AM16" s="1213"/>
      <c r="AN16" s="1213"/>
      <c r="AO16" s="1214"/>
    </row>
    <row r="17" spans="1:41" ht="23.1" customHeight="1" x14ac:dyDescent="0.3">
      <c r="A17" s="1218"/>
      <c r="B17" s="1210"/>
      <c r="C17" s="1210"/>
      <c r="D17" s="1210"/>
      <c r="E17" s="1210"/>
      <c r="F17" s="1210"/>
      <c r="G17" s="1210"/>
      <c r="H17" s="1210"/>
      <c r="I17" s="1210"/>
      <c r="J17" s="1210"/>
      <c r="K17" s="1210"/>
      <c r="L17" s="1210"/>
      <c r="M17" s="1210"/>
      <c r="N17" s="1210"/>
      <c r="O17" s="1210"/>
      <c r="P17" s="1210"/>
      <c r="Q17" s="1210"/>
      <c r="R17" s="1210"/>
      <c r="S17" s="1211"/>
      <c r="T17" s="1212"/>
      <c r="U17" s="1213"/>
      <c r="V17" s="1213"/>
      <c r="W17" s="1213"/>
      <c r="X17" s="1213"/>
      <c r="Y17" s="1213"/>
      <c r="Z17" s="1213"/>
      <c r="AA17" s="1213"/>
      <c r="AB17" s="1213"/>
      <c r="AC17" s="1213"/>
      <c r="AD17" s="1213"/>
      <c r="AE17" s="1213"/>
      <c r="AF17" s="1213"/>
      <c r="AG17" s="1213"/>
      <c r="AH17" s="1213"/>
      <c r="AI17" s="1213"/>
      <c r="AJ17" s="1213"/>
      <c r="AK17" s="1213"/>
      <c r="AL17" s="1213"/>
      <c r="AM17" s="1213"/>
      <c r="AN17" s="1213"/>
      <c r="AO17" s="1214"/>
    </row>
    <row r="18" spans="1:41" ht="23.1" customHeight="1" x14ac:dyDescent="0.3">
      <c r="A18" s="1218"/>
      <c r="B18" s="1210"/>
      <c r="C18" s="1210"/>
      <c r="D18" s="1210"/>
      <c r="E18" s="1210"/>
      <c r="F18" s="1210"/>
      <c r="G18" s="1210"/>
      <c r="H18" s="1210"/>
      <c r="I18" s="1210"/>
      <c r="J18" s="1210"/>
      <c r="K18" s="1210"/>
      <c r="L18" s="1210"/>
      <c r="M18" s="1210"/>
      <c r="N18" s="1210"/>
      <c r="O18" s="1210"/>
      <c r="P18" s="1210"/>
      <c r="Q18" s="1210"/>
      <c r="R18" s="1210"/>
      <c r="S18" s="1211"/>
      <c r="T18" s="1212"/>
      <c r="U18" s="1213"/>
      <c r="V18" s="1213"/>
      <c r="W18" s="1213"/>
      <c r="X18" s="1213"/>
      <c r="Y18" s="1213"/>
      <c r="Z18" s="1213"/>
      <c r="AA18" s="1213"/>
      <c r="AB18" s="1213"/>
      <c r="AC18" s="1213"/>
      <c r="AD18" s="1213"/>
      <c r="AE18" s="1213"/>
      <c r="AF18" s="1213"/>
      <c r="AG18" s="1213"/>
      <c r="AH18" s="1213"/>
      <c r="AI18" s="1213"/>
      <c r="AJ18" s="1213"/>
      <c r="AK18" s="1213"/>
      <c r="AL18" s="1213"/>
      <c r="AM18" s="1213"/>
      <c r="AN18" s="1213"/>
      <c r="AO18" s="1214"/>
    </row>
    <row r="19" spans="1:41" ht="23.1" customHeight="1" x14ac:dyDescent="0.3">
      <c r="A19" s="1218"/>
      <c r="B19" s="1210"/>
      <c r="C19" s="1210"/>
      <c r="D19" s="1210"/>
      <c r="E19" s="1210"/>
      <c r="F19" s="1210"/>
      <c r="G19" s="1210"/>
      <c r="H19" s="1210"/>
      <c r="I19" s="1210"/>
      <c r="J19" s="1210"/>
      <c r="K19" s="1210"/>
      <c r="L19" s="1210"/>
      <c r="M19" s="1210"/>
      <c r="N19" s="1210"/>
      <c r="O19" s="1210"/>
      <c r="P19" s="1210"/>
      <c r="Q19" s="1210"/>
      <c r="R19" s="1210"/>
      <c r="S19" s="1211"/>
      <c r="T19" s="1212"/>
      <c r="U19" s="1213"/>
      <c r="V19" s="1213"/>
      <c r="W19" s="1213"/>
      <c r="X19" s="1213"/>
      <c r="Y19" s="1213"/>
      <c r="Z19" s="1213"/>
      <c r="AA19" s="1213"/>
      <c r="AB19" s="1213"/>
      <c r="AC19" s="1213"/>
      <c r="AD19" s="1213"/>
      <c r="AE19" s="1213"/>
      <c r="AF19" s="1213"/>
      <c r="AG19" s="1213"/>
      <c r="AH19" s="1213"/>
      <c r="AI19" s="1213"/>
      <c r="AJ19" s="1213"/>
      <c r="AK19" s="1213"/>
      <c r="AL19" s="1213"/>
      <c r="AM19" s="1213"/>
      <c r="AN19" s="1213"/>
      <c r="AO19" s="1214"/>
    </row>
    <row r="20" spans="1:41" ht="23.1" customHeight="1" x14ac:dyDescent="0.3">
      <c r="A20" s="1218"/>
      <c r="B20" s="1210"/>
      <c r="C20" s="1210"/>
      <c r="D20" s="1210"/>
      <c r="E20" s="1210"/>
      <c r="F20" s="1210"/>
      <c r="G20" s="1210"/>
      <c r="H20" s="1210"/>
      <c r="I20" s="1210"/>
      <c r="J20" s="1210"/>
      <c r="K20" s="1210"/>
      <c r="L20" s="1210"/>
      <c r="M20" s="1210"/>
      <c r="N20" s="1210"/>
      <c r="O20" s="1210"/>
      <c r="P20" s="1210"/>
      <c r="Q20" s="1210"/>
      <c r="R20" s="1210"/>
      <c r="S20" s="1211"/>
      <c r="T20" s="1212"/>
      <c r="U20" s="1213"/>
      <c r="V20" s="1213"/>
      <c r="W20" s="1213"/>
      <c r="X20" s="1213"/>
      <c r="Y20" s="1213"/>
      <c r="Z20" s="1213"/>
      <c r="AA20" s="1213"/>
      <c r="AB20" s="1213"/>
      <c r="AC20" s="1213"/>
      <c r="AD20" s="1213"/>
      <c r="AE20" s="1213"/>
      <c r="AF20" s="1213"/>
      <c r="AG20" s="1213"/>
      <c r="AH20" s="1213"/>
      <c r="AI20" s="1213"/>
      <c r="AJ20" s="1213"/>
      <c r="AK20" s="1213"/>
      <c r="AL20" s="1213"/>
      <c r="AM20" s="1213"/>
      <c r="AN20" s="1213"/>
      <c r="AO20" s="1214"/>
    </row>
    <row r="21" spans="1:41" ht="23.1" customHeight="1" x14ac:dyDescent="0.3">
      <c r="A21" s="1218"/>
      <c r="B21" s="1210"/>
      <c r="C21" s="1210"/>
      <c r="D21" s="1210"/>
      <c r="E21" s="1210"/>
      <c r="F21" s="1210"/>
      <c r="G21" s="1210"/>
      <c r="H21" s="1210"/>
      <c r="I21" s="1210"/>
      <c r="J21" s="1210"/>
      <c r="K21" s="1210"/>
      <c r="L21" s="1210"/>
      <c r="M21" s="1210"/>
      <c r="N21" s="1210"/>
      <c r="O21" s="1210"/>
      <c r="P21" s="1210"/>
      <c r="Q21" s="1210"/>
      <c r="R21" s="1210"/>
      <c r="S21" s="1211"/>
      <c r="T21" s="1212"/>
      <c r="U21" s="1213"/>
      <c r="V21" s="1213"/>
      <c r="W21" s="1213"/>
      <c r="X21" s="1213"/>
      <c r="Y21" s="1213"/>
      <c r="Z21" s="1213"/>
      <c r="AA21" s="1213"/>
      <c r="AB21" s="1213"/>
      <c r="AC21" s="1213"/>
      <c r="AD21" s="1213"/>
      <c r="AE21" s="1213"/>
      <c r="AF21" s="1213"/>
      <c r="AG21" s="1213"/>
      <c r="AH21" s="1213"/>
      <c r="AI21" s="1213"/>
      <c r="AJ21" s="1213"/>
      <c r="AK21" s="1213"/>
      <c r="AL21" s="1213"/>
      <c r="AM21" s="1213"/>
      <c r="AN21" s="1213"/>
      <c r="AO21" s="1214"/>
    </row>
    <row r="22" spans="1:41" ht="23.1" customHeight="1" thickBot="1" x14ac:dyDescent="0.35">
      <c r="A22" s="1215"/>
      <c r="B22" s="1219"/>
      <c r="C22" s="1219"/>
      <c r="D22" s="1219"/>
      <c r="E22" s="1219"/>
      <c r="F22" s="1219"/>
      <c r="G22" s="1219"/>
      <c r="H22" s="1219"/>
      <c r="I22" s="1219"/>
      <c r="J22" s="1219"/>
      <c r="K22" s="1219"/>
      <c r="L22" s="1219"/>
      <c r="M22" s="1219"/>
      <c r="N22" s="1219"/>
      <c r="O22" s="1219"/>
      <c r="P22" s="1219"/>
      <c r="Q22" s="1219"/>
      <c r="R22" s="1219"/>
      <c r="S22" s="1220"/>
      <c r="T22" s="1215"/>
      <c r="U22" s="1216"/>
      <c r="V22" s="1216"/>
      <c r="W22" s="1216"/>
      <c r="X22" s="1216"/>
      <c r="Y22" s="1216"/>
      <c r="Z22" s="1216"/>
      <c r="AA22" s="1216"/>
      <c r="AB22" s="1216"/>
      <c r="AC22" s="1216"/>
      <c r="AD22" s="1216"/>
      <c r="AE22" s="1216"/>
      <c r="AF22" s="1216"/>
      <c r="AG22" s="1216"/>
      <c r="AH22" s="1216"/>
      <c r="AI22" s="1216"/>
      <c r="AJ22" s="1216"/>
      <c r="AK22" s="1216"/>
      <c r="AL22" s="1216"/>
      <c r="AM22" s="1216"/>
      <c r="AN22" s="1216"/>
      <c r="AO22" s="1217"/>
    </row>
    <row r="23" spans="1:41" ht="23.1" customHeight="1" thickBot="1" x14ac:dyDescent="0.45">
      <c r="A23" s="1160"/>
      <c r="B23" s="1161"/>
      <c r="C23" s="1161"/>
      <c r="D23" s="1161"/>
      <c r="E23" s="1161"/>
      <c r="F23" s="1161"/>
      <c r="G23" s="1161"/>
      <c r="H23" s="1161"/>
      <c r="I23" s="1161"/>
      <c r="J23" s="1161"/>
      <c r="K23" s="1161"/>
      <c r="L23" s="1161"/>
      <c r="M23" s="1161"/>
      <c r="N23" s="1161"/>
      <c r="O23" s="1161"/>
      <c r="P23" s="1161"/>
      <c r="Q23" s="1161"/>
      <c r="R23" s="1161"/>
      <c r="S23" s="1161"/>
      <c r="T23" s="983" t="s">
        <v>586</v>
      </c>
      <c r="U23" s="1162"/>
      <c r="V23" s="1163"/>
      <c r="W23" s="1163"/>
      <c r="X23" s="1163"/>
      <c r="Y23" s="1163"/>
      <c r="Z23" s="1163"/>
      <c r="AA23" s="1163"/>
      <c r="AB23" s="1163"/>
      <c r="AC23" s="1163"/>
      <c r="AD23" s="1163"/>
      <c r="AE23" s="1163"/>
      <c r="AF23" s="1163"/>
      <c r="AG23" s="1163"/>
      <c r="AH23" s="1163"/>
      <c r="AI23" s="1163"/>
      <c r="AJ23" s="1163"/>
      <c r="AK23" s="1163"/>
      <c r="AL23" s="1163"/>
      <c r="AM23" s="1163"/>
      <c r="AN23" s="1164"/>
      <c r="AO23" s="1164"/>
    </row>
    <row r="24" spans="1:41" ht="14.25" customHeight="1" x14ac:dyDescent="0.4">
      <c r="A24" s="1160"/>
      <c r="B24" s="1161"/>
      <c r="C24" s="1161"/>
      <c r="D24" s="1161"/>
      <c r="E24" s="1161"/>
      <c r="F24" s="1161"/>
      <c r="G24" s="1161"/>
      <c r="H24" s="1161"/>
      <c r="I24" s="1161"/>
      <c r="J24" s="1161"/>
      <c r="K24" s="1161"/>
      <c r="L24" s="1161"/>
      <c r="M24" s="1161"/>
      <c r="N24" s="1161"/>
      <c r="O24" s="1161"/>
      <c r="P24" s="1161"/>
      <c r="Q24" s="1161"/>
      <c r="R24" s="1161"/>
      <c r="S24" s="1161"/>
      <c r="T24" s="463"/>
      <c r="U24" s="1165"/>
      <c r="V24" s="1161"/>
      <c r="W24" s="1161"/>
      <c r="X24" s="1161"/>
      <c r="Y24" s="1161"/>
      <c r="Z24" s="1161"/>
      <c r="AA24" s="1161"/>
      <c r="AB24" s="1161"/>
      <c r="AC24" s="1161"/>
      <c r="AD24" s="1161"/>
      <c r="AE24" s="1161"/>
      <c r="AF24" s="1161"/>
      <c r="AG24" s="1161"/>
      <c r="AH24" s="1161"/>
      <c r="AI24" s="1161"/>
      <c r="AJ24" s="1161"/>
      <c r="AK24" s="1161"/>
      <c r="AL24" s="2172" t="s">
        <v>1326</v>
      </c>
      <c r="AM24" s="2172"/>
      <c r="AN24" s="2172"/>
      <c r="AO24" s="2172"/>
    </row>
    <row r="25" spans="1:41" ht="16.5" customHeight="1" x14ac:dyDescent="0.4">
      <c r="A25" s="1160"/>
      <c r="B25" s="1161"/>
      <c r="C25" s="1161"/>
      <c r="D25" s="1161"/>
      <c r="E25" s="1161"/>
      <c r="F25" s="1161"/>
      <c r="G25" s="1161"/>
      <c r="H25" s="1161"/>
      <c r="I25" s="1161"/>
      <c r="J25" s="1161"/>
      <c r="K25" s="1161"/>
      <c r="L25" s="1161"/>
      <c r="M25" s="1161"/>
      <c r="N25" s="1161"/>
      <c r="O25" s="1161"/>
      <c r="P25" s="1161"/>
      <c r="Q25" s="1161"/>
      <c r="R25" s="1161"/>
      <c r="S25" s="1161"/>
      <c r="T25" s="1166" t="s">
        <v>312</v>
      </c>
      <c r="U25" s="1167"/>
      <c r="V25" s="1168"/>
      <c r="W25" s="1166" t="s">
        <v>313</v>
      </c>
      <c r="X25" s="1166"/>
      <c r="Z25" s="1168"/>
      <c r="AA25" s="1168"/>
      <c r="AB25" s="1167" t="s">
        <v>135</v>
      </c>
      <c r="AD25" s="1167"/>
      <c r="AE25" s="1167"/>
      <c r="AF25" s="1168"/>
      <c r="AG25" s="1169" t="s">
        <v>136</v>
      </c>
      <c r="AH25" s="1170"/>
      <c r="AI25" s="1168"/>
      <c r="AJ25" s="1167"/>
      <c r="AK25" s="1167"/>
      <c r="AL25" s="1168"/>
      <c r="AM25" s="1170"/>
      <c r="AN25" s="1170"/>
      <c r="AO25" s="1168"/>
    </row>
    <row r="26" spans="1:41" ht="16.5" customHeight="1" x14ac:dyDescent="0.4">
      <c r="A26" s="1160"/>
      <c r="B26" s="1161"/>
      <c r="C26" s="1161"/>
      <c r="D26" s="1161"/>
      <c r="E26" s="1161"/>
      <c r="F26" s="1161"/>
      <c r="G26" s="1161"/>
      <c r="H26" s="1161"/>
      <c r="I26" s="1161"/>
      <c r="J26" s="1161"/>
      <c r="K26" s="1161"/>
      <c r="L26" s="1161"/>
      <c r="M26" s="1161"/>
      <c r="N26" s="1161"/>
      <c r="O26" s="1161"/>
      <c r="P26" s="1161"/>
      <c r="Q26" s="1161"/>
      <c r="R26" s="1161"/>
      <c r="S26" s="1161"/>
      <c r="T26" s="1168"/>
      <c r="U26" s="1168"/>
      <c r="V26" s="1168"/>
      <c r="W26" s="1168"/>
      <c r="X26" s="1168"/>
      <c r="Y26" s="1167"/>
      <c r="Z26" s="1168"/>
      <c r="AA26" s="1168"/>
      <c r="AB26" s="1167" t="s">
        <v>137</v>
      </c>
      <c r="AD26" s="1167"/>
      <c r="AE26" s="1167"/>
      <c r="AF26" s="1168"/>
      <c r="AG26" s="1167"/>
      <c r="AH26" s="1167"/>
      <c r="AI26" s="1168"/>
      <c r="AJ26" s="1167"/>
      <c r="AK26" s="1167"/>
      <c r="AL26" s="1168"/>
      <c r="AM26" s="1167"/>
      <c r="AN26" s="1167"/>
      <c r="AO26" s="1168"/>
    </row>
    <row r="27" spans="1:41" ht="15" customHeight="1" x14ac:dyDescent="0.4">
      <c r="A27" s="1160"/>
      <c r="B27" s="1161"/>
      <c r="C27" s="1161"/>
      <c r="D27" s="1161"/>
      <c r="E27" s="1161"/>
      <c r="F27" s="1161"/>
      <c r="G27" s="1161"/>
      <c r="H27" s="1161"/>
      <c r="I27" s="1161"/>
      <c r="J27" s="1161"/>
      <c r="K27" s="1161"/>
      <c r="L27" s="1161"/>
      <c r="M27" s="1161"/>
      <c r="N27" s="1161"/>
      <c r="O27" s="1161"/>
      <c r="P27" s="1161"/>
      <c r="Q27" s="1161"/>
      <c r="R27" s="1161"/>
      <c r="S27" s="1161"/>
      <c r="T27" s="2165" t="s">
        <v>1277</v>
      </c>
      <c r="U27" s="2165"/>
      <c r="V27" s="2165"/>
      <c r="W27" s="2165"/>
      <c r="X27" s="2165"/>
      <c r="Y27" s="2165"/>
      <c r="Z27" s="2165"/>
      <c r="AA27" s="2165"/>
      <c r="AB27" s="2165"/>
      <c r="AC27" s="2165"/>
      <c r="AD27" s="2165"/>
      <c r="AE27" s="2165"/>
      <c r="AF27" s="2165"/>
      <c r="AG27" s="2165"/>
      <c r="AH27" s="2165"/>
      <c r="AI27" s="2165"/>
      <c r="AJ27" s="951"/>
      <c r="AK27" s="951"/>
      <c r="AL27" s="951"/>
      <c r="AM27" s="951"/>
      <c r="AN27" s="951"/>
      <c r="AO27" s="951"/>
    </row>
    <row r="28" spans="1:41" ht="15" customHeight="1" x14ac:dyDescent="0.4">
      <c r="A28" s="1160"/>
      <c r="B28" s="1161"/>
      <c r="C28" s="1161"/>
      <c r="D28" s="1161"/>
      <c r="E28" s="1161"/>
      <c r="F28" s="1161"/>
      <c r="G28" s="1161"/>
      <c r="H28" s="1161"/>
      <c r="I28" s="1161"/>
      <c r="J28" s="1161"/>
      <c r="K28" s="1161"/>
      <c r="L28" s="1161"/>
      <c r="M28" s="1161"/>
      <c r="N28" s="1161"/>
      <c r="O28" s="1161"/>
      <c r="P28" s="1161"/>
      <c r="Q28" s="1161"/>
      <c r="R28" s="1161"/>
      <c r="S28" s="1161"/>
      <c r="T28" s="985" t="s">
        <v>1278</v>
      </c>
      <c r="U28" s="1123"/>
      <c r="V28" s="1123"/>
      <c r="W28" s="1123"/>
      <c r="X28" s="1123"/>
      <c r="Y28" s="1123"/>
      <c r="Z28" s="1123"/>
      <c r="AA28" s="1123"/>
      <c r="AB28" s="1123"/>
      <c r="AC28" s="1123"/>
      <c r="AD28" s="1123"/>
      <c r="AE28" s="1123"/>
      <c r="AF28" s="1123"/>
      <c r="AG28" s="1123"/>
      <c r="AH28" s="1123"/>
      <c r="AI28" s="1123"/>
      <c r="AJ28" s="1123"/>
      <c r="AK28" s="1123"/>
      <c r="AL28" s="1123"/>
      <c r="AM28" s="1123"/>
      <c r="AN28" s="1123"/>
      <c r="AO28" s="1123"/>
    </row>
    <row r="34" spans="1:19" x14ac:dyDescent="0.25">
      <c r="A34" s="975"/>
      <c r="B34" s="975"/>
      <c r="C34" s="975"/>
      <c r="D34" s="975"/>
      <c r="E34" s="975"/>
      <c r="F34" s="975"/>
      <c r="G34" s="975"/>
      <c r="H34" s="975"/>
      <c r="I34" s="975"/>
      <c r="J34" s="975"/>
      <c r="K34" s="975"/>
      <c r="L34" s="975"/>
      <c r="M34" s="975"/>
      <c r="N34" s="975"/>
      <c r="O34" s="975"/>
      <c r="P34" s="975"/>
      <c r="Q34" s="975"/>
      <c r="R34" s="975"/>
      <c r="S34" s="975"/>
    </row>
  </sheetData>
  <mergeCells count="29">
    <mergeCell ref="N1:O2"/>
    <mergeCell ref="P1:S2"/>
    <mergeCell ref="AK1:AL2"/>
    <mergeCell ref="AM1:AO2"/>
    <mergeCell ref="A3:S3"/>
    <mergeCell ref="T3:AO3"/>
    <mergeCell ref="AM6:AO6"/>
    <mergeCell ref="AL24:AO24"/>
    <mergeCell ref="N6:P6"/>
    <mergeCell ref="A4:S4"/>
    <mergeCell ref="T4:AO4"/>
    <mergeCell ref="A5:P5"/>
    <mergeCell ref="Q5:S5"/>
    <mergeCell ref="V5:AL5"/>
    <mergeCell ref="AN5:AO5"/>
    <mergeCell ref="A6:A7"/>
    <mergeCell ref="B6:D6"/>
    <mergeCell ref="E6:G6"/>
    <mergeCell ref="H6:J6"/>
    <mergeCell ref="K6:M6"/>
    <mergeCell ref="Q6:S6"/>
    <mergeCell ref="T6:T7"/>
    <mergeCell ref="T27:AI27"/>
    <mergeCell ref="AD6:AF6"/>
    <mergeCell ref="AA6:AC6"/>
    <mergeCell ref="AG6:AI6"/>
    <mergeCell ref="AJ6:AL6"/>
    <mergeCell ref="U6:W6"/>
    <mergeCell ref="X6:Z6"/>
  </mergeCells>
  <phoneticPr fontId="10" type="noConversion"/>
  <hyperlinks>
    <hyperlink ref="AP1" location="預告統計資料發布時間表!A1" display="回發布時間表" xr:uid="{09E29614-01E5-4D20-9836-1CBD28981DD5}"/>
  </hyperlinks>
  <printOptions horizontalCentered="1" verticalCentered="1"/>
  <pageMargins left="0.19685039370078741" right="0.23622047244094491" top="0.78740157480314965" bottom="0.59055118110236227" header="0.51181102362204722" footer="0.43307086614173229"/>
  <pageSetup paperSize="9" scale="80" fitToWidth="0" orientation="landscape" r:id="rId1"/>
  <headerFooter alignWithMargins="0"/>
  <colBreaks count="1" manualBreakCount="1">
    <brk id="19"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16BD-7FD5-4082-A433-8C8190EEC575}">
  <dimension ref="A1:V45"/>
  <sheetViews>
    <sheetView zoomScale="85" zoomScaleNormal="85" zoomScaleSheetLayoutView="75" workbookViewId="0">
      <selection activeCell="V1" sqref="V1"/>
    </sheetView>
  </sheetViews>
  <sheetFormatPr defaultColWidth="8" defaultRowHeight="12.15" customHeight="1" x14ac:dyDescent="0.25"/>
  <cols>
    <col min="1" max="1" width="6.77734375" style="1172" customWidth="1"/>
    <col min="2" max="2" width="3.33203125" style="1172" customWidth="1"/>
    <col min="3" max="4" width="7" style="1172" customWidth="1"/>
    <col min="5" max="11" width="8" style="1172"/>
    <col min="12" max="12" width="9.88671875" style="1172" customWidth="1"/>
    <col min="13" max="14" width="8" style="1172"/>
    <col min="15" max="15" width="9.6640625" style="1172" customWidth="1"/>
    <col min="16" max="16" width="10.77734375" style="1172" customWidth="1"/>
    <col min="17" max="17" width="12.44140625" style="1172" customWidth="1"/>
    <col min="18" max="19" width="9.6640625" style="1172" customWidth="1"/>
    <col min="20" max="21" width="11.109375" style="1172" customWidth="1"/>
    <col min="22" max="256" width="8" style="1172"/>
    <col min="257" max="257" width="6.77734375" style="1172" customWidth="1"/>
    <col min="258" max="258" width="3.33203125" style="1172" customWidth="1"/>
    <col min="259" max="260" width="7" style="1172" customWidth="1"/>
    <col min="261" max="267" width="8" style="1172"/>
    <col min="268" max="268" width="9.88671875" style="1172" customWidth="1"/>
    <col min="269" max="270" width="8" style="1172"/>
    <col min="271" max="271" width="9.6640625" style="1172" customWidth="1"/>
    <col min="272" max="272" width="10.77734375" style="1172" customWidth="1"/>
    <col min="273" max="273" width="12.44140625" style="1172" customWidth="1"/>
    <col min="274" max="275" width="9.6640625" style="1172" customWidth="1"/>
    <col min="276" max="277" width="11.109375" style="1172" customWidth="1"/>
    <col min="278" max="512" width="8" style="1172"/>
    <col min="513" max="513" width="6.77734375" style="1172" customWidth="1"/>
    <col min="514" max="514" width="3.33203125" style="1172" customWidth="1"/>
    <col min="515" max="516" width="7" style="1172" customWidth="1"/>
    <col min="517" max="523" width="8" style="1172"/>
    <col min="524" max="524" width="9.88671875" style="1172" customWidth="1"/>
    <col min="525" max="526" width="8" style="1172"/>
    <col min="527" max="527" width="9.6640625" style="1172" customWidth="1"/>
    <col min="528" max="528" width="10.77734375" style="1172" customWidth="1"/>
    <col min="529" max="529" width="12.44140625" style="1172" customWidth="1"/>
    <col min="530" max="531" width="9.6640625" style="1172" customWidth="1"/>
    <col min="532" max="533" width="11.109375" style="1172" customWidth="1"/>
    <col min="534" max="768" width="8" style="1172"/>
    <col min="769" max="769" width="6.77734375" style="1172" customWidth="1"/>
    <col min="770" max="770" width="3.33203125" style="1172" customWidth="1"/>
    <col min="771" max="772" width="7" style="1172" customWidth="1"/>
    <col min="773" max="779" width="8" style="1172"/>
    <col min="780" max="780" width="9.88671875" style="1172" customWidth="1"/>
    <col min="781" max="782" width="8" style="1172"/>
    <col min="783" max="783" width="9.6640625" style="1172" customWidth="1"/>
    <col min="784" max="784" width="10.77734375" style="1172" customWidth="1"/>
    <col min="785" max="785" width="12.44140625" style="1172" customWidth="1"/>
    <col min="786" max="787" width="9.6640625" style="1172" customWidth="1"/>
    <col min="788" max="789" width="11.109375" style="1172" customWidth="1"/>
    <col min="790" max="1024" width="8" style="1172"/>
    <col min="1025" max="1025" width="6.77734375" style="1172" customWidth="1"/>
    <col min="1026" max="1026" width="3.33203125" style="1172" customWidth="1"/>
    <col min="1027" max="1028" width="7" style="1172" customWidth="1"/>
    <col min="1029" max="1035" width="8" style="1172"/>
    <col min="1036" max="1036" width="9.88671875" style="1172" customWidth="1"/>
    <col min="1037" max="1038" width="8" style="1172"/>
    <col min="1039" max="1039" width="9.6640625" style="1172" customWidth="1"/>
    <col min="1040" max="1040" width="10.77734375" style="1172" customWidth="1"/>
    <col min="1041" max="1041" width="12.44140625" style="1172" customWidth="1"/>
    <col min="1042" max="1043" width="9.6640625" style="1172" customWidth="1"/>
    <col min="1044" max="1045" width="11.109375" style="1172" customWidth="1"/>
    <col min="1046" max="1280" width="8" style="1172"/>
    <col min="1281" max="1281" width="6.77734375" style="1172" customWidth="1"/>
    <col min="1282" max="1282" width="3.33203125" style="1172" customWidth="1"/>
    <col min="1283" max="1284" width="7" style="1172" customWidth="1"/>
    <col min="1285" max="1291" width="8" style="1172"/>
    <col min="1292" max="1292" width="9.88671875" style="1172" customWidth="1"/>
    <col min="1293" max="1294" width="8" style="1172"/>
    <col min="1295" max="1295" width="9.6640625" style="1172" customWidth="1"/>
    <col min="1296" max="1296" width="10.77734375" style="1172" customWidth="1"/>
    <col min="1297" max="1297" width="12.44140625" style="1172" customWidth="1"/>
    <col min="1298" max="1299" width="9.6640625" style="1172" customWidth="1"/>
    <col min="1300" max="1301" width="11.109375" style="1172" customWidth="1"/>
    <col min="1302" max="1536" width="8" style="1172"/>
    <col min="1537" max="1537" width="6.77734375" style="1172" customWidth="1"/>
    <col min="1538" max="1538" width="3.33203125" style="1172" customWidth="1"/>
    <col min="1539" max="1540" width="7" style="1172" customWidth="1"/>
    <col min="1541" max="1547" width="8" style="1172"/>
    <col min="1548" max="1548" width="9.88671875" style="1172" customWidth="1"/>
    <col min="1549" max="1550" width="8" style="1172"/>
    <col min="1551" max="1551" width="9.6640625" style="1172" customWidth="1"/>
    <col min="1552" max="1552" width="10.77734375" style="1172" customWidth="1"/>
    <col min="1553" max="1553" width="12.44140625" style="1172" customWidth="1"/>
    <col min="1554" max="1555" width="9.6640625" style="1172" customWidth="1"/>
    <col min="1556" max="1557" width="11.109375" style="1172" customWidth="1"/>
    <col min="1558" max="1792" width="8" style="1172"/>
    <col min="1793" max="1793" width="6.77734375" style="1172" customWidth="1"/>
    <col min="1794" max="1794" width="3.33203125" style="1172" customWidth="1"/>
    <col min="1795" max="1796" width="7" style="1172" customWidth="1"/>
    <col min="1797" max="1803" width="8" style="1172"/>
    <col min="1804" max="1804" width="9.88671875" style="1172" customWidth="1"/>
    <col min="1805" max="1806" width="8" style="1172"/>
    <col min="1807" max="1807" width="9.6640625" style="1172" customWidth="1"/>
    <col min="1808" max="1808" width="10.77734375" style="1172" customWidth="1"/>
    <col min="1809" max="1809" width="12.44140625" style="1172" customWidth="1"/>
    <col min="1810" max="1811" width="9.6640625" style="1172" customWidth="1"/>
    <col min="1812" max="1813" width="11.109375" style="1172" customWidth="1"/>
    <col min="1814" max="2048" width="8" style="1172"/>
    <col min="2049" max="2049" width="6.77734375" style="1172" customWidth="1"/>
    <col min="2050" max="2050" width="3.33203125" style="1172" customWidth="1"/>
    <col min="2051" max="2052" width="7" style="1172" customWidth="1"/>
    <col min="2053" max="2059" width="8" style="1172"/>
    <col min="2060" max="2060" width="9.88671875" style="1172" customWidth="1"/>
    <col min="2061" max="2062" width="8" style="1172"/>
    <col min="2063" max="2063" width="9.6640625" style="1172" customWidth="1"/>
    <col min="2064" max="2064" width="10.77734375" style="1172" customWidth="1"/>
    <col min="2065" max="2065" width="12.44140625" style="1172" customWidth="1"/>
    <col min="2066" max="2067" width="9.6640625" style="1172" customWidth="1"/>
    <col min="2068" max="2069" width="11.109375" style="1172" customWidth="1"/>
    <col min="2070" max="2304" width="8" style="1172"/>
    <col min="2305" max="2305" width="6.77734375" style="1172" customWidth="1"/>
    <col min="2306" max="2306" width="3.33203125" style="1172" customWidth="1"/>
    <col min="2307" max="2308" width="7" style="1172" customWidth="1"/>
    <col min="2309" max="2315" width="8" style="1172"/>
    <col min="2316" max="2316" width="9.88671875" style="1172" customWidth="1"/>
    <col min="2317" max="2318" width="8" style="1172"/>
    <col min="2319" max="2319" width="9.6640625" style="1172" customWidth="1"/>
    <col min="2320" max="2320" width="10.77734375" style="1172" customWidth="1"/>
    <col min="2321" max="2321" width="12.44140625" style="1172" customWidth="1"/>
    <col min="2322" max="2323" width="9.6640625" style="1172" customWidth="1"/>
    <col min="2324" max="2325" width="11.109375" style="1172" customWidth="1"/>
    <col min="2326" max="2560" width="8" style="1172"/>
    <col min="2561" max="2561" width="6.77734375" style="1172" customWidth="1"/>
    <col min="2562" max="2562" width="3.33203125" style="1172" customWidth="1"/>
    <col min="2563" max="2564" width="7" style="1172" customWidth="1"/>
    <col min="2565" max="2571" width="8" style="1172"/>
    <col min="2572" max="2572" width="9.88671875" style="1172" customWidth="1"/>
    <col min="2573" max="2574" width="8" style="1172"/>
    <col min="2575" max="2575" width="9.6640625" style="1172" customWidth="1"/>
    <col min="2576" max="2576" width="10.77734375" style="1172" customWidth="1"/>
    <col min="2577" max="2577" width="12.44140625" style="1172" customWidth="1"/>
    <col min="2578" max="2579" width="9.6640625" style="1172" customWidth="1"/>
    <col min="2580" max="2581" width="11.109375" style="1172" customWidth="1"/>
    <col min="2582" max="2816" width="8" style="1172"/>
    <col min="2817" max="2817" width="6.77734375" style="1172" customWidth="1"/>
    <col min="2818" max="2818" width="3.33203125" style="1172" customWidth="1"/>
    <col min="2819" max="2820" width="7" style="1172" customWidth="1"/>
    <col min="2821" max="2827" width="8" style="1172"/>
    <col min="2828" max="2828" width="9.88671875" style="1172" customWidth="1"/>
    <col min="2829" max="2830" width="8" style="1172"/>
    <col min="2831" max="2831" width="9.6640625" style="1172" customWidth="1"/>
    <col min="2832" max="2832" width="10.77734375" style="1172" customWidth="1"/>
    <col min="2833" max="2833" width="12.44140625" style="1172" customWidth="1"/>
    <col min="2834" max="2835" width="9.6640625" style="1172" customWidth="1"/>
    <col min="2836" max="2837" width="11.109375" style="1172" customWidth="1"/>
    <col min="2838" max="3072" width="8" style="1172"/>
    <col min="3073" max="3073" width="6.77734375" style="1172" customWidth="1"/>
    <col min="3074" max="3074" width="3.33203125" style="1172" customWidth="1"/>
    <col min="3075" max="3076" width="7" style="1172" customWidth="1"/>
    <col min="3077" max="3083" width="8" style="1172"/>
    <col min="3084" max="3084" width="9.88671875" style="1172" customWidth="1"/>
    <col min="3085" max="3086" width="8" style="1172"/>
    <col min="3087" max="3087" width="9.6640625" style="1172" customWidth="1"/>
    <col min="3088" max="3088" width="10.77734375" style="1172" customWidth="1"/>
    <col min="3089" max="3089" width="12.44140625" style="1172" customWidth="1"/>
    <col min="3090" max="3091" width="9.6640625" style="1172" customWidth="1"/>
    <col min="3092" max="3093" width="11.109375" style="1172" customWidth="1"/>
    <col min="3094" max="3328" width="8" style="1172"/>
    <col min="3329" max="3329" width="6.77734375" style="1172" customWidth="1"/>
    <col min="3330" max="3330" width="3.33203125" style="1172" customWidth="1"/>
    <col min="3331" max="3332" width="7" style="1172" customWidth="1"/>
    <col min="3333" max="3339" width="8" style="1172"/>
    <col min="3340" max="3340" width="9.88671875" style="1172" customWidth="1"/>
    <col min="3341" max="3342" width="8" style="1172"/>
    <col min="3343" max="3343" width="9.6640625" style="1172" customWidth="1"/>
    <col min="3344" max="3344" width="10.77734375" style="1172" customWidth="1"/>
    <col min="3345" max="3345" width="12.44140625" style="1172" customWidth="1"/>
    <col min="3346" max="3347" width="9.6640625" style="1172" customWidth="1"/>
    <col min="3348" max="3349" width="11.109375" style="1172" customWidth="1"/>
    <col min="3350" max="3584" width="8" style="1172"/>
    <col min="3585" max="3585" width="6.77734375" style="1172" customWidth="1"/>
    <col min="3586" max="3586" width="3.33203125" style="1172" customWidth="1"/>
    <col min="3587" max="3588" width="7" style="1172" customWidth="1"/>
    <col min="3589" max="3595" width="8" style="1172"/>
    <col min="3596" max="3596" width="9.88671875" style="1172" customWidth="1"/>
    <col min="3597" max="3598" width="8" style="1172"/>
    <col min="3599" max="3599" width="9.6640625" style="1172" customWidth="1"/>
    <col min="3600" max="3600" width="10.77734375" style="1172" customWidth="1"/>
    <col min="3601" max="3601" width="12.44140625" style="1172" customWidth="1"/>
    <col min="3602" max="3603" width="9.6640625" style="1172" customWidth="1"/>
    <col min="3604" max="3605" width="11.109375" style="1172" customWidth="1"/>
    <col min="3606" max="3840" width="8" style="1172"/>
    <col min="3841" max="3841" width="6.77734375" style="1172" customWidth="1"/>
    <col min="3842" max="3842" width="3.33203125" style="1172" customWidth="1"/>
    <col min="3843" max="3844" width="7" style="1172" customWidth="1"/>
    <col min="3845" max="3851" width="8" style="1172"/>
    <col min="3852" max="3852" width="9.88671875" style="1172" customWidth="1"/>
    <col min="3853" max="3854" width="8" style="1172"/>
    <col min="3855" max="3855" width="9.6640625" style="1172" customWidth="1"/>
    <col min="3856" max="3856" width="10.77734375" style="1172" customWidth="1"/>
    <col min="3857" max="3857" width="12.44140625" style="1172" customWidth="1"/>
    <col min="3858" max="3859" width="9.6640625" style="1172" customWidth="1"/>
    <col min="3860" max="3861" width="11.109375" style="1172" customWidth="1"/>
    <col min="3862" max="4096" width="8" style="1172"/>
    <col min="4097" max="4097" width="6.77734375" style="1172" customWidth="1"/>
    <col min="4098" max="4098" width="3.33203125" style="1172" customWidth="1"/>
    <col min="4099" max="4100" width="7" style="1172" customWidth="1"/>
    <col min="4101" max="4107" width="8" style="1172"/>
    <col min="4108" max="4108" width="9.88671875" style="1172" customWidth="1"/>
    <col min="4109" max="4110" width="8" style="1172"/>
    <col min="4111" max="4111" width="9.6640625" style="1172" customWidth="1"/>
    <col min="4112" max="4112" width="10.77734375" style="1172" customWidth="1"/>
    <col min="4113" max="4113" width="12.44140625" style="1172" customWidth="1"/>
    <col min="4114" max="4115" width="9.6640625" style="1172" customWidth="1"/>
    <col min="4116" max="4117" width="11.109375" style="1172" customWidth="1"/>
    <col min="4118" max="4352" width="8" style="1172"/>
    <col min="4353" max="4353" width="6.77734375" style="1172" customWidth="1"/>
    <col min="4354" max="4354" width="3.33203125" style="1172" customWidth="1"/>
    <col min="4355" max="4356" width="7" style="1172" customWidth="1"/>
    <col min="4357" max="4363" width="8" style="1172"/>
    <col min="4364" max="4364" width="9.88671875" style="1172" customWidth="1"/>
    <col min="4365" max="4366" width="8" style="1172"/>
    <col min="4367" max="4367" width="9.6640625" style="1172" customWidth="1"/>
    <col min="4368" max="4368" width="10.77734375" style="1172" customWidth="1"/>
    <col min="4369" max="4369" width="12.44140625" style="1172" customWidth="1"/>
    <col min="4370" max="4371" width="9.6640625" style="1172" customWidth="1"/>
    <col min="4372" max="4373" width="11.109375" style="1172" customWidth="1"/>
    <col min="4374" max="4608" width="8" style="1172"/>
    <col min="4609" max="4609" width="6.77734375" style="1172" customWidth="1"/>
    <col min="4610" max="4610" width="3.33203125" style="1172" customWidth="1"/>
    <col min="4611" max="4612" width="7" style="1172" customWidth="1"/>
    <col min="4613" max="4619" width="8" style="1172"/>
    <col min="4620" max="4620" width="9.88671875" style="1172" customWidth="1"/>
    <col min="4621" max="4622" width="8" style="1172"/>
    <col min="4623" max="4623" width="9.6640625" style="1172" customWidth="1"/>
    <col min="4624" max="4624" width="10.77734375" style="1172" customWidth="1"/>
    <col min="4625" max="4625" width="12.44140625" style="1172" customWidth="1"/>
    <col min="4626" max="4627" width="9.6640625" style="1172" customWidth="1"/>
    <col min="4628" max="4629" width="11.109375" style="1172" customWidth="1"/>
    <col min="4630" max="4864" width="8" style="1172"/>
    <col min="4865" max="4865" width="6.77734375" style="1172" customWidth="1"/>
    <col min="4866" max="4866" width="3.33203125" style="1172" customWidth="1"/>
    <col min="4867" max="4868" width="7" style="1172" customWidth="1"/>
    <col min="4869" max="4875" width="8" style="1172"/>
    <col min="4876" max="4876" width="9.88671875" style="1172" customWidth="1"/>
    <col min="4877" max="4878" width="8" style="1172"/>
    <col min="4879" max="4879" width="9.6640625" style="1172" customWidth="1"/>
    <col min="4880" max="4880" width="10.77734375" style="1172" customWidth="1"/>
    <col min="4881" max="4881" width="12.44140625" style="1172" customWidth="1"/>
    <col min="4882" max="4883" width="9.6640625" style="1172" customWidth="1"/>
    <col min="4884" max="4885" width="11.109375" style="1172" customWidth="1"/>
    <col min="4886" max="5120" width="8" style="1172"/>
    <col min="5121" max="5121" width="6.77734375" style="1172" customWidth="1"/>
    <col min="5122" max="5122" width="3.33203125" style="1172" customWidth="1"/>
    <col min="5123" max="5124" width="7" style="1172" customWidth="1"/>
    <col min="5125" max="5131" width="8" style="1172"/>
    <col min="5132" max="5132" width="9.88671875" style="1172" customWidth="1"/>
    <col min="5133" max="5134" width="8" style="1172"/>
    <col min="5135" max="5135" width="9.6640625" style="1172" customWidth="1"/>
    <col min="5136" max="5136" width="10.77734375" style="1172" customWidth="1"/>
    <col min="5137" max="5137" width="12.44140625" style="1172" customWidth="1"/>
    <col min="5138" max="5139" width="9.6640625" style="1172" customWidth="1"/>
    <col min="5140" max="5141" width="11.109375" style="1172" customWidth="1"/>
    <col min="5142" max="5376" width="8" style="1172"/>
    <col min="5377" max="5377" width="6.77734375" style="1172" customWidth="1"/>
    <col min="5378" max="5378" width="3.33203125" style="1172" customWidth="1"/>
    <col min="5379" max="5380" width="7" style="1172" customWidth="1"/>
    <col min="5381" max="5387" width="8" style="1172"/>
    <col min="5388" max="5388" width="9.88671875" style="1172" customWidth="1"/>
    <col min="5389" max="5390" width="8" style="1172"/>
    <col min="5391" max="5391" width="9.6640625" style="1172" customWidth="1"/>
    <col min="5392" max="5392" width="10.77734375" style="1172" customWidth="1"/>
    <col min="5393" max="5393" width="12.44140625" style="1172" customWidth="1"/>
    <col min="5394" max="5395" width="9.6640625" style="1172" customWidth="1"/>
    <col min="5396" max="5397" width="11.109375" style="1172" customWidth="1"/>
    <col min="5398" max="5632" width="8" style="1172"/>
    <col min="5633" max="5633" width="6.77734375" style="1172" customWidth="1"/>
    <col min="5634" max="5634" width="3.33203125" style="1172" customWidth="1"/>
    <col min="5635" max="5636" width="7" style="1172" customWidth="1"/>
    <col min="5637" max="5643" width="8" style="1172"/>
    <col min="5644" max="5644" width="9.88671875" style="1172" customWidth="1"/>
    <col min="5645" max="5646" width="8" style="1172"/>
    <col min="5647" max="5647" width="9.6640625" style="1172" customWidth="1"/>
    <col min="5648" max="5648" width="10.77734375" style="1172" customWidth="1"/>
    <col min="5649" max="5649" width="12.44140625" style="1172" customWidth="1"/>
    <col min="5650" max="5651" width="9.6640625" style="1172" customWidth="1"/>
    <col min="5652" max="5653" width="11.109375" style="1172" customWidth="1"/>
    <col min="5654" max="5888" width="8" style="1172"/>
    <col min="5889" max="5889" width="6.77734375" style="1172" customWidth="1"/>
    <col min="5890" max="5890" width="3.33203125" style="1172" customWidth="1"/>
    <col min="5891" max="5892" width="7" style="1172" customWidth="1"/>
    <col min="5893" max="5899" width="8" style="1172"/>
    <col min="5900" max="5900" width="9.88671875" style="1172" customWidth="1"/>
    <col min="5901" max="5902" width="8" style="1172"/>
    <col min="5903" max="5903" width="9.6640625" style="1172" customWidth="1"/>
    <col min="5904" max="5904" width="10.77734375" style="1172" customWidth="1"/>
    <col min="5905" max="5905" width="12.44140625" style="1172" customWidth="1"/>
    <col min="5906" max="5907" width="9.6640625" style="1172" customWidth="1"/>
    <col min="5908" max="5909" width="11.109375" style="1172" customWidth="1"/>
    <col min="5910" max="6144" width="8" style="1172"/>
    <col min="6145" max="6145" width="6.77734375" style="1172" customWidth="1"/>
    <col min="6146" max="6146" width="3.33203125" style="1172" customWidth="1"/>
    <col min="6147" max="6148" width="7" style="1172" customWidth="1"/>
    <col min="6149" max="6155" width="8" style="1172"/>
    <col min="6156" max="6156" width="9.88671875" style="1172" customWidth="1"/>
    <col min="6157" max="6158" width="8" style="1172"/>
    <col min="6159" max="6159" width="9.6640625" style="1172" customWidth="1"/>
    <col min="6160" max="6160" width="10.77734375" style="1172" customWidth="1"/>
    <col min="6161" max="6161" width="12.44140625" style="1172" customWidth="1"/>
    <col min="6162" max="6163" width="9.6640625" style="1172" customWidth="1"/>
    <col min="6164" max="6165" width="11.109375" style="1172" customWidth="1"/>
    <col min="6166" max="6400" width="8" style="1172"/>
    <col min="6401" max="6401" width="6.77734375" style="1172" customWidth="1"/>
    <col min="6402" max="6402" width="3.33203125" style="1172" customWidth="1"/>
    <col min="6403" max="6404" width="7" style="1172" customWidth="1"/>
    <col min="6405" max="6411" width="8" style="1172"/>
    <col min="6412" max="6412" width="9.88671875" style="1172" customWidth="1"/>
    <col min="6413" max="6414" width="8" style="1172"/>
    <col min="6415" max="6415" width="9.6640625" style="1172" customWidth="1"/>
    <col min="6416" max="6416" width="10.77734375" style="1172" customWidth="1"/>
    <col min="6417" max="6417" width="12.44140625" style="1172" customWidth="1"/>
    <col min="6418" max="6419" width="9.6640625" style="1172" customWidth="1"/>
    <col min="6420" max="6421" width="11.109375" style="1172" customWidth="1"/>
    <col min="6422" max="6656" width="8" style="1172"/>
    <col min="6657" max="6657" width="6.77734375" style="1172" customWidth="1"/>
    <col min="6658" max="6658" width="3.33203125" style="1172" customWidth="1"/>
    <col min="6659" max="6660" width="7" style="1172" customWidth="1"/>
    <col min="6661" max="6667" width="8" style="1172"/>
    <col min="6668" max="6668" width="9.88671875" style="1172" customWidth="1"/>
    <col min="6669" max="6670" width="8" style="1172"/>
    <col min="6671" max="6671" width="9.6640625" style="1172" customWidth="1"/>
    <col min="6672" max="6672" width="10.77734375" style="1172" customWidth="1"/>
    <col min="6673" max="6673" width="12.44140625" style="1172" customWidth="1"/>
    <col min="6674" max="6675" width="9.6640625" style="1172" customWidth="1"/>
    <col min="6676" max="6677" width="11.109375" style="1172" customWidth="1"/>
    <col min="6678" max="6912" width="8" style="1172"/>
    <col min="6913" max="6913" width="6.77734375" style="1172" customWidth="1"/>
    <col min="6914" max="6914" width="3.33203125" style="1172" customWidth="1"/>
    <col min="6915" max="6916" width="7" style="1172" customWidth="1"/>
    <col min="6917" max="6923" width="8" style="1172"/>
    <col min="6924" max="6924" width="9.88671875" style="1172" customWidth="1"/>
    <col min="6925" max="6926" width="8" style="1172"/>
    <col min="6927" max="6927" width="9.6640625" style="1172" customWidth="1"/>
    <col min="6928" max="6928" width="10.77734375" style="1172" customWidth="1"/>
    <col min="6929" max="6929" width="12.44140625" style="1172" customWidth="1"/>
    <col min="6930" max="6931" width="9.6640625" style="1172" customWidth="1"/>
    <col min="6932" max="6933" width="11.109375" style="1172" customWidth="1"/>
    <col min="6934" max="7168" width="8" style="1172"/>
    <col min="7169" max="7169" width="6.77734375" style="1172" customWidth="1"/>
    <col min="7170" max="7170" width="3.33203125" style="1172" customWidth="1"/>
    <col min="7171" max="7172" width="7" style="1172" customWidth="1"/>
    <col min="7173" max="7179" width="8" style="1172"/>
    <col min="7180" max="7180" width="9.88671875" style="1172" customWidth="1"/>
    <col min="7181" max="7182" width="8" style="1172"/>
    <col min="7183" max="7183" width="9.6640625" style="1172" customWidth="1"/>
    <col min="7184" max="7184" width="10.77734375" style="1172" customWidth="1"/>
    <col min="7185" max="7185" width="12.44140625" style="1172" customWidth="1"/>
    <col min="7186" max="7187" width="9.6640625" style="1172" customWidth="1"/>
    <col min="7188" max="7189" width="11.109375" style="1172" customWidth="1"/>
    <col min="7190" max="7424" width="8" style="1172"/>
    <col min="7425" max="7425" width="6.77734375" style="1172" customWidth="1"/>
    <col min="7426" max="7426" width="3.33203125" style="1172" customWidth="1"/>
    <col min="7427" max="7428" width="7" style="1172" customWidth="1"/>
    <col min="7429" max="7435" width="8" style="1172"/>
    <col min="7436" max="7436" width="9.88671875" style="1172" customWidth="1"/>
    <col min="7437" max="7438" width="8" style="1172"/>
    <col min="7439" max="7439" width="9.6640625" style="1172" customWidth="1"/>
    <col min="7440" max="7440" width="10.77734375" style="1172" customWidth="1"/>
    <col min="7441" max="7441" width="12.44140625" style="1172" customWidth="1"/>
    <col min="7442" max="7443" width="9.6640625" style="1172" customWidth="1"/>
    <col min="7444" max="7445" width="11.109375" style="1172" customWidth="1"/>
    <col min="7446" max="7680" width="8" style="1172"/>
    <col min="7681" max="7681" width="6.77734375" style="1172" customWidth="1"/>
    <col min="7682" max="7682" width="3.33203125" style="1172" customWidth="1"/>
    <col min="7683" max="7684" width="7" style="1172" customWidth="1"/>
    <col min="7685" max="7691" width="8" style="1172"/>
    <col min="7692" max="7692" width="9.88671875" style="1172" customWidth="1"/>
    <col min="7693" max="7694" width="8" style="1172"/>
    <col min="7695" max="7695" width="9.6640625" style="1172" customWidth="1"/>
    <col min="7696" max="7696" width="10.77734375" style="1172" customWidth="1"/>
    <col min="7697" max="7697" width="12.44140625" style="1172" customWidth="1"/>
    <col min="7698" max="7699" width="9.6640625" style="1172" customWidth="1"/>
    <col min="7700" max="7701" width="11.109375" style="1172" customWidth="1"/>
    <col min="7702" max="7936" width="8" style="1172"/>
    <col min="7937" max="7937" width="6.77734375" style="1172" customWidth="1"/>
    <col min="7938" max="7938" width="3.33203125" style="1172" customWidth="1"/>
    <col min="7939" max="7940" width="7" style="1172" customWidth="1"/>
    <col min="7941" max="7947" width="8" style="1172"/>
    <col min="7948" max="7948" width="9.88671875" style="1172" customWidth="1"/>
    <col min="7949" max="7950" width="8" style="1172"/>
    <col min="7951" max="7951" width="9.6640625" style="1172" customWidth="1"/>
    <col min="7952" max="7952" width="10.77734375" style="1172" customWidth="1"/>
    <col min="7953" max="7953" width="12.44140625" style="1172" customWidth="1"/>
    <col min="7954" max="7955" width="9.6640625" style="1172" customWidth="1"/>
    <col min="7956" max="7957" width="11.109375" style="1172" customWidth="1"/>
    <col min="7958" max="8192" width="8" style="1172"/>
    <col min="8193" max="8193" width="6.77734375" style="1172" customWidth="1"/>
    <col min="8194" max="8194" width="3.33203125" style="1172" customWidth="1"/>
    <col min="8195" max="8196" width="7" style="1172" customWidth="1"/>
    <col min="8197" max="8203" width="8" style="1172"/>
    <col min="8204" max="8204" width="9.88671875" style="1172" customWidth="1"/>
    <col min="8205" max="8206" width="8" style="1172"/>
    <col min="8207" max="8207" width="9.6640625" style="1172" customWidth="1"/>
    <col min="8208" max="8208" width="10.77734375" style="1172" customWidth="1"/>
    <col min="8209" max="8209" width="12.44140625" style="1172" customWidth="1"/>
    <col min="8210" max="8211" width="9.6640625" style="1172" customWidth="1"/>
    <col min="8212" max="8213" width="11.109375" style="1172" customWidth="1"/>
    <col min="8214" max="8448" width="8" style="1172"/>
    <col min="8449" max="8449" width="6.77734375" style="1172" customWidth="1"/>
    <col min="8450" max="8450" width="3.33203125" style="1172" customWidth="1"/>
    <col min="8451" max="8452" width="7" style="1172" customWidth="1"/>
    <col min="8453" max="8459" width="8" style="1172"/>
    <col min="8460" max="8460" width="9.88671875" style="1172" customWidth="1"/>
    <col min="8461" max="8462" width="8" style="1172"/>
    <col min="8463" max="8463" width="9.6640625" style="1172" customWidth="1"/>
    <col min="8464" max="8464" width="10.77734375" style="1172" customWidth="1"/>
    <col min="8465" max="8465" width="12.44140625" style="1172" customWidth="1"/>
    <col min="8466" max="8467" width="9.6640625" style="1172" customWidth="1"/>
    <col min="8468" max="8469" width="11.109375" style="1172" customWidth="1"/>
    <col min="8470" max="8704" width="8" style="1172"/>
    <col min="8705" max="8705" width="6.77734375" style="1172" customWidth="1"/>
    <col min="8706" max="8706" width="3.33203125" style="1172" customWidth="1"/>
    <col min="8707" max="8708" width="7" style="1172" customWidth="1"/>
    <col min="8709" max="8715" width="8" style="1172"/>
    <col min="8716" max="8716" width="9.88671875" style="1172" customWidth="1"/>
    <col min="8717" max="8718" width="8" style="1172"/>
    <col min="8719" max="8719" width="9.6640625" style="1172" customWidth="1"/>
    <col min="8720" max="8720" width="10.77734375" style="1172" customWidth="1"/>
    <col min="8721" max="8721" width="12.44140625" style="1172" customWidth="1"/>
    <col min="8722" max="8723" width="9.6640625" style="1172" customWidth="1"/>
    <col min="8724" max="8725" width="11.109375" style="1172" customWidth="1"/>
    <col min="8726" max="8960" width="8" style="1172"/>
    <col min="8961" max="8961" width="6.77734375" style="1172" customWidth="1"/>
    <col min="8962" max="8962" width="3.33203125" style="1172" customWidth="1"/>
    <col min="8963" max="8964" width="7" style="1172" customWidth="1"/>
    <col min="8965" max="8971" width="8" style="1172"/>
    <col min="8972" max="8972" width="9.88671875" style="1172" customWidth="1"/>
    <col min="8973" max="8974" width="8" style="1172"/>
    <col min="8975" max="8975" width="9.6640625" style="1172" customWidth="1"/>
    <col min="8976" max="8976" width="10.77734375" style="1172" customWidth="1"/>
    <col min="8977" max="8977" width="12.44140625" style="1172" customWidth="1"/>
    <col min="8978" max="8979" width="9.6640625" style="1172" customWidth="1"/>
    <col min="8980" max="8981" width="11.109375" style="1172" customWidth="1"/>
    <col min="8982" max="9216" width="8" style="1172"/>
    <col min="9217" max="9217" width="6.77734375" style="1172" customWidth="1"/>
    <col min="9218" max="9218" width="3.33203125" style="1172" customWidth="1"/>
    <col min="9219" max="9220" width="7" style="1172" customWidth="1"/>
    <col min="9221" max="9227" width="8" style="1172"/>
    <col min="9228" max="9228" width="9.88671875" style="1172" customWidth="1"/>
    <col min="9229" max="9230" width="8" style="1172"/>
    <col min="9231" max="9231" width="9.6640625" style="1172" customWidth="1"/>
    <col min="9232" max="9232" width="10.77734375" style="1172" customWidth="1"/>
    <col min="9233" max="9233" width="12.44140625" style="1172" customWidth="1"/>
    <col min="9234" max="9235" width="9.6640625" style="1172" customWidth="1"/>
    <col min="9236" max="9237" width="11.109375" style="1172" customWidth="1"/>
    <col min="9238" max="9472" width="8" style="1172"/>
    <col min="9473" max="9473" width="6.77734375" style="1172" customWidth="1"/>
    <col min="9474" max="9474" width="3.33203125" style="1172" customWidth="1"/>
    <col min="9475" max="9476" width="7" style="1172" customWidth="1"/>
    <col min="9477" max="9483" width="8" style="1172"/>
    <col min="9484" max="9484" width="9.88671875" style="1172" customWidth="1"/>
    <col min="9485" max="9486" width="8" style="1172"/>
    <col min="9487" max="9487" width="9.6640625" style="1172" customWidth="1"/>
    <col min="9488" max="9488" width="10.77734375" style="1172" customWidth="1"/>
    <col min="9489" max="9489" width="12.44140625" style="1172" customWidth="1"/>
    <col min="9490" max="9491" width="9.6640625" style="1172" customWidth="1"/>
    <col min="9492" max="9493" width="11.109375" style="1172" customWidth="1"/>
    <col min="9494" max="9728" width="8" style="1172"/>
    <col min="9729" max="9729" width="6.77734375" style="1172" customWidth="1"/>
    <col min="9730" max="9730" width="3.33203125" style="1172" customWidth="1"/>
    <col min="9731" max="9732" width="7" style="1172" customWidth="1"/>
    <col min="9733" max="9739" width="8" style="1172"/>
    <col min="9740" max="9740" width="9.88671875" style="1172" customWidth="1"/>
    <col min="9741" max="9742" width="8" style="1172"/>
    <col min="9743" max="9743" width="9.6640625" style="1172" customWidth="1"/>
    <col min="9744" max="9744" width="10.77734375" style="1172" customWidth="1"/>
    <col min="9745" max="9745" width="12.44140625" style="1172" customWidth="1"/>
    <col min="9746" max="9747" width="9.6640625" style="1172" customWidth="1"/>
    <col min="9748" max="9749" width="11.109375" style="1172" customWidth="1"/>
    <col min="9750" max="9984" width="8" style="1172"/>
    <col min="9985" max="9985" width="6.77734375" style="1172" customWidth="1"/>
    <col min="9986" max="9986" width="3.33203125" style="1172" customWidth="1"/>
    <col min="9987" max="9988" width="7" style="1172" customWidth="1"/>
    <col min="9989" max="9995" width="8" style="1172"/>
    <col min="9996" max="9996" width="9.88671875" style="1172" customWidth="1"/>
    <col min="9997" max="9998" width="8" style="1172"/>
    <col min="9999" max="9999" width="9.6640625" style="1172" customWidth="1"/>
    <col min="10000" max="10000" width="10.77734375" style="1172" customWidth="1"/>
    <col min="10001" max="10001" width="12.44140625" style="1172" customWidth="1"/>
    <col min="10002" max="10003" width="9.6640625" style="1172" customWidth="1"/>
    <col min="10004" max="10005" width="11.109375" style="1172" customWidth="1"/>
    <col min="10006" max="10240" width="8" style="1172"/>
    <col min="10241" max="10241" width="6.77734375" style="1172" customWidth="1"/>
    <col min="10242" max="10242" width="3.33203125" style="1172" customWidth="1"/>
    <col min="10243" max="10244" width="7" style="1172" customWidth="1"/>
    <col min="10245" max="10251" width="8" style="1172"/>
    <col min="10252" max="10252" width="9.88671875" style="1172" customWidth="1"/>
    <col min="10253" max="10254" width="8" style="1172"/>
    <col min="10255" max="10255" width="9.6640625" style="1172" customWidth="1"/>
    <col min="10256" max="10256" width="10.77734375" style="1172" customWidth="1"/>
    <col min="10257" max="10257" width="12.44140625" style="1172" customWidth="1"/>
    <col min="10258" max="10259" width="9.6640625" style="1172" customWidth="1"/>
    <col min="10260" max="10261" width="11.109375" style="1172" customWidth="1"/>
    <col min="10262" max="10496" width="8" style="1172"/>
    <col min="10497" max="10497" width="6.77734375" style="1172" customWidth="1"/>
    <col min="10498" max="10498" width="3.33203125" style="1172" customWidth="1"/>
    <col min="10499" max="10500" width="7" style="1172" customWidth="1"/>
    <col min="10501" max="10507" width="8" style="1172"/>
    <col min="10508" max="10508" width="9.88671875" style="1172" customWidth="1"/>
    <col min="10509" max="10510" width="8" style="1172"/>
    <col min="10511" max="10511" width="9.6640625" style="1172" customWidth="1"/>
    <col min="10512" max="10512" width="10.77734375" style="1172" customWidth="1"/>
    <col min="10513" max="10513" width="12.44140625" style="1172" customWidth="1"/>
    <col min="10514" max="10515" width="9.6640625" style="1172" customWidth="1"/>
    <col min="10516" max="10517" width="11.109375" style="1172" customWidth="1"/>
    <col min="10518" max="10752" width="8" style="1172"/>
    <col min="10753" max="10753" width="6.77734375" style="1172" customWidth="1"/>
    <col min="10754" max="10754" width="3.33203125" style="1172" customWidth="1"/>
    <col min="10755" max="10756" width="7" style="1172" customWidth="1"/>
    <col min="10757" max="10763" width="8" style="1172"/>
    <col min="10764" max="10764" width="9.88671875" style="1172" customWidth="1"/>
    <col min="10765" max="10766" width="8" style="1172"/>
    <col min="10767" max="10767" width="9.6640625" style="1172" customWidth="1"/>
    <col min="10768" max="10768" width="10.77734375" style="1172" customWidth="1"/>
    <col min="10769" max="10769" width="12.44140625" style="1172" customWidth="1"/>
    <col min="10770" max="10771" width="9.6640625" style="1172" customWidth="1"/>
    <col min="10772" max="10773" width="11.109375" style="1172" customWidth="1"/>
    <col min="10774" max="11008" width="8" style="1172"/>
    <col min="11009" max="11009" width="6.77734375" style="1172" customWidth="1"/>
    <col min="11010" max="11010" width="3.33203125" style="1172" customWidth="1"/>
    <col min="11011" max="11012" width="7" style="1172" customWidth="1"/>
    <col min="11013" max="11019" width="8" style="1172"/>
    <col min="11020" max="11020" width="9.88671875" style="1172" customWidth="1"/>
    <col min="11021" max="11022" width="8" style="1172"/>
    <col min="11023" max="11023" width="9.6640625" style="1172" customWidth="1"/>
    <col min="11024" max="11024" width="10.77734375" style="1172" customWidth="1"/>
    <col min="11025" max="11025" width="12.44140625" style="1172" customWidth="1"/>
    <col min="11026" max="11027" width="9.6640625" style="1172" customWidth="1"/>
    <col min="11028" max="11029" width="11.109375" style="1172" customWidth="1"/>
    <col min="11030" max="11264" width="8" style="1172"/>
    <col min="11265" max="11265" width="6.77734375" style="1172" customWidth="1"/>
    <col min="11266" max="11266" width="3.33203125" style="1172" customWidth="1"/>
    <col min="11267" max="11268" width="7" style="1172" customWidth="1"/>
    <col min="11269" max="11275" width="8" style="1172"/>
    <col min="11276" max="11276" width="9.88671875" style="1172" customWidth="1"/>
    <col min="11277" max="11278" width="8" style="1172"/>
    <col min="11279" max="11279" width="9.6640625" style="1172" customWidth="1"/>
    <col min="11280" max="11280" width="10.77734375" style="1172" customWidth="1"/>
    <col min="11281" max="11281" width="12.44140625" style="1172" customWidth="1"/>
    <col min="11282" max="11283" width="9.6640625" style="1172" customWidth="1"/>
    <col min="11284" max="11285" width="11.109375" style="1172" customWidth="1"/>
    <col min="11286" max="11520" width="8" style="1172"/>
    <col min="11521" max="11521" width="6.77734375" style="1172" customWidth="1"/>
    <col min="11522" max="11522" width="3.33203125" style="1172" customWidth="1"/>
    <col min="11523" max="11524" width="7" style="1172" customWidth="1"/>
    <col min="11525" max="11531" width="8" style="1172"/>
    <col min="11532" max="11532" width="9.88671875" style="1172" customWidth="1"/>
    <col min="11533" max="11534" width="8" style="1172"/>
    <col min="11535" max="11535" width="9.6640625" style="1172" customWidth="1"/>
    <col min="11536" max="11536" width="10.77734375" style="1172" customWidth="1"/>
    <col min="11537" max="11537" width="12.44140625" style="1172" customWidth="1"/>
    <col min="11538" max="11539" width="9.6640625" style="1172" customWidth="1"/>
    <col min="11540" max="11541" width="11.109375" style="1172" customWidth="1"/>
    <col min="11542" max="11776" width="8" style="1172"/>
    <col min="11777" max="11777" width="6.77734375" style="1172" customWidth="1"/>
    <col min="11778" max="11778" width="3.33203125" style="1172" customWidth="1"/>
    <col min="11779" max="11780" width="7" style="1172" customWidth="1"/>
    <col min="11781" max="11787" width="8" style="1172"/>
    <col min="11788" max="11788" width="9.88671875" style="1172" customWidth="1"/>
    <col min="11789" max="11790" width="8" style="1172"/>
    <col min="11791" max="11791" width="9.6640625" style="1172" customWidth="1"/>
    <col min="11792" max="11792" width="10.77734375" style="1172" customWidth="1"/>
    <col min="11793" max="11793" width="12.44140625" style="1172" customWidth="1"/>
    <col min="11794" max="11795" width="9.6640625" style="1172" customWidth="1"/>
    <col min="11796" max="11797" width="11.109375" style="1172" customWidth="1"/>
    <col min="11798" max="12032" width="8" style="1172"/>
    <col min="12033" max="12033" width="6.77734375" style="1172" customWidth="1"/>
    <col min="12034" max="12034" width="3.33203125" style="1172" customWidth="1"/>
    <col min="12035" max="12036" width="7" style="1172" customWidth="1"/>
    <col min="12037" max="12043" width="8" style="1172"/>
    <col min="12044" max="12044" width="9.88671875" style="1172" customWidth="1"/>
    <col min="12045" max="12046" width="8" style="1172"/>
    <col min="12047" max="12047" width="9.6640625" style="1172" customWidth="1"/>
    <col min="12048" max="12048" width="10.77734375" style="1172" customWidth="1"/>
    <col min="12049" max="12049" width="12.44140625" style="1172" customWidth="1"/>
    <col min="12050" max="12051" width="9.6640625" style="1172" customWidth="1"/>
    <col min="12052" max="12053" width="11.109375" style="1172" customWidth="1"/>
    <col min="12054" max="12288" width="8" style="1172"/>
    <col min="12289" max="12289" width="6.77734375" style="1172" customWidth="1"/>
    <col min="12290" max="12290" width="3.33203125" style="1172" customWidth="1"/>
    <col min="12291" max="12292" width="7" style="1172" customWidth="1"/>
    <col min="12293" max="12299" width="8" style="1172"/>
    <col min="12300" max="12300" width="9.88671875" style="1172" customWidth="1"/>
    <col min="12301" max="12302" width="8" style="1172"/>
    <col min="12303" max="12303" width="9.6640625" style="1172" customWidth="1"/>
    <col min="12304" max="12304" width="10.77734375" style="1172" customWidth="1"/>
    <col min="12305" max="12305" width="12.44140625" style="1172" customWidth="1"/>
    <col min="12306" max="12307" width="9.6640625" style="1172" customWidth="1"/>
    <col min="12308" max="12309" width="11.109375" style="1172" customWidth="1"/>
    <col min="12310" max="12544" width="8" style="1172"/>
    <col min="12545" max="12545" width="6.77734375" style="1172" customWidth="1"/>
    <col min="12546" max="12546" width="3.33203125" style="1172" customWidth="1"/>
    <col min="12547" max="12548" width="7" style="1172" customWidth="1"/>
    <col min="12549" max="12555" width="8" style="1172"/>
    <col min="12556" max="12556" width="9.88671875" style="1172" customWidth="1"/>
    <col min="12557" max="12558" width="8" style="1172"/>
    <col min="12559" max="12559" width="9.6640625" style="1172" customWidth="1"/>
    <col min="12560" max="12560" width="10.77734375" style="1172" customWidth="1"/>
    <col min="12561" max="12561" width="12.44140625" style="1172" customWidth="1"/>
    <col min="12562" max="12563" width="9.6640625" style="1172" customWidth="1"/>
    <col min="12564" max="12565" width="11.109375" style="1172" customWidth="1"/>
    <col min="12566" max="12800" width="8" style="1172"/>
    <col min="12801" max="12801" width="6.77734375" style="1172" customWidth="1"/>
    <col min="12802" max="12802" width="3.33203125" style="1172" customWidth="1"/>
    <col min="12803" max="12804" width="7" style="1172" customWidth="1"/>
    <col min="12805" max="12811" width="8" style="1172"/>
    <col min="12812" max="12812" width="9.88671875" style="1172" customWidth="1"/>
    <col min="12813" max="12814" width="8" style="1172"/>
    <col min="12815" max="12815" width="9.6640625" style="1172" customWidth="1"/>
    <col min="12816" max="12816" width="10.77734375" style="1172" customWidth="1"/>
    <col min="12817" max="12817" width="12.44140625" style="1172" customWidth="1"/>
    <col min="12818" max="12819" width="9.6640625" style="1172" customWidth="1"/>
    <col min="12820" max="12821" width="11.109375" style="1172" customWidth="1"/>
    <col min="12822" max="13056" width="8" style="1172"/>
    <col min="13057" max="13057" width="6.77734375" style="1172" customWidth="1"/>
    <col min="13058" max="13058" width="3.33203125" style="1172" customWidth="1"/>
    <col min="13059" max="13060" width="7" style="1172" customWidth="1"/>
    <col min="13061" max="13067" width="8" style="1172"/>
    <col min="13068" max="13068" width="9.88671875" style="1172" customWidth="1"/>
    <col min="13069" max="13070" width="8" style="1172"/>
    <col min="13071" max="13071" width="9.6640625" style="1172" customWidth="1"/>
    <col min="13072" max="13072" width="10.77734375" style="1172" customWidth="1"/>
    <col min="13073" max="13073" width="12.44140625" style="1172" customWidth="1"/>
    <col min="13074" max="13075" width="9.6640625" style="1172" customWidth="1"/>
    <col min="13076" max="13077" width="11.109375" style="1172" customWidth="1"/>
    <col min="13078" max="13312" width="8" style="1172"/>
    <col min="13313" max="13313" width="6.77734375" style="1172" customWidth="1"/>
    <col min="13314" max="13314" width="3.33203125" style="1172" customWidth="1"/>
    <col min="13315" max="13316" width="7" style="1172" customWidth="1"/>
    <col min="13317" max="13323" width="8" style="1172"/>
    <col min="13324" max="13324" width="9.88671875" style="1172" customWidth="1"/>
    <col min="13325" max="13326" width="8" style="1172"/>
    <col min="13327" max="13327" width="9.6640625" style="1172" customWidth="1"/>
    <col min="13328" max="13328" width="10.77734375" style="1172" customWidth="1"/>
    <col min="13329" max="13329" width="12.44140625" style="1172" customWidth="1"/>
    <col min="13330" max="13331" width="9.6640625" style="1172" customWidth="1"/>
    <col min="13332" max="13333" width="11.109375" style="1172" customWidth="1"/>
    <col min="13334" max="13568" width="8" style="1172"/>
    <col min="13569" max="13569" width="6.77734375" style="1172" customWidth="1"/>
    <col min="13570" max="13570" width="3.33203125" style="1172" customWidth="1"/>
    <col min="13571" max="13572" width="7" style="1172" customWidth="1"/>
    <col min="13573" max="13579" width="8" style="1172"/>
    <col min="13580" max="13580" width="9.88671875" style="1172" customWidth="1"/>
    <col min="13581" max="13582" width="8" style="1172"/>
    <col min="13583" max="13583" width="9.6640625" style="1172" customWidth="1"/>
    <col min="13584" max="13584" width="10.77734375" style="1172" customWidth="1"/>
    <col min="13585" max="13585" width="12.44140625" style="1172" customWidth="1"/>
    <col min="13586" max="13587" width="9.6640625" style="1172" customWidth="1"/>
    <col min="13588" max="13589" width="11.109375" style="1172" customWidth="1"/>
    <col min="13590" max="13824" width="8" style="1172"/>
    <col min="13825" max="13825" width="6.77734375" style="1172" customWidth="1"/>
    <col min="13826" max="13826" width="3.33203125" style="1172" customWidth="1"/>
    <col min="13827" max="13828" width="7" style="1172" customWidth="1"/>
    <col min="13829" max="13835" width="8" style="1172"/>
    <col min="13836" max="13836" width="9.88671875" style="1172" customWidth="1"/>
    <col min="13837" max="13838" width="8" style="1172"/>
    <col min="13839" max="13839" width="9.6640625" style="1172" customWidth="1"/>
    <col min="13840" max="13840" width="10.77734375" style="1172" customWidth="1"/>
    <col min="13841" max="13841" width="12.44140625" style="1172" customWidth="1"/>
    <col min="13842" max="13843" width="9.6640625" style="1172" customWidth="1"/>
    <col min="13844" max="13845" width="11.109375" style="1172" customWidth="1"/>
    <col min="13846" max="14080" width="8" style="1172"/>
    <col min="14081" max="14081" width="6.77734375" style="1172" customWidth="1"/>
    <col min="14082" max="14082" width="3.33203125" style="1172" customWidth="1"/>
    <col min="14083" max="14084" width="7" style="1172" customWidth="1"/>
    <col min="14085" max="14091" width="8" style="1172"/>
    <col min="14092" max="14092" width="9.88671875" style="1172" customWidth="1"/>
    <col min="14093" max="14094" width="8" style="1172"/>
    <col min="14095" max="14095" width="9.6640625" style="1172" customWidth="1"/>
    <col min="14096" max="14096" width="10.77734375" style="1172" customWidth="1"/>
    <col min="14097" max="14097" width="12.44140625" style="1172" customWidth="1"/>
    <col min="14098" max="14099" width="9.6640625" style="1172" customWidth="1"/>
    <col min="14100" max="14101" width="11.109375" style="1172" customWidth="1"/>
    <col min="14102" max="14336" width="8" style="1172"/>
    <col min="14337" max="14337" width="6.77734375" style="1172" customWidth="1"/>
    <col min="14338" max="14338" width="3.33203125" style="1172" customWidth="1"/>
    <col min="14339" max="14340" width="7" style="1172" customWidth="1"/>
    <col min="14341" max="14347" width="8" style="1172"/>
    <col min="14348" max="14348" width="9.88671875" style="1172" customWidth="1"/>
    <col min="14349" max="14350" width="8" style="1172"/>
    <col min="14351" max="14351" width="9.6640625" style="1172" customWidth="1"/>
    <col min="14352" max="14352" width="10.77734375" style="1172" customWidth="1"/>
    <col min="14353" max="14353" width="12.44140625" style="1172" customWidth="1"/>
    <col min="14354" max="14355" width="9.6640625" style="1172" customWidth="1"/>
    <col min="14356" max="14357" width="11.109375" style="1172" customWidth="1"/>
    <col min="14358" max="14592" width="8" style="1172"/>
    <col min="14593" max="14593" width="6.77734375" style="1172" customWidth="1"/>
    <col min="14594" max="14594" width="3.33203125" style="1172" customWidth="1"/>
    <col min="14595" max="14596" width="7" style="1172" customWidth="1"/>
    <col min="14597" max="14603" width="8" style="1172"/>
    <col min="14604" max="14604" width="9.88671875" style="1172" customWidth="1"/>
    <col min="14605" max="14606" width="8" style="1172"/>
    <col min="14607" max="14607" width="9.6640625" style="1172" customWidth="1"/>
    <col min="14608" max="14608" width="10.77734375" style="1172" customWidth="1"/>
    <col min="14609" max="14609" width="12.44140625" style="1172" customWidth="1"/>
    <col min="14610" max="14611" width="9.6640625" style="1172" customWidth="1"/>
    <col min="14612" max="14613" width="11.109375" style="1172" customWidth="1"/>
    <col min="14614" max="14848" width="8" style="1172"/>
    <col min="14849" max="14849" width="6.77734375" style="1172" customWidth="1"/>
    <col min="14850" max="14850" width="3.33203125" style="1172" customWidth="1"/>
    <col min="14851" max="14852" width="7" style="1172" customWidth="1"/>
    <col min="14853" max="14859" width="8" style="1172"/>
    <col min="14860" max="14860" width="9.88671875" style="1172" customWidth="1"/>
    <col min="14861" max="14862" width="8" style="1172"/>
    <col min="14863" max="14863" width="9.6640625" style="1172" customWidth="1"/>
    <col min="14864" max="14864" width="10.77734375" style="1172" customWidth="1"/>
    <col min="14865" max="14865" width="12.44140625" style="1172" customWidth="1"/>
    <col min="14866" max="14867" width="9.6640625" style="1172" customWidth="1"/>
    <col min="14868" max="14869" width="11.109375" style="1172" customWidth="1"/>
    <col min="14870" max="15104" width="8" style="1172"/>
    <col min="15105" max="15105" width="6.77734375" style="1172" customWidth="1"/>
    <col min="15106" max="15106" width="3.33203125" style="1172" customWidth="1"/>
    <col min="15107" max="15108" width="7" style="1172" customWidth="1"/>
    <col min="15109" max="15115" width="8" style="1172"/>
    <col min="15116" max="15116" width="9.88671875" style="1172" customWidth="1"/>
    <col min="15117" max="15118" width="8" style="1172"/>
    <col min="15119" max="15119" width="9.6640625" style="1172" customWidth="1"/>
    <col min="15120" max="15120" width="10.77734375" style="1172" customWidth="1"/>
    <col min="15121" max="15121" width="12.44140625" style="1172" customWidth="1"/>
    <col min="15122" max="15123" width="9.6640625" style="1172" customWidth="1"/>
    <col min="15124" max="15125" width="11.109375" style="1172" customWidth="1"/>
    <col min="15126" max="15360" width="8" style="1172"/>
    <col min="15361" max="15361" width="6.77734375" style="1172" customWidth="1"/>
    <col min="15362" max="15362" width="3.33203125" style="1172" customWidth="1"/>
    <col min="15363" max="15364" width="7" style="1172" customWidth="1"/>
    <col min="15365" max="15371" width="8" style="1172"/>
    <col min="15372" max="15372" width="9.88671875" style="1172" customWidth="1"/>
    <col min="15373" max="15374" width="8" style="1172"/>
    <col min="15375" max="15375" width="9.6640625" style="1172" customWidth="1"/>
    <col min="15376" max="15376" width="10.77734375" style="1172" customWidth="1"/>
    <col min="15377" max="15377" width="12.44140625" style="1172" customWidth="1"/>
    <col min="15378" max="15379" width="9.6640625" style="1172" customWidth="1"/>
    <col min="15380" max="15381" width="11.109375" style="1172" customWidth="1"/>
    <col min="15382" max="15616" width="8" style="1172"/>
    <col min="15617" max="15617" width="6.77734375" style="1172" customWidth="1"/>
    <col min="15618" max="15618" width="3.33203125" style="1172" customWidth="1"/>
    <col min="15619" max="15620" width="7" style="1172" customWidth="1"/>
    <col min="15621" max="15627" width="8" style="1172"/>
    <col min="15628" max="15628" width="9.88671875" style="1172" customWidth="1"/>
    <col min="15629" max="15630" width="8" style="1172"/>
    <col min="15631" max="15631" width="9.6640625" style="1172" customWidth="1"/>
    <col min="15632" max="15632" width="10.77734375" style="1172" customWidth="1"/>
    <col min="15633" max="15633" width="12.44140625" style="1172" customWidth="1"/>
    <col min="15634" max="15635" width="9.6640625" style="1172" customWidth="1"/>
    <col min="15636" max="15637" width="11.109375" style="1172" customWidth="1"/>
    <col min="15638" max="15872" width="8" style="1172"/>
    <col min="15873" max="15873" width="6.77734375" style="1172" customWidth="1"/>
    <col min="15874" max="15874" width="3.33203125" style="1172" customWidth="1"/>
    <col min="15875" max="15876" width="7" style="1172" customWidth="1"/>
    <col min="15877" max="15883" width="8" style="1172"/>
    <col min="15884" max="15884" width="9.88671875" style="1172" customWidth="1"/>
    <col min="15885" max="15886" width="8" style="1172"/>
    <col min="15887" max="15887" width="9.6640625" style="1172" customWidth="1"/>
    <col min="15888" max="15888" width="10.77734375" style="1172" customWidth="1"/>
    <col min="15889" max="15889" width="12.44140625" style="1172" customWidth="1"/>
    <col min="15890" max="15891" width="9.6640625" style="1172" customWidth="1"/>
    <col min="15892" max="15893" width="11.109375" style="1172" customWidth="1"/>
    <col min="15894" max="16128" width="8" style="1172"/>
    <col min="16129" max="16129" width="6.77734375" style="1172" customWidth="1"/>
    <col min="16130" max="16130" width="3.33203125" style="1172" customWidth="1"/>
    <col min="16131" max="16132" width="7" style="1172" customWidth="1"/>
    <col min="16133" max="16139" width="8" style="1172"/>
    <col min="16140" max="16140" width="9.88671875" style="1172" customWidth="1"/>
    <col min="16141" max="16142" width="8" style="1172"/>
    <col min="16143" max="16143" width="9.6640625" style="1172" customWidth="1"/>
    <col min="16144" max="16144" width="10.77734375" style="1172" customWidth="1"/>
    <col min="16145" max="16145" width="12.44140625" style="1172" customWidth="1"/>
    <col min="16146" max="16147" width="9.6640625" style="1172" customWidth="1"/>
    <col min="16148" max="16149" width="11.109375" style="1172" customWidth="1"/>
    <col min="16150" max="16384" width="8" style="1172"/>
  </cols>
  <sheetData>
    <row r="1" spans="1:22" ht="16.5" customHeight="1" x14ac:dyDescent="0.3">
      <c r="A1" s="2158" t="s">
        <v>272</v>
      </c>
      <c r="B1" s="2158"/>
      <c r="C1" s="1135"/>
      <c r="D1" s="1136"/>
      <c r="E1" s="1171"/>
      <c r="G1" s="1173"/>
      <c r="H1" s="1173"/>
      <c r="I1" s="1173"/>
      <c r="J1" s="1173"/>
      <c r="K1" s="1173"/>
      <c r="L1" s="1173"/>
      <c r="M1" s="1173"/>
      <c r="N1" s="1173"/>
      <c r="O1" s="1173"/>
      <c r="P1" s="1173"/>
      <c r="Q1" s="1173"/>
      <c r="R1" s="2202" t="s">
        <v>589</v>
      </c>
      <c r="S1" s="2203"/>
      <c r="T1" s="2204" t="s">
        <v>1218</v>
      </c>
      <c r="U1" s="2205"/>
      <c r="V1" s="109" t="s">
        <v>97</v>
      </c>
    </row>
    <row r="2" spans="1:22" ht="18" customHeight="1" x14ac:dyDescent="0.3">
      <c r="A2" s="2162" t="s">
        <v>966</v>
      </c>
      <c r="B2" s="2162"/>
      <c r="C2" s="1174" t="s">
        <v>1219</v>
      </c>
      <c r="D2" s="1175"/>
      <c r="E2" s="1171"/>
      <c r="F2" s="1173"/>
      <c r="G2" s="1173"/>
      <c r="H2" s="1173"/>
      <c r="I2" s="1173"/>
      <c r="J2" s="1173"/>
      <c r="K2" s="1173"/>
      <c r="L2" s="1173"/>
      <c r="M2" s="1173"/>
      <c r="N2" s="1173"/>
      <c r="O2" s="1173"/>
      <c r="P2" s="1173"/>
      <c r="Q2" s="1173"/>
      <c r="R2" s="2202" t="s">
        <v>968</v>
      </c>
      <c r="S2" s="2203"/>
      <c r="T2" s="2206" t="s">
        <v>1279</v>
      </c>
      <c r="U2" s="2207"/>
    </row>
    <row r="3" spans="1:22" ht="25.05" customHeight="1" x14ac:dyDescent="0.4">
      <c r="A3" s="2197" t="s">
        <v>1280</v>
      </c>
      <c r="B3" s="2197"/>
      <c r="C3" s="2197"/>
      <c r="D3" s="2197"/>
      <c r="E3" s="2197"/>
      <c r="F3" s="2197"/>
      <c r="G3" s="2197"/>
      <c r="H3" s="2197"/>
      <c r="I3" s="2197"/>
      <c r="J3" s="2197"/>
      <c r="K3" s="2197"/>
      <c r="L3" s="2197"/>
      <c r="M3" s="2197"/>
      <c r="N3" s="2197"/>
      <c r="O3" s="2197"/>
      <c r="P3" s="2197"/>
      <c r="Q3" s="2197"/>
      <c r="R3" s="2197"/>
      <c r="S3" s="2197"/>
      <c r="T3" s="2197"/>
      <c r="U3" s="2197"/>
    </row>
    <row r="4" spans="1:22" ht="20.100000000000001" customHeight="1" thickBot="1" x14ac:dyDescent="0.35">
      <c r="B4" s="1176"/>
      <c r="C4" s="1176"/>
      <c r="D4" s="1176"/>
      <c r="E4" s="2198" t="s">
        <v>1329</v>
      </c>
      <c r="F4" s="2198"/>
      <c r="G4" s="2198"/>
      <c r="H4" s="2198"/>
      <c r="I4" s="2198"/>
      <c r="J4" s="2198"/>
      <c r="K4" s="2198"/>
      <c r="L4" s="2198"/>
      <c r="M4" s="2198"/>
      <c r="N4" s="2198"/>
      <c r="O4" s="2198"/>
      <c r="P4" s="2198"/>
      <c r="Q4" s="2198"/>
      <c r="R4" s="2198"/>
      <c r="S4" s="2198"/>
      <c r="T4" s="1176"/>
      <c r="U4" s="1177" t="s">
        <v>1188</v>
      </c>
    </row>
    <row r="5" spans="1:22" s="1178" customFormat="1" ht="20.100000000000001" customHeight="1" thickBot="1" x14ac:dyDescent="0.35">
      <c r="A5" s="2199" t="s">
        <v>1281</v>
      </c>
      <c r="B5" s="2199"/>
      <c r="C5" s="2199"/>
      <c r="D5" s="2199"/>
      <c r="E5" s="2200" t="s">
        <v>1282</v>
      </c>
      <c r="F5" s="2200"/>
      <c r="G5" s="2200" t="s">
        <v>1283</v>
      </c>
      <c r="H5" s="2200"/>
      <c r="I5" s="2200"/>
      <c r="J5" s="2200"/>
      <c r="K5" s="2200"/>
      <c r="L5" s="2200"/>
      <c r="M5" s="2200"/>
      <c r="N5" s="2200"/>
      <c r="O5" s="2200" t="s">
        <v>1284</v>
      </c>
      <c r="P5" s="2200"/>
      <c r="Q5" s="2200"/>
      <c r="R5" s="2200"/>
      <c r="S5" s="2200"/>
      <c r="T5" s="2200"/>
      <c r="U5" s="2201"/>
    </row>
    <row r="6" spans="1:22" s="1178" customFormat="1" ht="37.950000000000003" customHeight="1" thickBot="1" x14ac:dyDescent="0.35">
      <c r="A6" s="2199"/>
      <c r="B6" s="2199"/>
      <c r="C6" s="2199"/>
      <c r="D6" s="2199"/>
      <c r="E6" s="1179" t="s">
        <v>1285</v>
      </c>
      <c r="F6" s="1179" t="s">
        <v>1286</v>
      </c>
      <c r="G6" s="1179" t="s">
        <v>1287</v>
      </c>
      <c r="H6" s="1180" t="s">
        <v>1288</v>
      </c>
      <c r="I6" s="1181" t="s">
        <v>1289</v>
      </c>
      <c r="J6" s="1181" t="s">
        <v>1290</v>
      </c>
      <c r="K6" s="1181" t="s">
        <v>1291</v>
      </c>
      <c r="L6" s="1181" t="s">
        <v>1292</v>
      </c>
      <c r="M6" s="1179" t="s">
        <v>1293</v>
      </c>
      <c r="N6" s="1179" t="s">
        <v>611</v>
      </c>
      <c r="O6" s="1179" t="s">
        <v>1294</v>
      </c>
      <c r="P6" s="1180" t="s">
        <v>1295</v>
      </c>
      <c r="Q6" s="1180" t="s">
        <v>1296</v>
      </c>
      <c r="R6" s="1179" t="s">
        <v>1297</v>
      </c>
      <c r="S6" s="1179" t="s">
        <v>1298</v>
      </c>
      <c r="T6" s="1179" t="s">
        <v>1299</v>
      </c>
      <c r="U6" s="1221" t="s">
        <v>1300</v>
      </c>
    </row>
    <row r="7" spans="1:22" ht="16.5" customHeight="1" thickBot="1" x14ac:dyDescent="0.3">
      <c r="A7" s="2191" t="s">
        <v>1301</v>
      </c>
      <c r="B7" s="2193" t="s">
        <v>1302</v>
      </c>
      <c r="C7" s="2195" t="s">
        <v>1303</v>
      </c>
      <c r="D7" s="2195"/>
      <c r="E7" s="1222">
        <f>SUM(E8:E19)</f>
        <v>0</v>
      </c>
      <c r="F7" s="1222">
        <f t="shared" ref="F7:U7" si="0">SUM(F8:F19)</f>
        <v>0</v>
      </c>
      <c r="G7" s="1222">
        <f t="shared" si="0"/>
        <v>0</v>
      </c>
      <c r="H7" s="1222">
        <f t="shared" si="0"/>
        <v>0</v>
      </c>
      <c r="I7" s="1222">
        <f t="shared" si="0"/>
        <v>0</v>
      </c>
      <c r="J7" s="1222">
        <f t="shared" si="0"/>
        <v>0</v>
      </c>
      <c r="K7" s="1222">
        <f t="shared" si="0"/>
        <v>0</v>
      </c>
      <c r="L7" s="1222">
        <f t="shared" si="0"/>
        <v>0</v>
      </c>
      <c r="M7" s="1222">
        <f t="shared" si="0"/>
        <v>0</v>
      </c>
      <c r="N7" s="1222">
        <f t="shared" si="0"/>
        <v>0</v>
      </c>
      <c r="O7" s="1222">
        <f t="shared" si="0"/>
        <v>0</v>
      </c>
      <c r="P7" s="1222">
        <f t="shared" si="0"/>
        <v>0</v>
      </c>
      <c r="Q7" s="1222">
        <f t="shared" si="0"/>
        <v>0</v>
      </c>
      <c r="R7" s="1222">
        <f t="shared" si="0"/>
        <v>0</v>
      </c>
      <c r="S7" s="1222">
        <f t="shared" si="0"/>
        <v>0</v>
      </c>
      <c r="T7" s="1222">
        <f t="shared" si="0"/>
        <v>0</v>
      </c>
      <c r="U7" s="1223">
        <f t="shared" si="0"/>
        <v>0</v>
      </c>
    </row>
    <row r="8" spans="1:22" ht="16.5" customHeight="1" thickBot="1" x14ac:dyDescent="0.3">
      <c r="A8" s="2191"/>
      <c r="B8" s="2194"/>
      <c r="C8" s="2183" t="s">
        <v>1242</v>
      </c>
      <c r="D8" s="2183"/>
      <c r="E8" s="1224">
        <v>0</v>
      </c>
      <c r="F8" s="1224">
        <v>0</v>
      </c>
      <c r="G8" s="1224">
        <v>0</v>
      </c>
      <c r="H8" s="1224">
        <v>0</v>
      </c>
      <c r="I8" s="1224">
        <v>0</v>
      </c>
      <c r="J8" s="1224">
        <v>0</v>
      </c>
      <c r="K8" s="1224">
        <v>0</v>
      </c>
      <c r="L8" s="1224">
        <v>0</v>
      </c>
      <c r="M8" s="1224">
        <v>0</v>
      </c>
      <c r="N8" s="1224">
        <v>0</v>
      </c>
      <c r="O8" s="1224">
        <v>0</v>
      </c>
      <c r="P8" s="1224">
        <v>0</v>
      </c>
      <c r="Q8" s="1224">
        <v>0</v>
      </c>
      <c r="R8" s="1224">
        <v>0</v>
      </c>
      <c r="S8" s="1224">
        <v>0</v>
      </c>
      <c r="T8" s="1224">
        <v>0</v>
      </c>
      <c r="U8" s="1225">
        <v>0</v>
      </c>
    </row>
    <row r="9" spans="1:22" ht="16.5" customHeight="1" thickBot="1" x14ac:dyDescent="0.3">
      <c r="A9" s="2191"/>
      <c r="B9" s="2194"/>
      <c r="C9" s="2183" t="s">
        <v>1243</v>
      </c>
      <c r="D9" s="2183"/>
      <c r="E9" s="1224">
        <v>0</v>
      </c>
      <c r="F9" s="1224">
        <v>0</v>
      </c>
      <c r="G9" s="1224">
        <v>0</v>
      </c>
      <c r="H9" s="1224">
        <v>0</v>
      </c>
      <c r="I9" s="1224">
        <v>0</v>
      </c>
      <c r="J9" s="1224">
        <v>0</v>
      </c>
      <c r="K9" s="1224">
        <v>0</v>
      </c>
      <c r="L9" s="1224">
        <v>0</v>
      </c>
      <c r="M9" s="1224">
        <v>0</v>
      </c>
      <c r="N9" s="1224">
        <v>0</v>
      </c>
      <c r="O9" s="1224">
        <v>0</v>
      </c>
      <c r="P9" s="1224">
        <v>0</v>
      </c>
      <c r="Q9" s="1224">
        <v>0</v>
      </c>
      <c r="R9" s="1224">
        <v>0</v>
      </c>
      <c r="S9" s="1224">
        <v>0</v>
      </c>
      <c r="T9" s="1224">
        <v>0</v>
      </c>
      <c r="U9" s="1225">
        <v>0</v>
      </c>
    </row>
    <row r="10" spans="1:22" ht="16.5" customHeight="1" thickBot="1" x14ac:dyDescent="0.3">
      <c r="A10" s="2191"/>
      <c r="B10" s="2194"/>
      <c r="C10" s="2183" t="s">
        <v>1244</v>
      </c>
      <c r="D10" s="2183"/>
      <c r="E10" s="1224">
        <v>0</v>
      </c>
      <c r="F10" s="1224">
        <v>0</v>
      </c>
      <c r="G10" s="1224">
        <v>0</v>
      </c>
      <c r="H10" s="1224">
        <v>0</v>
      </c>
      <c r="I10" s="1224">
        <v>0</v>
      </c>
      <c r="J10" s="1224">
        <v>0</v>
      </c>
      <c r="K10" s="1224">
        <v>0</v>
      </c>
      <c r="L10" s="1224">
        <v>0</v>
      </c>
      <c r="M10" s="1224">
        <v>0</v>
      </c>
      <c r="N10" s="1224">
        <v>0</v>
      </c>
      <c r="O10" s="1224">
        <v>0</v>
      </c>
      <c r="P10" s="1224">
        <v>0</v>
      </c>
      <c r="Q10" s="1224">
        <v>0</v>
      </c>
      <c r="R10" s="1224">
        <v>0</v>
      </c>
      <c r="S10" s="1224">
        <v>0</v>
      </c>
      <c r="T10" s="1224">
        <v>0</v>
      </c>
      <c r="U10" s="1225">
        <v>0</v>
      </c>
    </row>
    <row r="11" spans="1:22" ht="16.5" customHeight="1" thickBot="1" x14ac:dyDescent="0.3">
      <c r="A11" s="2191"/>
      <c r="B11" s="2194"/>
      <c r="C11" s="2183" t="s">
        <v>1245</v>
      </c>
      <c r="D11" s="2183"/>
      <c r="E11" s="1224">
        <v>0</v>
      </c>
      <c r="F11" s="1224">
        <v>0</v>
      </c>
      <c r="G11" s="1224">
        <v>0</v>
      </c>
      <c r="H11" s="1224">
        <v>0</v>
      </c>
      <c r="I11" s="1224">
        <v>0</v>
      </c>
      <c r="J11" s="1224">
        <v>0</v>
      </c>
      <c r="K11" s="1224">
        <v>0</v>
      </c>
      <c r="L11" s="1224">
        <v>0</v>
      </c>
      <c r="M11" s="1224">
        <v>0</v>
      </c>
      <c r="N11" s="1224">
        <v>0</v>
      </c>
      <c r="O11" s="1224">
        <v>0</v>
      </c>
      <c r="P11" s="1224">
        <v>0</v>
      </c>
      <c r="Q11" s="1224">
        <v>0</v>
      </c>
      <c r="R11" s="1224">
        <v>0</v>
      </c>
      <c r="S11" s="1224">
        <v>0</v>
      </c>
      <c r="T11" s="1224">
        <v>0</v>
      </c>
      <c r="U11" s="1225">
        <v>0</v>
      </c>
    </row>
    <row r="12" spans="1:22" ht="16.5" customHeight="1" thickBot="1" x14ac:dyDescent="0.3">
      <c r="A12" s="2191"/>
      <c r="B12" s="2194"/>
      <c r="C12" s="2183" t="s">
        <v>1246</v>
      </c>
      <c r="D12" s="2183"/>
      <c r="E12" s="1224">
        <v>0</v>
      </c>
      <c r="F12" s="1224">
        <v>0</v>
      </c>
      <c r="G12" s="1224">
        <v>0</v>
      </c>
      <c r="H12" s="1224">
        <v>0</v>
      </c>
      <c r="I12" s="1224">
        <v>0</v>
      </c>
      <c r="J12" s="1224">
        <v>0</v>
      </c>
      <c r="K12" s="1224">
        <v>0</v>
      </c>
      <c r="L12" s="1224">
        <v>0</v>
      </c>
      <c r="M12" s="1224">
        <v>0</v>
      </c>
      <c r="N12" s="1224">
        <v>0</v>
      </c>
      <c r="O12" s="1224">
        <v>0</v>
      </c>
      <c r="P12" s="1224">
        <v>0</v>
      </c>
      <c r="Q12" s="1224">
        <v>0</v>
      </c>
      <c r="R12" s="1224">
        <v>0</v>
      </c>
      <c r="S12" s="1224">
        <v>0</v>
      </c>
      <c r="T12" s="1224">
        <v>0</v>
      </c>
      <c r="U12" s="1225">
        <v>0</v>
      </c>
    </row>
    <row r="13" spans="1:22" ht="16.5" customHeight="1" thickBot="1" x14ac:dyDescent="0.3">
      <c r="A13" s="2191"/>
      <c r="B13" s="2194"/>
      <c r="C13" s="2183" t="s">
        <v>1247</v>
      </c>
      <c r="D13" s="2183"/>
      <c r="E13" s="1224">
        <v>0</v>
      </c>
      <c r="F13" s="1224">
        <v>0</v>
      </c>
      <c r="G13" s="1224">
        <v>0</v>
      </c>
      <c r="H13" s="1224">
        <v>0</v>
      </c>
      <c r="I13" s="1224">
        <v>0</v>
      </c>
      <c r="J13" s="1224">
        <v>0</v>
      </c>
      <c r="K13" s="1224">
        <v>0</v>
      </c>
      <c r="L13" s="1224">
        <v>0</v>
      </c>
      <c r="M13" s="1224">
        <v>0</v>
      </c>
      <c r="N13" s="1224">
        <v>0</v>
      </c>
      <c r="O13" s="1224">
        <v>0</v>
      </c>
      <c r="P13" s="1224">
        <v>0</v>
      </c>
      <c r="Q13" s="1224">
        <v>0</v>
      </c>
      <c r="R13" s="1224">
        <v>0</v>
      </c>
      <c r="S13" s="1224">
        <v>0</v>
      </c>
      <c r="T13" s="1224">
        <v>0</v>
      </c>
      <c r="U13" s="1225">
        <v>0</v>
      </c>
    </row>
    <row r="14" spans="1:22" ht="16.5" customHeight="1" thickBot="1" x14ac:dyDescent="0.3">
      <c r="A14" s="2191"/>
      <c r="B14" s="2194"/>
      <c r="C14" s="2183" t="s">
        <v>1248</v>
      </c>
      <c r="D14" s="2183"/>
      <c r="E14" s="1224">
        <v>0</v>
      </c>
      <c r="F14" s="1224">
        <v>0</v>
      </c>
      <c r="G14" s="1224">
        <v>0</v>
      </c>
      <c r="H14" s="1224">
        <v>0</v>
      </c>
      <c r="I14" s="1224">
        <v>0</v>
      </c>
      <c r="J14" s="1224">
        <v>0</v>
      </c>
      <c r="K14" s="1224">
        <v>0</v>
      </c>
      <c r="L14" s="1224">
        <v>0</v>
      </c>
      <c r="M14" s="1224">
        <v>0</v>
      </c>
      <c r="N14" s="1224">
        <v>0</v>
      </c>
      <c r="O14" s="1224">
        <v>0</v>
      </c>
      <c r="P14" s="1224">
        <v>0</v>
      </c>
      <c r="Q14" s="1224">
        <v>0</v>
      </c>
      <c r="R14" s="1224">
        <v>0</v>
      </c>
      <c r="S14" s="1224">
        <v>0</v>
      </c>
      <c r="T14" s="1224">
        <v>0</v>
      </c>
      <c r="U14" s="1225">
        <v>0</v>
      </c>
    </row>
    <row r="15" spans="1:22" ht="16.5" customHeight="1" thickBot="1" x14ac:dyDescent="0.3">
      <c r="A15" s="2191"/>
      <c r="B15" s="2194"/>
      <c r="C15" s="2183" t="s">
        <v>1249</v>
      </c>
      <c r="D15" s="2183"/>
      <c r="E15" s="1224">
        <v>0</v>
      </c>
      <c r="F15" s="1224">
        <v>0</v>
      </c>
      <c r="G15" s="1224">
        <v>0</v>
      </c>
      <c r="H15" s="1224">
        <v>0</v>
      </c>
      <c r="I15" s="1224">
        <v>0</v>
      </c>
      <c r="J15" s="1224">
        <v>0</v>
      </c>
      <c r="K15" s="1224">
        <v>0</v>
      </c>
      <c r="L15" s="1224">
        <v>0</v>
      </c>
      <c r="M15" s="1224">
        <v>0</v>
      </c>
      <c r="N15" s="1224">
        <v>0</v>
      </c>
      <c r="O15" s="1224">
        <v>0</v>
      </c>
      <c r="P15" s="1224">
        <v>0</v>
      </c>
      <c r="Q15" s="1224">
        <v>0</v>
      </c>
      <c r="R15" s="1224">
        <v>0</v>
      </c>
      <c r="S15" s="1224">
        <v>0</v>
      </c>
      <c r="T15" s="1224">
        <v>0</v>
      </c>
      <c r="U15" s="1225">
        <v>0</v>
      </c>
    </row>
    <row r="16" spans="1:22" ht="16.5" customHeight="1" thickBot="1" x14ac:dyDescent="0.3">
      <c r="A16" s="2191"/>
      <c r="B16" s="2194"/>
      <c r="C16" s="2183" t="s">
        <v>1250</v>
      </c>
      <c r="D16" s="2183"/>
      <c r="E16" s="1224">
        <v>0</v>
      </c>
      <c r="F16" s="1224">
        <v>0</v>
      </c>
      <c r="G16" s="1224">
        <v>0</v>
      </c>
      <c r="H16" s="1224">
        <v>0</v>
      </c>
      <c r="I16" s="1224">
        <v>0</v>
      </c>
      <c r="J16" s="1224">
        <v>0</v>
      </c>
      <c r="K16" s="1224">
        <v>0</v>
      </c>
      <c r="L16" s="1224">
        <v>0</v>
      </c>
      <c r="M16" s="1224">
        <v>0</v>
      </c>
      <c r="N16" s="1224">
        <v>0</v>
      </c>
      <c r="O16" s="1224">
        <v>0</v>
      </c>
      <c r="P16" s="1224">
        <v>0</v>
      </c>
      <c r="Q16" s="1224">
        <v>0</v>
      </c>
      <c r="R16" s="1224">
        <v>0</v>
      </c>
      <c r="S16" s="1224">
        <v>0</v>
      </c>
      <c r="T16" s="1224">
        <v>0</v>
      </c>
      <c r="U16" s="1225">
        <v>0</v>
      </c>
    </row>
    <row r="17" spans="1:21" ht="16.5" customHeight="1" thickBot="1" x14ac:dyDescent="0.3">
      <c r="A17" s="2191"/>
      <c r="B17" s="2194"/>
      <c r="C17" s="2183" t="s">
        <v>1251</v>
      </c>
      <c r="D17" s="2183"/>
      <c r="E17" s="1224">
        <v>0</v>
      </c>
      <c r="F17" s="1224">
        <v>0</v>
      </c>
      <c r="G17" s="1224">
        <v>0</v>
      </c>
      <c r="H17" s="1224">
        <v>0</v>
      </c>
      <c r="I17" s="1224">
        <v>0</v>
      </c>
      <c r="J17" s="1224">
        <v>0</v>
      </c>
      <c r="K17" s="1224">
        <v>0</v>
      </c>
      <c r="L17" s="1224">
        <v>0</v>
      </c>
      <c r="M17" s="1224">
        <v>0</v>
      </c>
      <c r="N17" s="1224">
        <v>0</v>
      </c>
      <c r="O17" s="1224">
        <v>0</v>
      </c>
      <c r="P17" s="1224">
        <v>0</v>
      </c>
      <c r="Q17" s="1224">
        <v>0</v>
      </c>
      <c r="R17" s="1224">
        <v>0</v>
      </c>
      <c r="S17" s="1224">
        <v>0</v>
      </c>
      <c r="T17" s="1224">
        <v>0</v>
      </c>
      <c r="U17" s="1225">
        <v>0</v>
      </c>
    </row>
    <row r="18" spans="1:21" ht="16.5" customHeight="1" thickBot="1" x14ac:dyDescent="0.3">
      <c r="A18" s="2191"/>
      <c r="B18" s="2194"/>
      <c r="C18" s="2196" t="s">
        <v>1252</v>
      </c>
      <c r="D18" s="2196"/>
      <c r="E18" s="1224">
        <v>0</v>
      </c>
      <c r="F18" s="1224">
        <v>0</v>
      </c>
      <c r="G18" s="1224">
        <v>0</v>
      </c>
      <c r="H18" s="1224">
        <v>0</v>
      </c>
      <c r="I18" s="1224">
        <v>0</v>
      </c>
      <c r="J18" s="1224">
        <v>0</v>
      </c>
      <c r="K18" s="1224">
        <v>0</v>
      </c>
      <c r="L18" s="1224">
        <v>0</v>
      </c>
      <c r="M18" s="1224">
        <v>0</v>
      </c>
      <c r="N18" s="1224">
        <v>0</v>
      </c>
      <c r="O18" s="1224">
        <v>0</v>
      </c>
      <c r="P18" s="1224">
        <v>0</v>
      </c>
      <c r="Q18" s="1224">
        <v>0</v>
      </c>
      <c r="R18" s="1224">
        <v>0</v>
      </c>
      <c r="S18" s="1224">
        <v>0</v>
      </c>
      <c r="T18" s="1224">
        <v>0</v>
      </c>
      <c r="U18" s="1225">
        <v>0</v>
      </c>
    </row>
    <row r="19" spans="1:21" ht="16.5" customHeight="1" thickBot="1" x14ac:dyDescent="0.3">
      <c r="A19" s="2191"/>
      <c r="B19" s="2194"/>
      <c r="C19" s="2183" t="s">
        <v>611</v>
      </c>
      <c r="D19" s="2183"/>
      <c r="E19" s="1224">
        <v>0</v>
      </c>
      <c r="F19" s="1224">
        <v>0</v>
      </c>
      <c r="G19" s="1224">
        <v>0</v>
      </c>
      <c r="H19" s="1224">
        <v>0</v>
      </c>
      <c r="I19" s="1224">
        <v>0</v>
      </c>
      <c r="J19" s="1224">
        <v>0</v>
      </c>
      <c r="K19" s="1224">
        <v>0</v>
      </c>
      <c r="L19" s="1224">
        <v>0</v>
      </c>
      <c r="M19" s="1224">
        <v>0</v>
      </c>
      <c r="N19" s="1224">
        <v>0</v>
      </c>
      <c r="O19" s="1224">
        <v>0</v>
      </c>
      <c r="P19" s="1224">
        <v>0</v>
      </c>
      <c r="Q19" s="1224">
        <v>0</v>
      </c>
      <c r="R19" s="1224">
        <v>0</v>
      </c>
      <c r="S19" s="1224">
        <v>0</v>
      </c>
      <c r="T19" s="1224">
        <v>0</v>
      </c>
      <c r="U19" s="1225">
        <v>0</v>
      </c>
    </row>
    <row r="20" spans="1:21" ht="16.5" hidden="1" customHeight="1" x14ac:dyDescent="0.25">
      <c r="A20" s="2191"/>
      <c r="B20" s="2194"/>
      <c r="C20" s="2187" t="s">
        <v>1304</v>
      </c>
      <c r="D20" s="2187"/>
      <c r="E20" s="1224"/>
      <c r="F20" s="1224"/>
      <c r="G20" s="1224"/>
      <c r="H20" s="1224"/>
      <c r="I20" s="1224"/>
      <c r="J20" s="1224"/>
      <c r="K20" s="1224"/>
      <c r="L20" s="1224"/>
      <c r="M20" s="1224"/>
      <c r="N20" s="1224"/>
      <c r="O20" s="1224"/>
      <c r="P20" s="1224"/>
      <c r="Q20" s="1224"/>
      <c r="R20" s="1224"/>
      <c r="S20" s="1224"/>
      <c r="T20" s="1224"/>
      <c r="U20" s="1225"/>
    </row>
    <row r="21" spans="1:21" ht="16.5" hidden="1" customHeight="1" x14ac:dyDescent="0.25">
      <c r="A21" s="2191"/>
      <c r="B21" s="2194"/>
      <c r="C21" s="2186" t="s">
        <v>1305</v>
      </c>
      <c r="D21" s="2186"/>
      <c r="E21" s="1224"/>
      <c r="F21" s="1224"/>
      <c r="G21" s="1224"/>
      <c r="H21" s="1224"/>
      <c r="I21" s="1224"/>
      <c r="J21" s="1224"/>
      <c r="K21" s="1224"/>
      <c r="L21" s="1224"/>
      <c r="M21" s="1224"/>
      <c r="N21" s="1224"/>
      <c r="O21" s="1224"/>
      <c r="P21" s="1224"/>
      <c r="Q21" s="1224"/>
      <c r="R21" s="1224"/>
      <c r="S21" s="1224"/>
      <c r="T21" s="1224"/>
      <c r="U21" s="1225"/>
    </row>
    <row r="22" spans="1:21" ht="16.5" hidden="1" customHeight="1" x14ac:dyDescent="0.25">
      <c r="A22" s="2191"/>
      <c r="B22" s="2194"/>
      <c r="C22" s="2187" t="s">
        <v>1306</v>
      </c>
      <c r="D22" s="2187"/>
      <c r="E22" s="1224"/>
      <c r="F22" s="1224"/>
      <c r="G22" s="1224"/>
      <c r="H22" s="1224"/>
      <c r="I22" s="1224"/>
      <c r="J22" s="1224"/>
      <c r="K22" s="1224"/>
      <c r="L22" s="1224"/>
      <c r="M22" s="1224"/>
      <c r="N22" s="1224"/>
      <c r="O22" s="1224"/>
      <c r="P22" s="1224"/>
      <c r="Q22" s="1224"/>
      <c r="R22" s="1224"/>
      <c r="S22" s="1224"/>
      <c r="T22" s="1224"/>
      <c r="U22" s="1225"/>
    </row>
    <row r="23" spans="1:21" ht="16.5" hidden="1" customHeight="1" x14ac:dyDescent="0.25">
      <c r="A23" s="2191"/>
      <c r="B23" s="2194"/>
      <c r="C23" s="2187" t="s">
        <v>1307</v>
      </c>
      <c r="D23" s="2187"/>
      <c r="E23" s="1224"/>
      <c r="F23" s="1224"/>
      <c r="G23" s="1224"/>
      <c r="H23" s="1224"/>
      <c r="I23" s="1224"/>
      <c r="J23" s="1224"/>
      <c r="K23" s="1224"/>
      <c r="L23" s="1224"/>
      <c r="M23" s="1224"/>
      <c r="N23" s="1224"/>
      <c r="O23" s="1224"/>
      <c r="P23" s="1224"/>
      <c r="Q23" s="1224"/>
      <c r="R23" s="1224"/>
      <c r="S23" s="1224"/>
      <c r="T23" s="1224"/>
      <c r="U23" s="1225"/>
    </row>
    <row r="24" spans="1:21" ht="16.5" hidden="1" customHeight="1" x14ac:dyDescent="0.25">
      <c r="A24" s="2191"/>
      <c r="B24" s="2194"/>
      <c r="C24" s="2188" t="s">
        <v>1308</v>
      </c>
      <c r="D24" s="1182" t="s">
        <v>1309</v>
      </c>
      <c r="E24" s="1224"/>
      <c r="F24" s="1224"/>
      <c r="G24" s="1224"/>
      <c r="H24" s="1224"/>
      <c r="I24" s="1224"/>
      <c r="J24" s="1224"/>
      <c r="K24" s="1224"/>
      <c r="L24" s="1224"/>
      <c r="M24" s="1224"/>
      <c r="N24" s="1224"/>
      <c r="O24" s="1224"/>
      <c r="P24" s="1224"/>
      <c r="Q24" s="1224"/>
      <c r="R24" s="1224"/>
      <c r="S24" s="1224"/>
      <c r="T24" s="1224"/>
      <c r="U24" s="1225"/>
    </row>
    <row r="25" spans="1:21" ht="16.5" hidden="1" customHeight="1" x14ac:dyDescent="0.25">
      <c r="A25" s="2191"/>
      <c r="B25" s="2194"/>
      <c r="C25" s="2188"/>
      <c r="D25" s="1182" t="s">
        <v>1310</v>
      </c>
      <c r="E25" s="1224"/>
      <c r="F25" s="1224"/>
      <c r="G25" s="1224"/>
      <c r="H25" s="1224"/>
      <c r="I25" s="1224"/>
      <c r="J25" s="1224"/>
      <c r="K25" s="1224"/>
      <c r="L25" s="1224"/>
      <c r="M25" s="1224"/>
      <c r="N25" s="1224"/>
      <c r="O25" s="1224"/>
      <c r="P25" s="1224"/>
      <c r="Q25" s="1224"/>
      <c r="R25" s="1224"/>
      <c r="S25" s="1224"/>
      <c r="T25" s="1224"/>
      <c r="U25" s="1225"/>
    </row>
    <row r="26" spans="1:21" ht="16.5" hidden="1" customHeight="1" x14ac:dyDescent="0.25">
      <c r="A26" s="2191"/>
      <c r="B26" s="2194"/>
      <c r="C26" s="2188"/>
      <c r="D26" s="1182" t="s">
        <v>611</v>
      </c>
      <c r="E26" s="1224"/>
      <c r="F26" s="1224"/>
      <c r="G26" s="1224"/>
      <c r="H26" s="1224"/>
      <c r="I26" s="1224"/>
      <c r="J26" s="1224"/>
      <c r="K26" s="1224"/>
      <c r="L26" s="1224"/>
      <c r="M26" s="1224"/>
      <c r="N26" s="1224"/>
      <c r="O26" s="1224"/>
      <c r="P26" s="1224"/>
      <c r="Q26" s="1224"/>
      <c r="R26" s="1224"/>
      <c r="S26" s="1224"/>
      <c r="T26" s="1224"/>
      <c r="U26" s="1225"/>
    </row>
    <row r="27" spans="1:21" ht="16.5" customHeight="1" thickBot="1" x14ac:dyDescent="0.3">
      <c r="A27" s="2191"/>
      <c r="B27" s="2189" t="s">
        <v>1311</v>
      </c>
      <c r="C27" s="2183" t="s">
        <v>1312</v>
      </c>
      <c r="D27" s="2183"/>
      <c r="E27" s="1226">
        <f>SUM(E28:E39)</f>
        <v>0</v>
      </c>
      <c r="F27" s="1226">
        <f t="shared" ref="F27:U27" si="1">SUM(F28:F39)</f>
        <v>0</v>
      </c>
      <c r="G27" s="1226">
        <f t="shared" si="1"/>
        <v>0</v>
      </c>
      <c r="H27" s="1226">
        <f t="shared" si="1"/>
        <v>0</v>
      </c>
      <c r="I27" s="1226">
        <f t="shared" si="1"/>
        <v>0</v>
      </c>
      <c r="J27" s="1226">
        <f t="shared" si="1"/>
        <v>0</v>
      </c>
      <c r="K27" s="1226">
        <f t="shared" si="1"/>
        <v>0</v>
      </c>
      <c r="L27" s="1226">
        <f t="shared" si="1"/>
        <v>0</v>
      </c>
      <c r="M27" s="1226">
        <f t="shared" si="1"/>
        <v>0</v>
      </c>
      <c r="N27" s="1226">
        <f t="shared" si="1"/>
        <v>0</v>
      </c>
      <c r="O27" s="1226">
        <f t="shared" si="1"/>
        <v>0</v>
      </c>
      <c r="P27" s="1226">
        <f t="shared" si="1"/>
        <v>0</v>
      </c>
      <c r="Q27" s="1226">
        <f t="shared" si="1"/>
        <v>0</v>
      </c>
      <c r="R27" s="1226">
        <f t="shared" si="1"/>
        <v>0</v>
      </c>
      <c r="S27" s="1226">
        <f t="shared" si="1"/>
        <v>0</v>
      </c>
      <c r="T27" s="1226">
        <f t="shared" si="1"/>
        <v>0</v>
      </c>
      <c r="U27" s="1227">
        <f t="shared" si="1"/>
        <v>0</v>
      </c>
    </row>
    <row r="28" spans="1:21" ht="16.5" customHeight="1" thickBot="1" x14ac:dyDescent="0.3">
      <c r="A28" s="2191"/>
      <c r="B28" s="2189"/>
      <c r="C28" s="2183" t="s">
        <v>1313</v>
      </c>
      <c r="D28" s="2183"/>
      <c r="E28" s="1224">
        <v>0</v>
      </c>
      <c r="F28" s="1224">
        <v>0</v>
      </c>
      <c r="G28" s="1224">
        <v>0</v>
      </c>
      <c r="H28" s="1224">
        <v>0</v>
      </c>
      <c r="I28" s="1224">
        <v>0</v>
      </c>
      <c r="J28" s="1224">
        <v>0</v>
      </c>
      <c r="K28" s="1224">
        <v>0</v>
      </c>
      <c r="L28" s="1224">
        <v>0</v>
      </c>
      <c r="M28" s="1224">
        <v>0</v>
      </c>
      <c r="N28" s="1224">
        <v>0</v>
      </c>
      <c r="O28" s="1224">
        <v>0</v>
      </c>
      <c r="P28" s="1224">
        <v>0</v>
      </c>
      <c r="Q28" s="1224">
        <v>0</v>
      </c>
      <c r="R28" s="1224">
        <v>0</v>
      </c>
      <c r="S28" s="1224">
        <v>0</v>
      </c>
      <c r="T28" s="1224">
        <v>0</v>
      </c>
      <c r="U28" s="1225">
        <v>0</v>
      </c>
    </row>
    <row r="29" spans="1:21" ht="16.5" customHeight="1" thickBot="1" x14ac:dyDescent="0.3">
      <c r="A29" s="2191"/>
      <c r="B29" s="2189"/>
      <c r="C29" s="2183" t="s">
        <v>1314</v>
      </c>
      <c r="D29" s="2183"/>
      <c r="E29" s="1224">
        <v>0</v>
      </c>
      <c r="F29" s="1224">
        <v>0</v>
      </c>
      <c r="G29" s="1224">
        <v>0</v>
      </c>
      <c r="H29" s="1224">
        <v>0</v>
      </c>
      <c r="I29" s="1224">
        <v>0</v>
      </c>
      <c r="J29" s="1224">
        <v>0</v>
      </c>
      <c r="K29" s="1224">
        <v>0</v>
      </c>
      <c r="L29" s="1224">
        <v>0</v>
      </c>
      <c r="M29" s="1224">
        <v>0</v>
      </c>
      <c r="N29" s="1224">
        <v>0</v>
      </c>
      <c r="O29" s="1224">
        <v>0</v>
      </c>
      <c r="P29" s="1224">
        <v>0</v>
      </c>
      <c r="Q29" s="1224">
        <v>0</v>
      </c>
      <c r="R29" s="1224">
        <v>0</v>
      </c>
      <c r="S29" s="1224">
        <v>0</v>
      </c>
      <c r="T29" s="1224">
        <v>0</v>
      </c>
      <c r="U29" s="1225">
        <v>0</v>
      </c>
    </row>
    <row r="30" spans="1:21" ht="16.5" customHeight="1" thickBot="1" x14ac:dyDescent="0.3">
      <c r="A30" s="2191"/>
      <c r="B30" s="2189"/>
      <c r="C30" s="2183" t="s">
        <v>1315</v>
      </c>
      <c r="D30" s="2183"/>
      <c r="E30" s="1224">
        <v>0</v>
      </c>
      <c r="F30" s="1224">
        <v>0</v>
      </c>
      <c r="G30" s="1224">
        <v>0</v>
      </c>
      <c r="H30" s="1224">
        <v>0</v>
      </c>
      <c r="I30" s="1224">
        <v>0</v>
      </c>
      <c r="J30" s="1224">
        <v>0</v>
      </c>
      <c r="K30" s="1224">
        <v>0</v>
      </c>
      <c r="L30" s="1224">
        <v>0</v>
      </c>
      <c r="M30" s="1224">
        <v>0</v>
      </c>
      <c r="N30" s="1224">
        <v>0</v>
      </c>
      <c r="O30" s="1224">
        <v>0</v>
      </c>
      <c r="P30" s="1224">
        <v>0</v>
      </c>
      <c r="Q30" s="1224">
        <v>0</v>
      </c>
      <c r="R30" s="1224">
        <v>0</v>
      </c>
      <c r="S30" s="1224">
        <v>0</v>
      </c>
      <c r="T30" s="1224">
        <v>0</v>
      </c>
      <c r="U30" s="1225">
        <v>0</v>
      </c>
    </row>
    <row r="31" spans="1:21" ht="16.5" customHeight="1" thickBot="1" x14ac:dyDescent="0.3">
      <c r="A31" s="2191"/>
      <c r="B31" s="2189"/>
      <c r="C31" s="2190" t="s">
        <v>1316</v>
      </c>
      <c r="D31" s="2190"/>
      <c r="E31" s="1224">
        <v>0</v>
      </c>
      <c r="F31" s="1224">
        <v>0</v>
      </c>
      <c r="G31" s="1224">
        <v>0</v>
      </c>
      <c r="H31" s="1224">
        <v>0</v>
      </c>
      <c r="I31" s="1224">
        <v>0</v>
      </c>
      <c r="J31" s="1224">
        <v>0</v>
      </c>
      <c r="K31" s="1224">
        <v>0</v>
      </c>
      <c r="L31" s="1224">
        <v>0</v>
      </c>
      <c r="M31" s="1224">
        <v>0</v>
      </c>
      <c r="N31" s="1224">
        <v>0</v>
      </c>
      <c r="O31" s="1224">
        <v>0</v>
      </c>
      <c r="P31" s="1224">
        <v>0</v>
      </c>
      <c r="Q31" s="1224">
        <v>0</v>
      </c>
      <c r="R31" s="1224">
        <v>0</v>
      </c>
      <c r="S31" s="1224">
        <v>0</v>
      </c>
      <c r="T31" s="1224">
        <v>0</v>
      </c>
      <c r="U31" s="1225">
        <v>0</v>
      </c>
    </row>
    <row r="32" spans="1:21" ht="16.5" customHeight="1" thickBot="1" x14ac:dyDescent="0.3">
      <c r="A32" s="2191"/>
      <c r="B32" s="2189"/>
      <c r="C32" s="2183" t="s">
        <v>1317</v>
      </c>
      <c r="D32" s="2183"/>
      <c r="E32" s="1224">
        <v>0</v>
      </c>
      <c r="F32" s="1224">
        <v>0</v>
      </c>
      <c r="G32" s="1224">
        <v>0</v>
      </c>
      <c r="H32" s="1224">
        <v>0</v>
      </c>
      <c r="I32" s="1224">
        <v>0</v>
      </c>
      <c r="J32" s="1224">
        <v>0</v>
      </c>
      <c r="K32" s="1224">
        <v>0</v>
      </c>
      <c r="L32" s="1224">
        <v>0</v>
      </c>
      <c r="M32" s="1224">
        <v>0</v>
      </c>
      <c r="N32" s="1224">
        <v>0</v>
      </c>
      <c r="O32" s="1224">
        <v>0</v>
      </c>
      <c r="P32" s="1224">
        <v>0</v>
      </c>
      <c r="Q32" s="1224">
        <v>0</v>
      </c>
      <c r="R32" s="1224">
        <v>0</v>
      </c>
      <c r="S32" s="1224">
        <v>0</v>
      </c>
      <c r="T32" s="1224">
        <v>0</v>
      </c>
      <c r="U32" s="1225">
        <v>0</v>
      </c>
    </row>
    <row r="33" spans="1:21" ht="16.5" customHeight="1" thickBot="1" x14ac:dyDescent="0.3">
      <c r="A33" s="2191"/>
      <c r="B33" s="2189"/>
      <c r="C33" s="2183" t="s">
        <v>1318</v>
      </c>
      <c r="D33" s="2183"/>
      <c r="E33" s="1224">
        <v>0</v>
      </c>
      <c r="F33" s="1224">
        <v>0</v>
      </c>
      <c r="G33" s="1224">
        <v>0</v>
      </c>
      <c r="H33" s="1224">
        <v>0</v>
      </c>
      <c r="I33" s="1224">
        <v>0</v>
      </c>
      <c r="J33" s="1224">
        <v>0</v>
      </c>
      <c r="K33" s="1224">
        <v>0</v>
      </c>
      <c r="L33" s="1224">
        <v>0</v>
      </c>
      <c r="M33" s="1224">
        <v>0</v>
      </c>
      <c r="N33" s="1224">
        <v>0</v>
      </c>
      <c r="O33" s="1224">
        <v>0</v>
      </c>
      <c r="P33" s="1224">
        <v>0</v>
      </c>
      <c r="Q33" s="1224">
        <v>0</v>
      </c>
      <c r="R33" s="1224">
        <v>0</v>
      </c>
      <c r="S33" s="1224">
        <v>0</v>
      </c>
      <c r="T33" s="1224">
        <v>0</v>
      </c>
      <c r="U33" s="1225">
        <v>0</v>
      </c>
    </row>
    <row r="34" spans="1:21" ht="16.5" customHeight="1" thickBot="1" x14ac:dyDescent="0.3">
      <c r="A34" s="2191"/>
      <c r="B34" s="2189"/>
      <c r="C34" s="2183" t="s">
        <v>1319</v>
      </c>
      <c r="D34" s="2183"/>
      <c r="E34" s="1224">
        <v>0</v>
      </c>
      <c r="F34" s="1224">
        <v>0</v>
      </c>
      <c r="G34" s="1224">
        <v>0</v>
      </c>
      <c r="H34" s="1224">
        <v>0</v>
      </c>
      <c r="I34" s="1224">
        <v>0</v>
      </c>
      <c r="J34" s="1224">
        <v>0</v>
      </c>
      <c r="K34" s="1224">
        <v>0</v>
      </c>
      <c r="L34" s="1224">
        <v>0</v>
      </c>
      <c r="M34" s="1224">
        <v>0</v>
      </c>
      <c r="N34" s="1224">
        <v>0</v>
      </c>
      <c r="O34" s="1224">
        <v>0</v>
      </c>
      <c r="P34" s="1224">
        <v>0</v>
      </c>
      <c r="Q34" s="1224">
        <v>0</v>
      </c>
      <c r="R34" s="1224">
        <v>0</v>
      </c>
      <c r="S34" s="1224">
        <v>0</v>
      </c>
      <c r="T34" s="1224">
        <v>0</v>
      </c>
      <c r="U34" s="1225">
        <v>0</v>
      </c>
    </row>
    <row r="35" spans="1:21" ht="16.5" customHeight="1" thickBot="1" x14ac:dyDescent="0.3">
      <c r="A35" s="2191"/>
      <c r="B35" s="2189"/>
      <c r="C35" s="2183" t="s">
        <v>1320</v>
      </c>
      <c r="D35" s="2183"/>
      <c r="E35" s="1224">
        <v>0</v>
      </c>
      <c r="F35" s="1224">
        <v>0</v>
      </c>
      <c r="G35" s="1224">
        <v>0</v>
      </c>
      <c r="H35" s="1224">
        <v>0</v>
      </c>
      <c r="I35" s="1224">
        <v>0</v>
      </c>
      <c r="J35" s="1224">
        <v>0</v>
      </c>
      <c r="K35" s="1224">
        <v>0</v>
      </c>
      <c r="L35" s="1224">
        <v>0</v>
      </c>
      <c r="M35" s="1224">
        <v>0</v>
      </c>
      <c r="N35" s="1224">
        <v>0</v>
      </c>
      <c r="O35" s="1224">
        <v>0</v>
      </c>
      <c r="P35" s="1224">
        <v>0</v>
      </c>
      <c r="Q35" s="1224">
        <v>0</v>
      </c>
      <c r="R35" s="1224">
        <v>0</v>
      </c>
      <c r="S35" s="1224">
        <v>0</v>
      </c>
      <c r="T35" s="1224">
        <v>0</v>
      </c>
      <c r="U35" s="1225">
        <v>0</v>
      </c>
    </row>
    <row r="36" spans="1:21" ht="16.5" customHeight="1" thickBot="1" x14ac:dyDescent="0.3">
      <c r="A36" s="2191"/>
      <c r="B36" s="2189"/>
      <c r="C36" s="2183" t="s">
        <v>1321</v>
      </c>
      <c r="D36" s="2183"/>
      <c r="E36" s="1224">
        <v>0</v>
      </c>
      <c r="F36" s="1224">
        <v>0</v>
      </c>
      <c r="G36" s="1224">
        <v>0</v>
      </c>
      <c r="H36" s="1224">
        <v>0</v>
      </c>
      <c r="I36" s="1224">
        <v>0</v>
      </c>
      <c r="J36" s="1224">
        <v>0</v>
      </c>
      <c r="K36" s="1224">
        <v>0</v>
      </c>
      <c r="L36" s="1224">
        <v>0</v>
      </c>
      <c r="M36" s="1224">
        <v>0</v>
      </c>
      <c r="N36" s="1224">
        <v>0</v>
      </c>
      <c r="O36" s="1224">
        <v>0</v>
      </c>
      <c r="P36" s="1224">
        <v>0</v>
      </c>
      <c r="Q36" s="1224">
        <v>0</v>
      </c>
      <c r="R36" s="1224">
        <v>0</v>
      </c>
      <c r="S36" s="1224">
        <v>0</v>
      </c>
      <c r="T36" s="1224">
        <v>0</v>
      </c>
      <c r="U36" s="1225">
        <v>0</v>
      </c>
    </row>
    <row r="37" spans="1:21" ht="16.5" customHeight="1" thickBot="1" x14ac:dyDescent="0.3">
      <c r="A37" s="2191"/>
      <c r="B37" s="2189"/>
      <c r="C37" s="2183" t="s">
        <v>1322</v>
      </c>
      <c r="D37" s="2183"/>
      <c r="E37" s="1224">
        <v>0</v>
      </c>
      <c r="F37" s="1224">
        <v>0</v>
      </c>
      <c r="G37" s="1224">
        <v>0</v>
      </c>
      <c r="H37" s="1224">
        <v>0</v>
      </c>
      <c r="I37" s="1224">
        <v>0</v>
      </c>
      <c r="J37" s="1224">
        <v>0</v>
      </c>
      <c r="K37" s="1224">
        <v>0</v>
      </c>
      <c r="L37" s="1224">
        <v>0</v>
      </c>
      <c r="M37" s="1224">
        <v>0</v>
      </c>
      <c r="N37" s="1224">
        <v>0</v>
      </c>
      <c r="O37" s="1224">
        <v>0</v>
      </c>
      <c r="P37" s="1224">
        <v>0</v>
      </c>
      <c r="Q37" s="1224">
        <v>0</v>
      </c>
      <c r="R37" s="1224">
        <v>0</v>
      </c>
      <c r="S37" s="1224">
        <v>0</v>
      </c>
      <c r="T37" s="1224">
        <v>0</v>
      </c>
      <c r="U37" s="1225">
        <v>0</v>
      </c>
    </row>
    <row r="38" spans="1:21" ht="16.5" customHeight="1" thickBot="1" x14ac:dyDescent="0.3">
      <c r="A38" s="2191"/>
      <c r="B38" s="2189"/>
      <c r="C38" s="2183" t="s">
        <v>1323</v>
      </c>
      <c r="D38" s="2183"/>
      <c r="E38" s="1224">
        <v>0</v>
      </c>
      <c r="F38" s="1224">
        <v>0</v>
      </c>
      <c r="G38" s="1224">
        <v>0</v>
      </c>
      <c r="H38" s="1224">
        <v>0</v>
      </c>
      <c r="I38" s="1224">
        <v>0</v>
      </c>
      <c r="J38" s="1224">
        <v>0</v>
      </c>
      <c r="K38" s="1224">
        <v>0</v>
      </c>
      <c r="L38" s="1224">
        <v>0</v>
      </c>
      <c r="M38" s="1224">
        <v>0</v>
      </c>
      <c r="N38" s="1224">
        <v>0</v>
      </c>
      <c r="O38" s="1224">
        <v>0</v>
      </c>
      <c r="P38" s="1224">
        <v>0</v>
      </c>
      <c r="Q38" s="1224">
        <v>0</v>
      </c>
      <c r="R38" s="1224">
        <v>0</v>
      </c>
      <c r="S38" s="1224">
        <v>0</v>
      </c>
      <c r="T38" s="1224">
        <v>0</v>
      </c>
      <c r="U38" s="1225">
        <v>0</v>
      </c>
    </row>
    <row r="39" spans="1:21" ht="16.5" customHeight="1" x14ac:dyDescent="0.25">
      <c r="A39" s="2192"/>
      <c r="B39" s="2189"/>
      <c r="C39" s="2183" t="s">
        <v>611</v>
      </c>
      <c r="D39" s="2183"/>
      <c r="E39" s="1224">
        <v>0</v>
      </c>
      <c r="F39" s="1224">
        <v>0</v>
      </c>
      <c r="G39" s="1224">
        <v>0</v>
      </c>
      <c r="H39" s="1224">
        <v>0</v>
      </c>
      <c r="I39" s="1224">
        <v>0</v>
      </c>
      <c r="J39" s="1224">
        <v>0</v>
      </c>
      <c r="K39" s="1224">
        <v>0</v>
      </c>
      <c r="L39" s="1224">
        <v>0</v>
      </c>
      <c r="M39" s="1224">
        <v>0</v>
      </c>
      <c r="N39" s="1224">
        <v>0</v>
      </c>
      <c r="O39" s="1224">
        <v>0</v>
      </c>
      <c r="P39" s="1224">
        <v>0</v>
      </c>
      <c r="Q39" s="1224">
        <v>0</v>
      </c>
      <c r="R39" s="1224">
        <v>0</v>
      </c>
      <c r="S39" s="1224">
        <v>0</v>
      </c>
      <c r="T39" s="1224">
        <v>0</v>
      </c>
      <c r="U39" s="1225">
        <v>0</v>
      </c>
    </row>
    <row r="40" spans="1:21" s="1187" customFormat="1" ht="18" customHeight="1" thickBot="1" x14ac:dyDescent="0.3">
      <c r="A40" s="2184" t="s">
        <v>1079</v>
      </c>
      <c r="B40" s="2184"/>
      <c r="C40" s="1183"/>
      <c r="D40" s="1183"/>
      <c r="E40" s="1184"/>
      <c r="F40" s="1185"/>
      <c r="G40" s="1185"/>
      <c r="H40" s="1184"/>
      <c r="I40" s="1185"/>
      <c r="J40" s="1185"/>
      <c r="K40" s="1184"/>
      <c r="L40" s="1183"/>
      <c r="M40" s="1185"/>
      <c r="N40" s="1186"/>
      <c r="O40" s="1184"/>
      <c r="P40" s="1184"/>
      <c r="Q40" s="1184"/>
      <c r="R40" s="1184"/>
      <c r="S40" s="1184"/>
      <c r="T40" s="1184"/>
      <c r="U40" s="1184"/>
    </row>
    <row r="41" spans="1:21" s="1187" customFormat="1" ht="16.5" customHeight="1" x14ac:dyDescent="0.3">
      <c r="A41" s="1188" t="s">
        <v>312</v>
      </c>
      <c r="B41" s="1189"/>
      <c r="C41" s="1189"/>
      <c r="D41" s="1189"/>
      <c r="E41" s="1190"/>
      <c r="F41" s="1188" t="s">
        <v>313</v>
      </c>
      <c r="G41" s="1189"/>
      <c r="I41" s="1189" t="s">
        <v>630</v>
      </c>
      <c r="J41" s="1190"/>
      <c r="K41" s="1189"/>
      <c r="N41" s="1150" t="s">
        <v>631</v>
      </c>
      <c r="O41" s="1189"/>
      <c r="P41" s="1190"/>
      <c r="R41" s="1190"/>
      <c r="S41" s="1149" t="s">
        <v>1330</v>
      </c>
      <c r="T41" s="1190"/>
      <c r="U41" s="1190"/>
    </row>
    <row r="42" spans="1:21" s="1187" customFormat="1" ht="22.8" customHeight="1" x14ac:dyDescent="0.3">
      <c r="A42" s="1190"/>
      <c r="B42" s="1190"/>
      <c r="C42" s="1190"/>
      <c r="D42" s="1190"/>
      <c r="E42" s="1190"/>
      <c r="F42" s="1190"/>
      <c r="G42" s="1189"/>
      <c r="H42" s="1190"/>
      <c r="I42" s="1189" t="s">
        <v>316</v>
      </c>
      <c r="J42" s="1190"/>
      <c r="K42" s="1189"/>
      <c r="M42" s="1190"/>
      <c r="N42" s="1189"/>
      <c r="O42" s="1189"/>
      <c r="P42" s="1190"/>
      <c r="Q42" s="1190"/>
      <c r="R42" s="1190"/>
      <c r="S42" s="1190"/>
      <c r="T42" s="1190"/>
      <c r="U42" s="1190"/>
    </row>
    <row r="43" spans="1:21" ht="16.5" customHeight="1" x14ac:dyDescent="0.3">
      <c r="A43" s="2185" t="s">
        <v>1254</v>
      </c>
      <c r="B43" s="2185"/>
      <c r="C43" s="2185"/>
      <c r="D43" s="2185"/>
      <c r="E43" s="2185"/>
      <c r="F43" s="2185"/>
      <c r="G43" s="2185"/>
      <c r="H43" s="2185"/>
      <c r="I43" s="2185"/>
      <c r="J43" s="2185"/>
      <c r="K43" s="2185"/>
      <c r="L43" s="2185"/>
      <c r="M43" s="2185"/>
      <c r="N43" s="2185"/>
      <c r="O43" s="2185"/>
      <c r="P43" s="2185"/>
      <c r="Q43" s="2185"/>
      <c r="R43" s="2185"/>
      <c r="S43" s="2185"/>
      <c r="T43" s="2185"/>
      <c r="U43" s="2185"/>
    </row>
    <row r="44" spans="1:21" s="1191" customFormat="1" ht="15" customHeight="1" x14ac:dyDescent="0.3">
      <c r="A44" s="2185" t="s">
        <v>1255</v>
      </c>
      <c r="B44" s="2185"/>
      <c r="C44" s="2185"/>
      <c r="D44" s="2185"/>
      <c r="E44" s="2185"/>
      <c r="F44" s="2185"/>
      <c r="G44" s="2185"/>
      <c r="H44" s="2185"/>
      <c r="I44" s="2185"/>
      <c r="J44" s="2185"/>
      <c r="K44" s="2185"/>
      <c r="L44" s="2185"/>
      <c r="M44" s="2185"/>
      <c r="N44" s="2185"/>
      <c r="O44" s="2185"/>
      <c r="P44" s="2185"/>
      <c r="Q44" s="2185"/>
      <c r="R44" s="2185"/>
      <c r="S44" s="2185"/>
      <c r="T44" s="2185"/>
      <c r="U44" s="2185"/>
    </row>
    <row r="45" spans="1:21" s="1191" customFormat="1" ht="15" customHeight="1" x14ac:dyDescent="0.3">
      <c r="A45" s="2182" t="s">
        <v>1324</v>
      </c>
      <c r="B45" s="2182"/>
      <c r="C45" s="2182"/>
      <c r="D45" s="2182"/>
      <c r="E45" s="2182"/>
      <c r="F45" s="2182"/>
      <c r="G45" s="2182"/>
      <c r="H45" s="2182"/>
      <c r="I45" s="2182"/>
      <c r="J45" s="2182"/>
      <c r="K45" s="2182"/>
      <c r="L45" s="2182"/>
      <c r="M45" s="2182"/>
      <c r="N45" s="2182"/>
      <c r="O45" s="2182"/>
      <c r="P45" s="2182"/>
      <c r="Q45" s="2182"/>
      <c r="R45" s="2182"/>
      <c r="S45" s="2182"/>
      <c r="T45" s="2182"/>
      <c r="U45" s="2182"/>
    </row>
  </sheetData>
  <sheetProtection selectLockedCells="1" selectUnlockedCells="1"/>
  <mergeCells count="50">
    <mergeCell ref="A1:B1"/>
    <mergeCell ref="R1:S1"/>
    <mergeCell ref="T1:U1"/>
    <mergeCell ref="A2:B2"/>
    <mergeCell ref="R2:S2"/>
    <mergeCell ref="T2:U2"/>
    <mergeCell ref="A3:U3"/>
    <mergeCell ref="E4:S4"/>
    <mergeCell ref="A5:D6"/>
    <mergeCell ref="E5:F5"/>
    <mergeCell ref="G5:N5"/>
    <mergeCell ref="O5:U5"/>
    <mergeCell ref="C20:D20"/>
    <mergeCell ref="A7:A39"/>
    <mergeCell ref="B7:B2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C23:D23"/>
    <mergeCell ref="C24:C26"/>
    <mergeCell ref="B27:B39"/>
    <mergeCell ref="C27:D27"/>
    <mergeCell ref="C28:D28"/>
    <mergeCell ref="C29:D29"/>
    <mergeCell ref="C30:D30"/>
    <mergeCell ref="C31:D31"/>
    <mergeCell ref="A45:U45"/>
    <mergeCell ref="C32:D32"/>
    <mergeCell ref="C33:D33"/>
    <mergeCell ref="C34:D34"/>
    <mergeCell ref="C35:D35"/>
    <mergeCell ref="C36:D36"/>
    <mergeCell ref="C37:D37"/>
    <mergeCell ref="C38:D38"/>
    <mergeCell ref="C39:D39"/>
    <mergeCell ref="A40:B40"/>
    <mergeCell ref="A43:U43"/>
    <mergeCell ref="A44:U44"/>
  </mergeCells>
  <phoneticPr fontId="10" type="noConversion"/>
  <hyperlinks>
    <hyperlink ref="V1" location="預告統計資料發布時間表!A1" display="回發布時間表" xr:uid="{43EA3322-B6EC-4E30-918E-D1F6ADCE8D7B}"/>
  </hyperlinks>
  <printOptions horizontalCentered="1"/>
  <pageMargins left="0.23622047244094491" right="0.15748031496062992" top="0.39370078740157483" bottom="0.59055118110236227" header="0.51181102362204722" footer="0.51181102362204722"/>
  <pageSetup paperSize="9" scale="75" firstPageNumber="0" orientation="landscape" horizontalDpi="300" verticalDpi="30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3CBD-FCB1-412C-82A9-760D59B18B68}">
  <sheetPr>
    <pageSetUpPr fitToPage="1"/>
  </sheetPr>
  <dimension ref="A1:Y42"/>
  <sheetViews>
    <sheetView zoomScale="85" zoomScaleNormal="85" workbookViewId="0">
      <selection activeCell="Y1" sqref="Y1"/>
    </sheetView>
  </sheetViews>
  <sheetFormatPr defaultColWidth="7.21875" defaultRowHeight="12" x14ac:dyDescent="0.25"/>
  <cols>
    <col min="1" max="1" width="10" style="950" customWidth="1"/>
    <col min="2" max="2" width="6.33203125" style="950" customWidth="1"/>
    <col min="3" max="5" width="8.88671875" style="950" bestFit="1" customWidth="1"/>
    <col min="6" max="6" width="12.88671875" style="950" customWidth="1"/>
    <col min="7" max="7" width="9.21875" style="950" customWidth="1"/>
    <col min="8" max="9" width="11.21875" style="950" bestFit="1" customWidth="1"/>
    <col min="10" max="12" width="9.21875" style="950" customWidth="1"/>
    <col min="13" max="13" width="10.77734375" style="950" customWidth="1"/>
    <col min="14" max="14" width="9.21875" style="950" customWidth="1"/>
    <col min="15" max="18" width="7.6640625" style="950" customWidth="1"/>
    <col min="19" max="19" width="9.21875" style="950" customWidth="1"/>
    <col min="20" max="20" width="12.5546875" style="950" bestFit="1" customWidth="1"/>
    <col min="21" max="23" width="7.6640625" style="950" customWidth="1"/>
    <col min="24" max="24" width="14.5546875" style="950" customWidth="1"/>
    <col min="25" max="256" width="7.21875" style="950"/>
    <col min="257" max="257" width="10" style="950" customWidth="1"/>
    <col min="258" max="258" width="6.33203125" style="950" customWidth="1"/>
    <col min="259" max="261" width="7.21875" style="950"/>
    <col min="262" max="262" width="10" style="950" customWidth="1"/>
    <col min="263" max="268" width="9.21875" style="950" customWidth="1"/>
    <col min="269" max="269" width="10.77734375" style="950" customWidth="1"/>
    <col min="270" max="270" width="9.21875" style="950" customWidth="1"/>
    <col min="271" max="274" width="7.6640625" style="950" customWidth="1"/>
    <col min="275" max="276" width="9.21875" style="950" customWidth="1"/>
    <col min="277" max="279" width="7.6640625" style="950" customWidth="1"/>
    <col min="280" max="280" width="14.5546875" style="950" customWidth="1"/>
    <col min="281" max="512" width="7.21875" style="950"/>
    <col min="513" max="513" width="10" style="950" customWidth="1"/>
    <col min="514" max="514" width="6.33203125" style="950" customWidth="1"/>
    <col min="515" max="517" width="7.21875" style="950"/>
    <col min="518" max="518" width="10" style="950" customWidth="1"/>
    <col min="519" max="524" width="9.21875" style="950" customWidth="1"/>
    <col min="525" max="525" width="10.77734375" style="950" customWidth="1"/>
    <col min="526" max="526" width="9.21875" style="950" customWidth="1"/>
    <col min="527" max="530" width="7.6640625" style="950" customWidth="1"/>
    <col min="531" max="532" width="9.21875" style="950" customWidth="1"/>
    <col min="533" max="535" width="7.6640625" style="950" customWidth="1"/>
    <col min="536" max="536" width="14.5546875" style="950" customWidth="1"/>
    <col min="537" max="768" width="7.21875" style="950"/>
    <col min="769" max="769" width="10" style="950" customWidth="1"/>
    <col min="770" max="770" width="6.33203125" style="950" customWidth="1"/>
    <col min="771" max="773" width="7.21875" style="950"/>
    <col min="774" max="774" width="10" style="950" customWidth="1"/>
    <col min="775" max="780" width="9.21875" style="950" customWidth="1"/>
    <col min="781" max="781" width="10.77734375" style="950" customWidth="1"/>
    <col min="782" max="782" width="9.21875" style="950" customWidth="1"/>
    <col min="783" max="786" width="7.6640625" style="950" customWidth="1"/>
    <col min="787" max="788" width="9.21875" style="950" customWidth="1"/>
    <col min="789" max="791" width="7.6640625" style="950" customWidth="1"/>
    <col min="792" max="792" width="14.5546875" style="950" customWidth="1"/>
    <col min="793" max="1024" width="7.21875" style="950"/>
    <col min="1025" max="1025" width="10" style="950" customWidth="1"/>
    <col min="1026" max="1026" width="6.33203125" style="950" customWidth="1"/>
    <col min="1027" max="1029" width="7.21875" style="950"/>
    <col min="1030" max="1030" width="10" style="950" customWidth="1"/>
    <col min="1031" max="1036" width="9.21875" style="950" customWidth="1"/>
    <col min="1037" max="1037" width="10.77734375" style="950" customWidth="1"/>
    <col min="1038" max="1038" width="9.21875" style="950" customWidth="1"/>
    <col min="1039" max="1042" width="7.6640625" style="950" customWidth="1"/>
    <col min="1043" max="1044" width="9.21875" style="950" customWidth="1"/>
    <col min="1045" max="1047" width="7.6640625" style="950" customWidth="1"/>
    <col min="1048" max="1048" width="14.5546875" style="950" customWidth="1"/>
    <col min="1049" max="1280" width="7.21875" style="950"/>
    <col min="1281" max="1281" width="10" style="950" customWidth="1"/>
    <col min="1282" max="1282" width="6.33203125" style="950" customWidth="1"/>
    <col min="1283" max="1285" width="7.21875" style="950"/>
    <col min="1286" max="1286" width="10" style="950" customWidth="1"/>
    <col min="1287" max="1292" width="9.21875" style="950" customWidth="1"/>
    <col min="1293" max="1293" width="10.77734375" style="950" customWidth="1"/>
    <col min="1294" max="1294" width="9.21875" style="950" customWidth="1"/>
    <col min="1295" max="1298" width="7.6640625" style="950" customWidth="1"/>
    <col min="1299" max="1300" width="9.21875" style="950" customWidth="1"/>
    <col min="1301" max="1303" width="7.6640625" style="950" customWidth="1"/>
    <col min="1304" max="1304" width="14.5546875" style="950" customWidth="1"/>
    <col min="1305" max="1536" width="7.21875" style="950"/>
    <col min="1537" max="1537" width="10" style="950" customWidth="1"/>
    <col min="1538" max="1538" width="6.33203125" style="950" customWidth="1"/>
    <col min="1539" max="1541" width="7.21875" style="950"/>
    <col min="1542" max="1542" width="10" style="950" customWidth="1"/>
    <col min="1543" max="1548" width="9.21875" style="950" customWidth="1"/>
    <col min="1549" max="1549" width="10.77734375" style="950" customWidth="1"/>
    <col min="1550" max="1550" width="9.21875" style="950" customWidth="1"/>
    <col min="1551" max="1554" width="7.6640625" style="950" customWidth="1"/>
    <col min="1555" max="1556" width="9.21875" style="950" customWidth="1"/>
    <col min="1557" max="1559" width="7.6640625" style="950" customWidth="1"/>
    <col min="1560" max="1560" width="14.5546875" style="950" customWidth="1"/>
    <col min="1561" max="1792" width="7.21875" style="950"/>
    <col min="1793" max="1793" width="10" style="950" customWidth="1"/>
    <col min="1794" max="1794" width="6.33203125" style="950" customWidth="1"/>
    <col min="1795" max="1797" width="7.21875" style="950"/>
    <col min="1798" max="1798" width="10" style="950" customWidth="1"/>
    <col min="1799" max="1804" width="9.21875" style="950" customWidth="1"/>
    <col min="1805" max="1805" width="10.77734375" style="950" customWidth="1"/>
    <col min="1806" max="1806" width="9.21875" style="950" customWidth="1"/>
    <col min="1807" max="1810" width="7.6640625" style="950" customWidth="1"/>
    <col min="1811" max="1812" width="9.21875" style="950" customWidth="1"/>
    <col min="1813" max="1815" width="7.6640625" style="950" customWidth="1"/>
    <col min="1816" max="1816" width="14.5546875" style="950" customWidth="1"/>
    <col min="1817" max="2048" width="7.21875" style="950"/>
    <col min="2049" max="2049" width="10" style="950" customWidth="1"/>
    <col min="2050" max="2050" width="6.33203125" style="950" customWidth="1"/>
    <col min="2051" max="2053" width="7.21875" style="950"/>
    <col min="2054" max="2054" width="10" style="950" customWidth="1"/>
    <col min="2055" max="2060" width="9.21875" style="950" customWidth="1"/>
    <col min="2061" max="2061" width="10.77734375" style="950" customWidth="1"/>
    <col min="2062" max="2062" width="9.21875" style="950" customWidth="1"/>
    <col min="2063" max="2066" width="7.6640625" style="950" customWidth="1"/>
    <col min="2067" max="2068" width="9.21875" style="950" customWidth="1"/>
    <col min="2069" max="2071" width="7.6640625" style="950" customWidth="1"/>
    <col min="2072" max="2072" width="14.5546875" style="950" customWidth="1"/>
    <col min="2073" max="2304" width="7.21875" style="950"/>
    <col min="2305" max="2305" width="10" style="950" customWidth="1"/>
    <col min="2306" max="2306" width="6.33203125" style="950" customWidth="1"/>
    <col min="2307" max="2309" width="7.21875" style="950"/>
    <col min="2310" max="2310" width="10" style="950" customWidth="1"/>
    <col min="2311" max="2316" width="9.21875" style="950" customWidth="1"/>
    <col min="2317" max="2317" width="10.77734375" style="950" customWidth="1"/>
    <col min="2318" max="2318" width="9.21875" style="950" customWidth="1"/>
    <col min="2319" max="2322" width="7.6640625" style="950" customWidth="1"/>
    <col min="2323" max="2324" width="9.21875" style="950" customWidth="1"/>
    <col min="2325" max="2327" width="7.6640625" style="950" customWidth="1"/>
    <col min="2328" max="2328" width="14.5546875" style="950" customWidth="1"/>
    <col min="2329" max="2560" width="7.21875" style="950"/>
    <col min="2561" max="2561" width="10" style="950" customWidth="1"/>
    <col min="2562" max="2562" width="6.33203125" style="950" customWidth="1"/>
    <col min="2563" max="2565" width="7.21875" style="950"/>
    <col min="2566" max="2566" width="10" style="950" customWidth="1"/>
    <col min="2567" max="2572" width="9.21875" style="950" customWidth="1"/>
    <col min="2573" max="2573" width="10.77734375" style="950" customWidth="1"/>
    <col min="2574" max="2574" width="9.21875" style="950" customWidth="1"/>
    <col min="2575" max="2578" width="7.6640625" style="950" customWidth="1"/>
    <col min="2579" max="2580" width="9.21875" style="950" customWidth="1"/>
    <col min="2581" max="2583" width="7.6640625" style="950" customWidth="1"/>
    <col min="2584" max="2584" width="14.5546875" style="950" customWidth="1"/>
    <col min="2585" max="2816" width="7.21875" style="950"/>
    <col min="2817" max="2817" width="10" style="950" customWidth="1"/>
    <col min="2818" max="2818" width="6.33203125" style="950" customWidth="1"/>
    <col min="2819" max="2821" width="7.21875" style="950"/>
    <col min="2822" max="2822" width="10" style="950" customWidth="1"/>
    <col min="2823" max="2828" width="9.21875" style="950" customWidth="1"/>
    <col min="2829" max="2829" width="10.77734375" style="950" customWidth="1"/>
    <col min="2830" max="2830" width="9.21875" style="950" customWidth="1"/>
    <col min="2831" max="2834" width="7.6640625" style="950" customWidth="1"/>
    <col min="2835" max="2836" width="9.21875" style="950" customWidth="1"/>
    <col min="2837" max="2839" width="7.6640625" style="950" customWidth="1"/>
    <col min="2840" max="2840" width="14.5546875" style="950" customWidth="1"/>
    <col min="2841" max="3072" width="7.21875" style="950"/>
    <col min="3073" max="3073" width="10" style="950" customWidth="1"/>
    <col min="3074" max="3074" width="6.33203125" style="950" customWidth="1"/>
    <col min="3075" max="3077" width="7.21875" style="950"/>
    <col min="3078" max="3078" width="10" style="950" customWidth="1"/>
    <col min="3079" max="3084" width="9.21875" style="950" customWidth="1"/>
    <col min="3085" max="3085" width="10.77734375" style="950" customWidth="1"/>
    <col min="3086" max="3086" width="9.21875" style="950" customWidth="1"/>
    <col min="3087" max="3090" width="7.6640625" style="950" customWidth="1"/>
    <col min="3091" max="3092" width="9.21875" style="950" customWidth="1"/>
    <col min="3093" max="3095" width="7.6640625" style="950" customWidth="1"/>
    <col min="3096" max="3096" width="14.5546875" style="950" customWidth="1"/>
    <col min="3097" max="3328" width="7.21875" style="950"/>
    <col min="3329" max="3329" width="10" style="950" customWidth="1"/>
    <col min="3330" max="3330" width="6.33203125" style="950" customWidth="1"/>
    <col min="3331" max="3333" width="7.21875" style="950"/>
    <col min="3334" max="3334" width="10" style="950" customWidth="1"/>
    <col min="3335" max="3340" width="9.21875" style="950" customWidth="1"/>
    <col min="3341" max="3341" width="10.77734375" style="950" customWidth="1"/>
    <col min="3342" max="3342" width="9.21875" style="950" customWidth="1"/>
    <col min="3343" max="3346" width="7.6640625" style="950" customWidth="1"/>
    <col min="3347" max="3348" width="9.21875" style="950" customWidth="1"/>
    <col min="3349" max="3351" width="7.6640625" style="950" customWidth="1"/>
    <col min="3352" max="3352" width="14.5546875" style="950" customWidth="1"/>
    <col min="3353" max="3584" width="7.21875" style="950"/>
    <col min="3585" max="3585" width="10" style="950" customWidth="1"/>
    <col min="3586" max="3586" width="6.33203125" style="950" customWidth="1"/>
    <col min="3587" max="3589" width="7.21875" style="950"/>
    <col min="3590" max="3590" width="10" style="950" customWidth="1"/>
    <col min="3591" max="3596" width="9.21875" style="950" customWidth="1"/>
    <col min="3597" max="3597" width="10.77734375" style="950" customWidth="1"/>
    <col min="3598" max="3598" width="9.21875" style="950" customWidth="1"/>
    <col min="3599" max="3602" width="7.6640625" style="950" customWidth="1"/>
    <col min="3603" max="3604" width="9.21875" style="950" customWidth="1"/>
    <col min="3605" max="3607" width="7.6640625" style="950" customWidth="1"/>
    <col min="3608" max="3608" width="14.5546875" style="950" customWidth="1"/>
    <col min="3609" max="3840" width="7.21875" style="950"/>
    <col min="3841" max="3841" width="10" style="950" customWidth="1"/>
    <col min="3842" max="3842" width="6.33203125" style="950" customWidth="1"/>
    <col min="3843" max="3845" width="7.21875" style="950"/>
    <col min="3846" max="3846" width="10" style="950" customWidth="1"/>
    <col min="3847" max="3852" width="9.21875" style="950" customWidth="1"/>
    <col min="3853" max="3853" width="10.77734375" style="950" customWidth="1"/>
    <col min="3854" max="3854" width="9.21875" style="950" customWidth="1"/>
    <col min="3855" max="3858" width="7.6640625" style="950" customWidth="1"/>
    <col min="3859" max="3860" width="9.21875" style="950" customWidth="1"/>
    <col min="3861" max="3863" width="7.6640625" style="950" customWidth="1"/>
    <col min="3864" max="3864" width="14.5546875" style="950" customWidth="1"/>
    <col min="3865" max="4096" width="7.21875" style="950"/>
    <col min="4097" max="4097" width="10" style="950" customWidth="1"/>
    <col min="4098" max="4098" width="6.33203125" style="950" customWidth="1"/>
    <col min="4099" max="4101" width="7.21875" style="950"/>
    <col min="4102" max="4102" width="10" style="950" customWidth="1"/>
    <col min="4103" max="4108" width="9.21875" style="950" customWidth="1"/>
    <col min="4109" max="4109" width="10.77734375" style="950" customWidth="1"/>
    <col min="4110" max="4110" width="9.21875" style="950" customWidth="1"/>
    <col min="4111" max="4114" width="7.6640625" style="950" customWidth="1"/>
    <col min="4115" max="4116" width="9.21875" style="950" customWidth="1"/>
    <col min="4117" max="4119" width="7.6640625" style="950" customWidth="1"/>
    <col min="4120" max="4120" width="14.5546875" style="950" customWidth="1"/>
    <col min="4121" max="4352" width="7.21875" style="950"/>
    <col min="4353" max="4353" width="10" style="950" customWidth="1"/>
    <col min="4354" max="4354" width="6.33203125" style="950" customWidth="1"/>
    <col min="4355" max="4357" width="7.21875" style="950"/>
    <col min="4358" max="4358" width="10" style="950" customWidth="1"/>
    <col min="4359" max="4364" width="9.21875" style="950" customWidth="1"/>
    <col min="4365" max="4365" width="10.77734375" style="950" customWidth="1"/>
    <col min="4366" max="4366" width="9.21875" style="950" customWidth="1"/>
    <col min="4367" max="4370" width="7.6640625" style="950" customWidth="1"/>
    <col min="4371" max="4372" width="9.21875" style="950" customWidth="1"/>
    <col min="4373" max="4375" width="7.6640625" style="950" customWidth="1"/>
    <col min="4376" max="4376" width="14.5546875" style="950" customWidth="1"/>
    <col min="4377" max="4608" width="7.21875" style="950"/>
    <col min="4609" max="4609" width="10" style="950" customWidth="1"/>
    <col min="4610" max="4610" width="6.33203125" style="950" customWidth="1"/>
    <col min="4611" max="4613" width="7.21875" style="950"/>
    <col min="4614" max="4614" width="10" style="950" customWidth="1"/>
    <col min="4615" max="4620" width="9.21875" style="950" customWidth="1"/>
    <col min="4621" max="4621" width="10.77734375" style="950" customWidth="1"/>
    <col min="4622" max="4622" width="9.21875" style="950" customWidth="1"/>
    <col min="4623" max="4626" width="7.6640625" style="950" customWidth="1"/>
    <col min="4627" max="4628" width="9.21875" style="950" customWidth="1"/>
    <col min="4629" max="4631" width="7.6640625" style="950" customWidth="1"/>
    <col min="4632" max="4632" width="14.5546875" style="950" customWidth="1"/>
    <col min="4633" max="4864" width="7.21875" style="950"/>
    <col min="4865" max="4865" width="10" style="950" customWidth="1"/>
    <col min="4866" max="4866" width="6.33203125" style="950" customWidth="1"/>
    <col min="4867" max="4869" width="7.21875" style="950"/>
    <col min="4870" max="4870" width="10" style="950" customWidth="1"/>
    <col min="4871" max="4876" width="9.21875" style="950" customWidth="1"/>
    <col min="4877" max="4877" width="10.77734375" style="950" customWidth="1"/>
    <col min="4878" max="4878" width="9.21875" style="950" customWidth="1"/>
    <col min="4879" max="4882" width="7.6640625" style="950" customWidth="1"/>
    <col min="4883" max="4884" width="9.21875" style="950" customWidth="1"/>
    <col min="4885" max="4887" width="7.6640625" style="950" customWidth="1"/>
    <col min="4888" max="4888" width="14.5546875" style="950" customWidth="1"/>
    <col min="4889" max="5120" width="7.21875" style="950"/>
    <col min="5121" max="5121" width="10" style="950" customWidth="1"/>
    <col min="5122" max="5122" width="6.33203125" style="950" customWidth="1"/>
    <col min="5123" max="5125" width="7.21875" style="950"/>
    <col min="5126" max="5126" width="10" style="950" customWidth="1"/>
    <col min="5127" max="5132" width="9.21875" style="950" customWidth="1"/>
    <col min="5133" max="5133" width="10.77734375" style="950" customWidth="1"/>
    <col min="5134" max="5134" width="9.21875" style="950" customWidth="1"/>
    <col min="5135" max="5138" width="7.6640625" style="950" customWidth="1"/>
    <col min="5139" max="5140" width="9.21875" style="950" customWidth="1"/>
    <col min="5141" max="5143" width="7.6640625" style="950" customWidth="1"/>
    <col min="5144" max="5144" width="14.5546875" style="950" customWidth="1"/>
    <col min="5145" max="5376" width="7.21875" style="950"/>
    <col min="5377" max="5377" width="10" style="950" customWidth="1"/>
    <col min="5378" max="5378" width="6.33203125" style="950" customWidth="1"/>
    <col min="5379" max="5381" width="7.21875" style="950"/>
    <col min="5382" max="5382" width="10" style="950" customWidth="1"/>
    <col min="5383" max="5388" width="9.21875" style="950" customWidth="1"/>
    <col min="5389" max="5389" width="10.77734375" style="950" customWidth="1"/>
    <col min="5390" max="5390" width="9.21875" style="950" customWidth="1"/>
    <col min="5391" max="5394" width="7.6640625" style="950" customWidth="1"/>
    <col min="5395" max="5396" width="9.21875" style="950" customWidth="1"/>
    <col min="5397" max="5399" width="7.6640625" style="950" customWidth="1"/>
    <col min="5400" max="5400" width="14.5546875" style="950" customWidth="1"/>
    <col min="5401" max="5632" width="7.21875" style="950"/>
    <col min="5633" max="5633" width="10" style="950" customWidth="1"/>
    <col min="5634" max="5634" width="6.33203125" style="950" customWidth="1"/>
    <col min="5635" max="5637" width="7.21875" style="950"/>
    <col min="5638" max="5638" width="10" style="950" customWidth="1"/>
    <col min="5639" max="5644" width="9.21875" style="950" customWidth="1"/>
    <col min="5645" max="5645" width="10.77734375" style="950" customWidth="1"/>
    <col min="5646" max="5646" width="9.21875" style="950" customWidth="1"/>
    <col min="5647" max="5650" width="7.6640625" style="950" customWidth="1"/>
    <col min="5651" max="5652" width="9.21875" style="950" customWidth="1"/>
    <col min="5653" max="5655" width="7.6640625" style="950" customWidth="1"/>
    <col min="5656" max="5656" width="14.5546875" style="950" customWidth="1"/>
    <col min="5657" max="5888" width="7.21875" style="950"/>
    <col min="5889" max="5889" width="10" style="950" customWidth="1"/>
    <col min="5890" max="5890" width="6.33203125" style="950" customWidth="1"/>
    <col min="5891" max="5893" width="7.21875" style="950"/>
    <col min="5894" max="5894" width="10" style="950" customWidth="1"/>
    <col min="5895" max="5900" width="9.21875" style="950" customWidth="1"/>
    <col min="5901" max="5901" width="10.77734375" style="950" customWidth="1"/>
    <col min="5902" max="5902" width="9.21875" style="950" customWidth="1"/>
    <col min="5903" max="5906" width="7.6640625" style="950" customWidth="1"/>
    <col min="5907" max="5908" width="9.21875" style="950" customWidth="1"/>
    <col min="5909" max="5911" width="7.6640625" style="950" customWidth="1"/>
    <col min="5912" max="5912" width="14.5546875" style="950" customWidth="1"/>
    <col min="5913" max="6144" width="7.21875" style="950"/>
    <col min="6145" max="6145" width="10" style="950" customWidth="1"/>
    <col min="6146" max="6146" width="6.33203125" style="950" customWidth="1"/>
    <col min="6147" max="6149" width="7.21875" style="950"/>
    <col min="6150" max="6150" width="10" style="950" customWidth="1"/>
    <col min="6151" max="6156" width="9.21875" style="950" customWidth="1"/>
    <col min="6157" max="6157" width="10.77734375" style="950" customWidth="1"/>
    <col min="6158" max="6158" width="9.21875" style="950" customWidth="1"/>
    <col min="6159" max="6162" width="7.6640625" style="950" customWidth="1"/>
    <col min="6163" max="6164" width="9.21875" style="950" customWidth="1"/>
    <col min="6165" max="6167" width="7.6640625" style="950" customWidth="1"/>
    <col min="6168" max="6168" width="14.5546875" style="950" customWidth="1"/>
    <col min="6169" max="6400" width="7.21875" style="950"/>
    <col min="6401" max="6401" width="10" style="950" customWidth="1"/>
    <col min="6402" max="6402" width="6.33203125" style="950" customWidth="1"/>
    <col min="6403" max="6405" width="7.21875" style="950"/>
    <col min="6406" max="6406" width="10" style="950" customWidth="1"/>
    <col min="6407" max="6412" width="9.21875" style="950" customWidth="1"/>
    <col min="6413" max="6413" width="10.77734375" style="950" customWidth="1"/>
    <col min="6414" max="6414" width="9.21875" style="950" customWidth="1"/>
    <col min="6415" max="6418" width="7.6640625" style="950" customWidth="1"/>
    <col min="6419" max="6420" width="9.21875" style="950" customWidth="1"/>
    <col min="6421" max="6423" width="7.6640625" style="950" customWidth="1"/>
    <col min="6424" max="6424" width="14.5546875" style="950" customWidth="1"/>
    <col min="6425" max="6656" width="7.21875" style="950"/>
    <col min="6657" max="6657" width="10" style="950" customWidth="1"/>
    <col min="6658" max="6658" width="6.33203125" style="950" customWidth="1"/>
    <col min="6659" max="6661" width="7.21875" style="950"/>
    <col min="6662" max="6662" width="10" style="950" customWidth="1"/>
    <col min="6663" max="6668" width="9.21875" style="950" customWidth="1"/>
    <col min="6669" max="6669" width="10.77734375" style="950" customWidth="1"/>
    <col min="6670" max="6670" width="9.21875" style="950" customWidth="1"/>
    <col min="6671" max="6674" width="7.6640625" style="950" customWidth="1"/>
    <col min="6675" max="6676" width="9.21875" style="950" customWidth="1"/>
    <col min="6677" max="6679" width="7.6640625" style="950" customWidth="1"/>
    <col min="6680" max="6680" width="14.5546875" style="950" customWidth="1"/>
    <col min="6681" max="6912" width="7.21875" style="950"/>
    <col min="6913" max="6913" width="10" style="950" customWidth="1"/>
    <col min="6914" max="6914" width="6.33203125" style="950" customWidth="1"/>
    <col min="6915" max="6917" width="7.21875" style="950"/>
    <col min="6918" max="6918" width="10" style="950" customWidth="1"/>
    <col min="6919" max="6924" width="9.21875" style="950" customWidth="1"/>
    <col min="6925" max="6925" width="10.77734375" style="950" customWidth="1"/>
    <col min="6926" max="6926" width="9.21875" style="950" customWidth="1"/>
    <col min="6927" max="6930" width="7.6640625" style="950" customWidth="1"/>
    <col min="6931" max="6932" width="9.21875" style="950" customWidth="1"/>
    <col min="6933" max="6935" width="7.6640625" style="950" customWidth="1"/>
    <col min="6936" max="6936" width="14.5546875" style="950" customWidth="1"/>
    <col min="6937" max="7168" width="7.21875" style="950"/>
    <col min="7169" max="7169" width="10" style="950" customWidth="1"/>
    <col min="7170" max="7170" width="6.33203125" style="950" customWidth="1"/>
    <col min="7171" max="7173" width="7.21875" style="950"/>
    <col min="7174" max="7174" width="10" style="950" customWidth="1"/>
    <col min="7175" max="7180" width="9.21875" style="950" customWidth="1"/>
    <col min="7181" max="7181" width="10.77734375" style="950" customWidth="1"/>
    <col min="7182" max="7182" width="9.21875" style="950" customWidth="1"/>
    <col min="7183" max="7186" width="7.6640625" style="950" customWidth="1"/>
    <col min="7187" max="7188" width="9.21875" style="950" customWidth="1"/>
    <col min="7189" max="7191" width="7.6640625" style="950" customWidth="1"/>
    <col min="7192" max="7192" width="14.5546875" style="950" customWidth="1"/>
    <col min="7193" max="7424" width="7.21875" style="950"/>
    <col min="7425" max="7425" width="10" style="950" customWidth="1"/>
    <col min="7426" max="7426" width="6.33203125" style="950" customWidth="1"/>
    <col min="7427" max="7429" width="7.21875" style="950"/>
    <col min="7430" max="7430" width="10" style="950" customWidth="1"/>
    <col min="7431" max="7436" width="9.21875" style="950" customWidth="1"/>
    <col min="7437" max="7437" width="10.77734375" style="950" customWidth="1"/>
    <col min="7438" max="7438" width="9.21875" style="950" customWidth="1"/>
    <col min="7439" max="7442" width="7.6640625" style="950" customWidth="1"/>
    <col min="7443" max="7444" width="9.21875" style="950" customWidth="1"/>
    <col min="7445" max="7447" width="7.6640625" style="950" customWidth="1"/>
    <col min="7448" max="7448" width="14.5546875" style="950" customWidth="1"/>
    <col min="7449" max="7680" width="7.21875" style="950"/>
    <col min="7681" max="7681" width="10" style="950" customWidth="1"/>
    <col min="7682" max="7682" width="6.33203125" style="950" customWidth="1"/>
    <col min="7683" max="7685" width="7.21875" style="950"/>
    <col min="7686" max="7686" width="10" style="950" customWidth="1"/>
    <col min="7687" max="7692" width="9.21875" style="950" customWidth="1"/>
    <col min="7693" max="7693" width="10.77734375" style="950" customWidth="1"/>
    <col min="7694" max="7694" width="9.21875" style="950" customWidth="1"/>
    <col min="7695" max="7698" width="7.6640625" style="950" customWidth="1"/>
    <col min="7699" max="7700" width="9.21875" style="950" customWidth="1"/>
    <col min="7701" max="7703" width="7.6640625" style="950" customWidth="1"/>
    <col min="7704" max="7704" width="14.5546875" style="950" customWidth="1"/>
    <col min="7705" max="7936" width="7.21875" style="950"/>
    <col min="7937" max="7937" width="10" style="950" customWidth="1"/>
    <col min="7938" max="7938" width="6.33203125" style="950" customWidth="1"/>
    <col min="7939" max="7941" width="7.21875" style="950"/>
    <col min="7942" max="7942" width="10" style="950" customWidth="1"/>
    <col min="7943" max="7948" width="9.21875" style="950" customWidth="1"/>
    <col min="7949" max="7949" width="10.77734375" style="950" customWidth="1"/>
    <col min="7950" max="7950" width="9.21875" style="950" customWidth="1"/>
    <col min="7951" max="7954" width="7.6640625" style="950" customWidth="1"/>
    <col min="7955" max="7956" width="9.21875" style="950" customWidth="1"/>
    <col min="7957" max="7959" width="7.6640625" style="950" customWidth="1"/>
    <col min="7960" max="7960" width="14.5546875" style="950" customWidth="1"/>
    <col min="7961" max="8192" width="7.21875" style="950"/>
    <col min="8193" max="8193" width="10" style="950" customWidth="1"/>
    <col min="8194" max="8194" width="6.33203125" style="950" customWidth="1"/>
    <col min="8195" max="8197" width="7.21875" style="950"/>
    <col min="8198" max="8198" width="10" style="950" customWidth="1"/>
    <col min="8199" max="8204" width="9.21875" style="950" customWidth="1"/>
    <col min="8205" max="8205" width="10.77734375" style="950" customWidth="1"/>
    <col min="8206" max="8206" width="9.21875" style="950" customWidth="1"/>
    <col min="8207" max="8210" width="7.6640625" style="950" customWidth="1"/>
    <col min="8211" max="8212" width="9.21875" style="950" customWidth="1"/>
    <col min="8213" max="8215" width="7.6640625" style="950" customWidth="1"/>
    <col min="8216" max="8216" width="14.5546875" style="950" customWidth="1"/>
    <col min="8217" max="8448" width="7.21875" style="950"/>
    <col min="8449" max="8449" width="10" style="950" customWidth="1"/>
    <col min="8450" max="8450" width="6.33203125" style="950" customWidth="1"/>
    <col min="8451" max="8453" width="7.21875" style="950"/>
    <col min="8454" max="8454" width="10" style="950" customWidth="1"/>
    <col min="8455" max="8460" width="9.21875" style="950" customWidth="1"/>
    <col min="8461" max="8461" width="10.77734375" style="950" customWidth="1"/>
    <col min="8462" max="8462" width="9.21875" style="950" customWidth="1"/>
    <col min="8463" max="8466" width="7.6640625" style="950" customWidth="1"/>
    <col min="8467" max="8468" width="9.21875" style="950" customWidth="1"/>
    <col min="8469" max="8471" width="7.6640625" style="950" customWidth="1"/>
    <col min="8472" max="8472" width="14.5546875" style="950" customWidth="1"/>
    <col min="8473" max="8704" width="7.21875" style="950"/>
    <col min="8705" max="8705" width="10" style="950" customWidth="1"/>
    <col min="8706" max="8706" width="6.33203125" style="950" customWidth="1"/>
    <col min="8707" max="8709" width="7.21875" style="950"/>
    <col min="8710" max="8710" width="10" style="950" customWidth="1"/>
    <col min="8711" max="8716" width="9.21875" style="950" customWidth="1"/>
    <col min="8717" max="8717" width="10.77734375" style="950" customWidth="1"/>
    <col min="8718" max="8718" width="9.21875" style="950" customWidth="1"/>
    <col min="8719" max="8722" width="7.6640625" style="950" customWidth="1"/>
    <col min="8723" max="8724" width="9.21875" style="950" customWidth="1"/>
    <col min="8725" max="8727" width="7.6640625" style="950" customWidth="1"/>
    <col min="8728" max="8728" width="14.5546875" style="950" customWidth="1"/>
    <col min="8729" max="8960" width="7.21875" style="950"/>
    <col min="8961" max="8961" width="10" style="950" customWidth="1"/>
    <col min="8962" max="8962" width="6.33203125" style="950" customWidth="1"/>
    <col min="8963" max="8965" width="7.21875" style="950"/>
    <col min="8966" max="8966" width="10" style="950" customWidth="1"/>
    <col min="8967" max="8972" width="9.21875" style="950" customWidth="1"/>
    <col min="8973" max="8973" width="10.77734375" style="950" customWidth="1"/>
    <col min="8974" max="8974" width="9.21875" style="950" customWidth="1"/>
    <col min="8975" max="8978" width="7.6640625" style="950" customWidth="1"/>
    <col min="8979" max="8980" width="9.21875" style="950" customWidth="1"/>
    <col min="8981" max="8983" width="7.6640625" style="950" customWidth="1"/>
    <col min="8984" max="8984" width="14.5546875" style="950" customWidth="1"/>
    <col min="8985" max="9216" width="7.21875" style="950"/>
    <col min="9217" max="9217" width="10" style="950" customWidth="1"/>
    <col min="9218" max="9218" width="6.33203125" style="950" customWidth="1"/>
    <col min="9219" max="9221" width="7.21875" style="950"/>
    <col min="9222" max="9222" width="10" style="950" customWidth="1"/>
    <col min="9223" max="9228" width="9.21875" style="950" customWidth="1"/>
    <col min="9229" max="9229" width="10.77734375" style="950" customWidth="1"/>
    <col min="9230" max="9230" width="9.21875" style="950" customWidth="1"/>
    <col min="9231" max="9234" width="7.6640625" style="950" customWidth="1"/>
    <col min="9235" max="9236" width="9.21875" style="950" customWidth="1"/>
    <col min="9237" max="9239" width="7.6640625" style="950" customWidth="1"/>
    <col min="9240" max="9240" width="14.5546875" style="950" customWidth="1"/>
    <col min="9241" max="9472" width="7.21875" style="950"/>
    <col min="9473" max="9473" width="10" style="950" customWidth="1"/>
    <col min="9474" max="9474" width="6.33203125" style="950" customWidth="1"/>
    <col min="9475" max="9477" width="7.21875" style="950"/>
    <col min="9478" max="9478" width="10" style="950" customWidth="1"/>
    <col min="9479" max="9484" width="9.21875" style="950" customWidth="1"/>
    <col min="9485" max="9485" width="10.77734375" style="950" customWidth="1"/>
    <col min="9486" max="9486" width="9.21875" style="950" customWidth="1"/>
    <col min="9487" max="9490" width="7.6640625" style="950" customWidth="1"/>
    <col min="9491" max="9492" width="9.21875" style="950" customWidth="1"/>
    <col min="9493" max="9495" width="7.6640625" style="950" customWidth="1"/>
    <col min="9496" max="9496" width="14.5546875" style="950" customWidth="1"/>
    <col min="9497" max="9728" width="7.21875" style="950"/>
    <col min="9729" max="9729" width="10" style="950" customWidth="1"/>
    <col min="9730" max="9730" width="6.33203125" style="950" customWidth="1"/>
    <col min="9731" max="9733" width="7.21875" style="950"/>
    <col min="9734" max="9734" width="10" style="950" customWidth="1"/>
    <col min="9735" max="9740" width="9.21875" style="950" customWidth="1"/>
    <col min="9741" max="9741" width="10.77734375" style="950" customWidth="1"/>
    <col min="9742" max="9742" width="9.21875" style="950" customWidth="1"/>
    <col min="9743" max="9746" width="7.6640625" style="950" customWidth="1"/>
    <col min="9747" max="9748" width="9.21875" style="950" customWidth="1"/>
    <col min="9749" max="9751" width="7.6640625" style="950" customWidth="1"/>
    <col min="9752" max="9752" width="14.5546875" style="950" customWidth="1"/>
    <col min="9753" max="9984" width="7.21875" style="950"/>
    <col min="9985" max="9985" width="10" style="950" customWidth="1"/>
    <col min="9986" max="9986" width="6.33203125" style="950" customWidth="1"/>
    <col min="9987" max="9989" width="7.21875" style="950"/>
    <col min="9990" max="9990" width="10" style="950" customWidth="1"/>
    <col min="9991" max="9996" width="9.21875" style="950" customWidth="1"/>
    <col min="9997" max="9997" width="10.77734375" style="950" customWidth="1"/>
    <col min="9998" max="9998" width="9.21875" style="950" customWidth="1"/>
    <col min="9999" max="10002" width="7.6640625" style="950" customWidth="1"/>
    <col min="10003" max="10004" width="9.21875" style="950" customWidth="1"/>
    <col min="10005" max="10007" width="7.6640625" style="950" customWidth="1"/>
    <col min="10008" max="10008" width="14.5546875" style="950" customWidth="1"/>
    <col min="10009" max="10240" width="7.21875" style="950"/>
    <col min="10241" max="10241" width="10" style="950" customWidth="1"/>
    <col min="10242" max="10242" width="6.33203125" style="950" customWidth="1"/>
    <col min="10243" max="10245" width="7.21875" style="950"/>
    <col min="10246" max="10246" width="10" style="950" customWidth="1"/>
    <col min="10247" max="10252" width="9.21875" style="950" customWidth="1"/>
    <col min="10253" max="10253" width="10.77734375" style="950" customWidth="1"/>
    <col min="10254" max="10254" width="9.21875" style="950" customWidth="1"/>
    <col min="10255" max="10258" width="7.6640625" style="950" customWidth="1"/>
    <col min="10259" max="10260" width="9.21875" style="950" customWidth="1"/>
    <col min="10261" max="10263" width="7.6640625" style="950" customWidth="1"/>
    <col min="10264" max="10264" width="14.5546875" style="950" customWidth="1"/>
    <col min="10265" max="10496" width="7.21875" style="950"/>
    <col min="10497" max="10497" width="10" style="950" customWidth="1"/>
    <col min="10498" max="10498" width="6.33203125" style="950" customWidth="1"/>
    <col min="10499" max="10501" width="7.21875" style="950"/>
    <col min="10502" max="10502" width="10" style="950" customWidth="1"/>
    <col min="10503" max="10508" width="9.21875" style="950" customWidth="1"/>
    <col min="10509" max="10509" width="10.77734375" style="950" customWidth="1"/>
    <col min="10510" max="10510" width="9.21875" style="950" customWidth="1"/>
    <col min="10511" max="10514" width="7.6640625" style="950" customWidth="1"/>
    <col min="10515" max="10516" width="9.21875" style="950" customWidth="1"/>
    <col min="10517" max="10519" width="7.6640625" style="950" customWidth="1"/>
    <col min="10520" max="10520" width="14.5546875" style="950" customWidth="1"/>
    <col min="10521" max="10752" width="7.21875" style="950"/>
    <col min="10753" max="10753" width="10" style="950" customWidth="1"/>
    <col min="10754" max="10754" width="6.33203125" style="950" customWidth="1"/>
    <col min="10755" max="10757" width="7.21875" style="950"/>
    <col min="10758" max="10758" width="10" style="950" customWidth="1"/>
    <col min="10759" max="10764" width="9.21875" style="950" customWidth="1"/>
    <col min="10765" max="10765" width="10.77734375" style="950" customWidth="1"/>
    <col min="10766" max="10766" width="9.21875" style="950" customWidth="1"/>
    <col min="10767" max="10770" width="7.6640625" style="950" customWidth="1"/>
    <col min="10771" max="10772" width="9.21875" style="950" customWidth="1"/>
    <col min="10773" max="10775" width="7.6640625" style="950" customWidth="1"/>
    <col min="10776" max="10776" width="14.5546875" style="950" customWidth="1"/>
    <col min="10777" max="11008" width="7.21875" style="950"/>
    <col min="11009" max="11009" width="10" style="950" customWidth="1"/>
    <col min="11010" max="11010" width="6.33203125" style="950" customWidth="1"/>
    <col min="11011" max="11013" width="7.21875" style="950"/>
    <col min="11014" max="11014" width="10" style="950" customWidth="1"/>
    <col min="11015" max="11020" width="9.21875" style="950" customWidth="1"/>
    <col min="11021" max="11021" width="10.77734375" style="950" customWidth="1"/>
    <col min="11022" max="11022" width="9.21875" style="950" customWidth="1"/>
    <col min="11023" max="11026" width="7.6640625" style="950" customWidth="1"/>
    <col min="11027" max="11028" width="9.21875" style="950" customWidth="1"/>
    <col min="11029" max="11031" width="7.6640625" style="950" customWidth="1"/>
    <col min="11032" max="11032" width="14.5546875" style="950" customWidth="1"/>
    <col min="11033" max="11264" width="7.21875" style="950"/>
    <col min="11265" max="11265" width="10" style="950" customWidth="1"/>
    <col min="11266" max="11266" width="6.33203125" style="950" customWidth="1"/>
    <col min="11267" max="11269" width="7.21875" style="950"/>
    <col min="11270" max="11270" width="10" style="950" customWidth="1"/>
    <col min="11271" max="11276" width="9.21875" style="950" customWidth="1"/>
    <col min="11277" max="11277" width="10.77734375" style="950" customWidth="1"/>
    <col min="11278" max="11278" width="9.21875" style="950" customWidth="1"/>
    <col min="11279" max="11282" width="7.6640625" style="950" customWidth="1"/>
    <col min="11283" max="11284" width="9.21875" style="950" customWidth="1"/>
    <col min="11285" max="11287" width="7.6640625" style="950" customWidth="1"/>
    <col min="11288" max="11288" width="14.5546875" style="950" customWidth="1"/>
    <col min="11289" max="11520" width="7.21875" style="950"/>
    <col min="11521" max="11521" width="10" style="950" customWidth="1"/>
    <col min="11522" max="11522" width="6.33203125" style="950" customWidth="1"/>
    <col min="11523" max="11525" width="7.21875" style="950"/>
    <col min="11526" max="11526" width="10" style="950" customWidth="1"/>
    <col min="11527" max="11532" width="9.21875" style="950" customWidth="1"/>
    <col min="11533" max="11533" width="10.77734375" style="950" customWidth="1"/>
    <col min="11534" max="11534" width="9.21875" style="950" customWidth="1"/>
    <col min="11535" max="11538" width="7.6640625" style="950" customWidth="1"/>
    <col min="11539" max="11540" width="9.21875" style="950" customWidth="1"/>
    <col min="11541" max="11543" width="7.6640625" style="950" customWidth="1"/>
    <col min="11544" max="11544" width="14.5546875" style="950" customWidth="1"/>
    <col min="11545" max="11776" width="7.21875" style="950"/>
    <col min="11777" max="11777" width="10" style="950" customWidth="1"/>
    <col min="11778" max="11778" width="6.33203125" style="950" customWidth="1"/>
    <col min="11779" max="11781" width="7.21875" style="950"/>
    <col min="11782" max="11782" width="10" style="950" customWidth="1"/>
    <col min="11783" max="11788" width="9.21875" style="950" customWidth="1"/>
    <col min="11789" max="11789" width="10.77734375" style="950" customWidth="1"/>
    <col min="11790" max="11790" width="9.21875" style="950" customWidth="1"/>
    <col min="11791" max="11794" width="7.6640625" style="950" customWidth="1"/>
    <col min="11795" max="11796" width="9.21875" style="950" customWidth="1"/>
    <col min="11797" max="11799" width="7.6640625" style="950" customWidth="1"/>
    <col min="11800" max="11800" width="14.5546875" style="950" customWidth="1"/>
    <col min="11801" max="12032" width="7.21875" style="950"/>
    <col min="12033" max="12033" width="10" style="950" customWidth="1"/>
    <col min="12034" max="12034" width="6.33203125" style="950" customWidth="1"/>
    <col min="12035" max="12037" width="7.21875" style="950"/>
    <col min="12038" max="12038" width="10" style="950" customWidth="1"/>
    <col min="12039" max="12044" width="9.21875" style="950" customWidth="1"/>
    <col min="12045" max="12045" width="10.77734375" style="950" customWidth="1"/>
    <col min="12046" max="12046" width="9.21875" style="950" customWidth="1"/>
    <col min="12047" max="12050" width="7.6640625" style="950" customWidth="1"/>
    <col min="12051" max="12052" width="9.21875" style="950" customWidth="1"/>
    <col min="12053" max="12055" width="7.6640625" style="950" customWidth="1"/>
    <col min="12056" max="12056" width="14.5546875" style="950" customWidth="1"/>
    <col min="12057" max="12288" width="7.21875" style="950"/>
    <col min="12289" max="12289" width="10" style="950" customWidth="1"/>
    <col min="12290" max="12290" width="6.33203125" style="950" customWidth="1"/>
    <col min="12291" max="12293" width="7.21875" style="950"/>
    <col min="12294" max="12294" width="10" style="950" customWidth="1"/>
    <col min="12295" max="12300" width="9.21875" style="950" customWidth="1"/>
    <col min="12301" max="12301" width="10.77734375" style="950" customWidth="1"/>
    <col min="12302" max="12302" width="9.21875" style="950" customWidth="1"/>
    <col min="12303" max="12306" width="7.6640625" style="950" customWidth="1"/>
    <col min="12307" max="12308" width="9.21875" style="950" customWidth="1"/>
    <col min="12309" max="12311" width="7.6640625" style="950" customWidth="1"/>
    <col min="12312" max="12312" width="14.5546875" style="950" customWidth="1"/>
    <col min="12313" max="12544" width="7.21875" style="950"/>
    <col min="12545" max="12545" width="10" style="950" customWidth="1"/>
    <col min="12546" max="12546" width="6.33203125" style="950" customWidth="1"/>
    <col min="12547" max="12549" width="7.21875" style="950"/>
    <col min="12550" max="12550" width="10" style="950" customWidth="1"/>
    <col min="12551" max="12556" width="9.21875" style="950" customWidth="1"/>
    <col min="12557" max="12557" width="10.77734375" style="950" customWidth="1"/>
    <col min="12558" max="12558" width="9.21875" style="950" customWidth="1"/>
    <col min="12559" max="12562" width="7.6640625" style="950" customWidth="1"/>
    <col min="12563" max="12564" width="9.21875" style="950" customWidth="1"/>
    <col min="12565" max="12567" width="7.6640625" style="950" customWidth="1"/>
    <col min="12568" max="12568" width="14.5546875" style="950" customWidth="1"/>
    <col min="12569" max="12800" width="7.21875" style="950"/>
    <col min="12801" max="12801" width="10" style="950" customWidth="1"/>
    <col min="12802" max="12802" width="6.33203125" style="950" customWidth="1"/>
    <col min="12803" max="12805" width="7.21875" style="950"/>
    <col min="12806" max="12806" width="10" style="950" customWidth="1"/>
    <col min="12807" max="12812" width="9.21875" style="950" customWidth="1"/>
    <col min="12813" max="12813" width="10.77734375" style="950" customWidth="1"/>
    <col min="12814" max="12814" width="9.21875" style="950" customWidth="1"/>
    <col min="12815" max="12818" width="7.6640625" style="950" customWidth="1"/>
    <col min="12819" max="12820" width="9.21875" style="950" customWidth="1"/>
    <col min="12821" max="12823" width="7.6640625" style="950" customWidth="1"/>
    <col min="12824" max="12824" width="14.5546875" style="950" customWidth="1"/>
    <col min="12825" max="13056" width="7.21875" style="950"/>
    <col min="13057" max="13057" width="10" style="950" customWidth="1"/>
    <col min="13058" max="13058" width="6.33203125" style="950" customWidth="1"/>
    <col min="13059" max="13061" width="7.21875" style="950"/>
    <col min="13062" max="13062" width="10" style="950" customWidth="1"/>
    <col min="13063" max="13068" width="9.21875" style="950" customWidth="1"/>
    <col min="13069" max="13069" width="10.77734375" style="950" customWidth="1"/>
    <col min="13070" max="13070" width="9.21875" style="950" customWidth="1"/>
    <col min="13071" max="13074" width="7.6640625" style="950" customWidth="1"/>
    <col min="13075" max="13076" width="9.21875" style="950" customWidth="1"/>
    <col min="13077" max="13079" width="7.6640625" style="950" customWidth="1"/>
    <col min="13080" max="13080" width="14.5546875" style="950" customWidth="1"/>
    <col min="13081" max="13312" width="7.21875" style="950"/>
    <col min="13313" max="13313" width="10" style="950" customWidth="1"/>
    <col min="13314" max="13314" width="6.33203125" style="950" customWidth="1"/>
    <col min="13315" max="13317" width="7.21875" style="950"/>
    <col min="13318" max="13318" width="10" style="950" customWidth="1"/>
    <col min="13319" max="13324" width="9.21875" style="950" customWidth="1"/>
    <col min="13325" max="13325" width="10.77734375" style="950" customWidth="1"/>
    <col min="13326" max="13326" width="9.21875" style="950" customWidth="1"/>
    <col min="13327" max="13330" width="7.6640625" style="950" customWidth="1"/>
    <col min="13331" max="13332" width="9.21875" style="950" customWidth="1"/>
    <col min="13333" max="13335" width="7.6640625" style="950" customWidth="1"/>
    <col min="13336" max="13336" width="14.5546875" style="950" customWidth="1"/>
    <col min="13337" max="13568" width="7.21875" style="950"/>
    <col min="13569" max="13569" width="10" style="950" customWidth="1"/>
    <col min="13570" max="13570" width="6.33203125" style="950" customWidth="1"/>
    <col min="13571" max="13573" width="7.21875" style="950"/>
    <col min="13574" max="13574" width="10" style="950" customWidth="1"/>
    <col min="13575" max="13580" width="9.21875" style="950" customWidth="1"/>
    <col min="13581" max="13581" width="10.77734375" style="950" customWidth="1"/>
    <col min="13582" max="13582" width="9.21875" style="950" customWidth="1"/>
    <col min="13583" max="13586" width="7.6640625" style="950" customWidth="1"/>
    <col min="13587" max="13588" width="9.21875" style="950" customWidth="1"/>
    <col min="13589" max="13591" width="7.6640625" style="950" customWidth="1"/>
    <col min="13592" max="13592" width="14.5546875" style="950" customWidth="1"/>
    <col min="13593" max="13824" width="7.21875" style="950"/>
    <col min="13825" max="13825" width="10" style="950" customWidth="1"/>
    <col min="13826" max="13826" width="6.33203125" style="950" customWidth="1"/>
    <col min="13827" max="13829" width="7.21875" style="950"/>
    <col min="13830" max="13830" width="10" style="950" customWidth="1"/>
    <col min="13831" max="13836" width="9.21875" style="950" customWidth="1"/>
    <col min="13837" max="13837" width="10.77734375" style="950" customWidth="1"/>
    <col min="13838" max="13838" width="9.21875" style="950" customWidth="1"/>
    <col min="13839" max="13842" width="7.6640625" style="950" customWidth="1"/>
    <col min="13843" max="13844" width="9.21875" style="950" customWidth="1"/>
    <col min="13845" max="13847" width="7.6640625" style="950" customWidth="1"/>
    <col min="13848" max="13848" width="14.5546875" style="950" customWidth="1"/>
    <col min="13849" max="14080" width="7.21875" style="950"/>
    <col min="14081" max="14081" width="10" style="950" customWidth="1"/>
    <col min="14082" max="14082" width="6.33203125" style="950" customWidth="1"/>
    <col min="14083" max="14085" width="7.21875" style="950"/>
    <col min="14086" max="14086" width="10" style="950" customWidth="1"/>
    <col min="14087" max="14092" width="9.21875" style="950" customWidth="1"/>
    <col min="14093" max="14093" width="10.77734375" style="950" customWidth="1"/>
    <col min="14094" max="14094" width="9.21875" style="950" customWidth="1"/>
    <col min="14095" max="14098" width="7.6640625" style="950" customWidth="1"/>
    <col min="14099" max="14100" width="9.21875" style="950" customWidth="1"/>
    <col min="14101" max="14103" width="7.6640625" style="950" customWidth="1"/>
    <col min="14104" max="14104" width="14.5546875" style="950" customWidth="1"/>
    <col min="14105" max="14336" width="7.21875" style="950"/>
    <col min="14337" max="14337" width="10" style="950" customWidth="1"/>
    <col min="14338" max="14338" width="6.33203125" style="950" customWidth="1"/>
    <col min="14339" max="14341" width="7.21875" style="950"/>
    <col min="14342" max="14342" width="10" style="950" customWidth="1"/>
    <col min="14343" max="14348" width="9.21875" style="950" customWidth="1"/>
    <col min="14349" max="14349" width="10.77734375" style="950" customWidth="1"/>
    <col min="14350" max="14350" width="9.21875" style="950" customWidth="1"/>
    <col min="14351" max="14354" width="7.6640625" style="950" customWidth="1"/>
    <col min="14355" max="14356" width="9.21875" style="950" customWidth="1"/>
    <col min="14357" max="14359" width="7.6640625" style="950" customWidth="1"/>
    <col min="14360" max="14360" width="14.5546875" style="950" customWidth="1"/>
    <col min="14361" max="14592" width="7.21875" style="950"/>
    <col min="14593" max="14593" width="10" style="950" customWidth="1"/>
    <col min="14594" max="14594" width="6.33203125" style="950" customWidth="1"/>
    <col min="14595" max="14597" width="7.21875" style="950"/>
    <col min="14598" max="14598" width="10" style="950" customWidth="1"/>
    <col min="14599" max="14604" width="9.21875" style="950" customWidth="1"/>
    <col min="14605" max="14605" width="10.77734375" style="950" customWidth="1"/>
    <col min="14606" max="14606" width="9.21875" style="950" customWidth="1"/>
    <col min="14607" max="14610" width="7.6640625" style="950" customWidth="1"/>
    <col min="14611" max="14612" width="9.21875" style="950" customWidth="1"/>
    <col min="14613" max="14615" width="7.6640625" style="950" customWidth="1"/>
    <col min="14616" max="14616" width="14.5546875" style="950" customWidth="1"/>
    <col min="14617" max="14848" width="7.21875" style="950"/>
    <col min="14849" max="14849" width="10" style="950" customWidth="1"/>
    <col min="14850" max="14850" width="6.33203125" style="950" customWidth="1"/>
    <col min="14851" max="14853" width="7.21875" style="950"/>
    <col min="14854" max="14854" width="10" style="950" customWidth="1"/>
    <col min="14855" max="14860" width="9.21875" style="950" customWidth="1"/>
    <col min="14861" max="14861" width="10.77734375" style="950" customWidth="1"/>
    <col min="14862" max="14862" width="9.21875" style="950" customWidth="1"/>
    <col min="14863" max="14866" width="7.6640625" style="950" customWidth="1"/>
    <col min="14867" max="14868" width="9.21875" style="950" customWidth="1"/>
    <col min="14869" max="14871" width="7.6640625" style="950" customWidth="1"/>
    <col min="14872" max="14872" width="14.5546875" style="950" customWidth="1"/>
    <col min="14873" max="15104" width="7.21875" style="950"/>
    <col min="15105" max="15105" width="10" style="950" customWidth="1"/>
    <col min="15106" max="15106" width="6.33203125" style="950" customWidth="1"/>
    <col min="15107" max="15109" width="7.21875" style="950"/>
    <col min="15110" max="15110" width="10" style="950" customWidth="1"/>
    <col min="15111" max="15116" width="9.21875" style="950" customWidth="1"/>
    <col min="15117" max="15117" width="10.77734375" style="950" customWidth="1"/>
    <col min="15118" max="15118" width="9.21875" style="950" customWidth="1"/>
    <col min="15119" max="15122" width="7.6640625" style="950" customWidth="1"/>
    <col min="15123" max="15124" width="9.21875" style="950" customWidth="1"/>
    <col min="15125" max="15127" width="7.6640625" style="950" customWidth="1"/>
    <col min="15128" max="15128" width="14.5546875" style="950" customWidth="1"/>
    <col min="15129" max="15360" width="7.21875" style="950"/>
    <col min="15361" max="15361" width="10" style="950" customWidth="1"/>
    <col min="15362" max="15362" width="6.33203125" style="950" customWidth="1"/>
    <col min="15363" max="15365" width="7.21875" style="950"/>
    <col min="15366" max="15366" width="10" style="950" customWidth="1"/>
    <col min="15367" max="15372" width="9.21875" style="950" customWidth="1"/>
    <col min="15373" max="15373" width="10.77734375" style="950" customWidth="1"/>
    <col min="15374" max="15374" width="9.21875" style="950" customWidth="1"/>
    <col min="15375" max="15378" width="7.6640625" style="950" customWidth="1"/>
    <col min="15379" max="15380" width="9.21875" style="950" customWidth="1"/>
    <col min="15381" max="15383" width="7.6640625" style="950" customWidth="1"/>
    <col min="15384" max="15384" width="14.5546875" style="950" customWidth="1"/>
    <col min="15385" max="15616" width="7.21875" style="950"/>
    <col min="15617" max="15617" width="10" style="950" customWidth="1"/>
    <col min="15618" max="15618" width="6.33203125" style="950" customWidth="1"/>
    <col min="15619" max="15621" width="7.21875" style="950"/>
    <col min="15622" max="15622" width="10" style="950" customWidth="1"/>
    <col min="15623" max="15628" width="9.21875" style="950" customWidth="1"/>
    <col min="15629" max="15629" width="10.77734375" style="950" customWidth="1"/>
    <col min="15630" max="15630" width="9.21875" style="950" customWidth="1"/>
    <col min="15631" max="15634" width="7.6640625" style="950" customWidth="1"/>
    <col min="15635" max="15636" width="9.21875" style="950" customWidth="1"/>
    <col min="15637" max="15639" width="7.6640625" style="950" customWidth="1"/>
    <col min="15640" max="15640" width="14.5546875" style="950" customWidth="1"/>
    <col min="15641" max="15872" width="7.21875" style="950"/>
    <col min="15873" max="15873" width="10" style="950" customWidth="1"/>
    <col min="15874" max="15874" width="6.33203125" style="950" customWidth="1"/>
    <col min="15875" max="15877" width="7.21875" style="950"/>
    <col min="15878" max="15878" width="10" style="950" customWidth="1"/>
    <col min="15879" max="15884" width="9.21875" style="950" customWidth="1"/>
    <col min="15885" max="15885" width="10.77734375" style="950" customWidth="1"/>
    <col min="15886" max="15886" width="9.21875" style="950" customWidth="1"/>
    <col min="15887" max="15890" width="7.6640625" style="950" customWidth="1"/>
    <col min="15891" max="15892" width="9.21875" style="950" customWidth="1"/>
    <col min="15893" max="15895" width="7.6640625" style="950" customWidth="1"/>
    <col min="15896" max="15896" width="14.5546875" style="950" customWidth="1"/>
    <col min="15897" max="16128" width="7.21875" style="950"/>
    <col min="16129" max="16129" width="10" style="950" customWidth="1"/>
    <col min="16130" max="16130" width="6.33203125" style="950" customWidth="1"/>
    <col min="16131" max="16133" width="7.21875" style="950"/>
    <col min="16134" max="16134" width="10" style="950" customWidth="1"/>
    <col min="16135" max="16140" width="9.21875" style="950" customWidth="1"/>
    <col min="16141" max="16141" width="10.77734375" style="950" customWidth="1"/>
    <col min="16142" max="16142" width="9.21875" style="950" customWidth="1"/>
    <col min="16143" max="16146" width="7.6640625" style="950" customWidth="1"/>
    <col min="16147" max="16148" width="9.21875" style="950" customWidth="1"/>
    <col min="16149" max="16151" width="7.6640625" style="950" customWidth="1"/>
    <col min="16152" max="16152" width="14.5546875" style="950" customWidth="1"/>
    <col min="16153" max="16384" width="7.21875" style="950"/>
  </cols>
  <sheetData>
    <row r="1" spans="1:25" ht="20.100000000000001" customHeight="1" x14ac:dyDescent="0.3">
      <c r="A1" s="949" t="s">
        <v>572</v>
      </c>
      <c r="B1" s="462"/>
      <c r="F1" s="951"/>
      <c r="G1" s="951"/>
      <c r="H1" s="951"/>
      <c r="I1" s="951"/>
      <c r="J1" s="951"/>
      <c r="K1" s="951"/>
      <c r="L1" s="951"/>
      <c r="M1" s="951"/>
      <c r="N1" s="951"/>
      <c r="O1" s="951"/>
      <c r="P1" s="951"/>
      <c r="Q1" s="951"/>
      <c r="R1" s="951"/>
      <c r="S1" s="951"/>
      <c r="T1" s="2210" t="s">
        <v>95</v>
      </c>
      <c r="U1" s="2211"/>
      <c r="V1" s="2212" t="s">
        <v>1131</v>
      </c>
      <c r="W1" s="2212"/>
      <c r="X1" s="2212"/>
      <c r="Y1" s="33" t="s">
        <v>97</v>
      </c>
    </row>
    <row r="2" spans="1:25" ht="20.100000000000001" customHeight="1" x14ac:dyDescent="0.3">
      <c r="A2" s="953" t="s">
        <v>573</v>
      </c>
      <c r="B2" s="954" t="s">
        <v>986</v>
      </c>
      <c r="C2" s="955"/>
      <c r="D2" s="951"/>
      <c r="E2" s="951"/>
      <c r="F2" s="951"/>
      <c r="G2" s="951"/>
      <c r="H2" s="951"/>
      <c r="I2" s="951"/>
      <c r="J2" s="951"/>
      <c r="K2" s="951"/>
      <c r="L2" s="951"/>
      <c r="M2" s="951"/>
      <c r="N2" s="951"/>
      <c r="O2" s="951"/>
      <c r="P2" s="951"/>
      <c r="Q2" s="951"/>
      <c r="R2" s="951"/>
      <c r="S2" s="951"/>
      <c r="T2" s="2210" t="s">
        <v>183</v>
      </c>
      <c r="U2" s="2211"/>
      <c r="V2" s="2213" t="s">
        <v>987</v>
      </c>
      <c r="W2" s="2213"/>
      <c r="X2" s="2213"/>
    </row>
    <row r="3" spans="1:25" ht="21" customHeight="1" x14ac:dyDescent="0.45">
      <c r="A3" s="2214"/>
      <c r="B3" s="2214"/>
      <c r="C3" s="2214"/>
      <c r="D3" s="2214"/>
      <c r="E3" s="2214"/>
      <c r="F3" s="2214"/>
      <c r="G3" s="2214"/>
      <c r="H3" s="2214"/>
      <c r="I3" s="2214"/>
      <c r="J3" s="2214"/>
      <c r="K3" s="2214"/>
      <c r="L3" s="2214"/>
      <c r="M3" s="2214"/>
      <c r="N3" s="2214"/>
      <c r="O3" s="2214"/>
      <c r="P3" s="2214"/>
      <c r="Q3" s="2214"/>
      <c r="R3" s="2214"/>
      <c r="S3" s="2214"/>
      <c r="T3" s="2214"/>
      <c r="U3" s="2214"/>
      <c r="V3" s="2214"/>
      <c r="W3" s="2214"/>
      <c r="X3" s="2214"/>
    </row>
    <row r="4" spans="1:25" ht="35.1" customHeight="1" x14ac:dyDescent="0.55000000000000004">
      <c r="A4" s="2208" t="s">
        <v>1132</v>
      </c>
      <c r="B4" s="2209"/>
      <c r="C4" s="2209"/>
      <c r="D4" s="2209"/>
      <c r="E4" s="2209"/>
      <c r="F4" s="2209"/>
      <c r="G4" s="2209"/>
      <c r="H4" s="2209"/>
      <c r="I4" s="2209"/>
      <c r="J4" s="2209"/>
      <c r="K4" s="2209"/>
      <c r="L4" s="2209"/>
      <c r="M4" s="2209"/>
      <c r="N4" s="2209"/>
      <c r="O4" s="2209"/>
      <c r="P4" s="2209"/>
      <c r="Q4" s="2209"/>
      <c r="R4" s="2209"/>
      <c r="S4" s="2209"/>
      <c r="T4" s="2209"/>
      <c r="U4" s="2209"/>
      <c r="V4" s="2209"/>
      <c r="W4" s="2209"/>
      <c r="X4" s="2209"/>
    </row>
    <row r="5" spans="1:25" ht="21" customHeight="1" thickBot="1" x14ac:dyDescent="0.45">
      <c r="A5" s="2215" t="s">
        <v>1126</v>
      </c>
      <c r="B5" s="2215"/>
      <c r="C5" s="2215"/>
      <c r="D5" s="2215"/>
      <c r="E5" s="2215"/>
      <c r="F5" s="2215"/>
      <c r="G5" s="2215"/>
      <c r="H5" s="2215"/>
      <c r="I5" s="2215"/>
      <c r="J5" s="2215"/>
      <c r="K5" s="2215"/>
      <c r="L5" s="2215"/>
      <c r="M5" s="2215"/>
      <c r="N5" s="2215"/>
      <c r="O5" s="2215"/>
      <c r="P5" s="2215"/>
      <c r="Q5" s="2215"/>
      <c r="R5" s="2215"/>
      <c r="S5" s="2215"/>
      <c r="T5" s="2215"/>
      <c r="U5" s="2215"/>
      <c r="V5" s="2215"/>
      <c r="W5" s="2215"/>
      <c r="X5" s="2215"/>
    </row>
    <row r="6" spans="1:25" s="956" customFormat="1" ht="28.5" customHeight="1" x14ac:dyDescent="0.3">
      <c r="A6" s="2216" t="s">
        <v>988</v>
      </c>
      <c r="B6" s="2219" t="s">
        <v>989</v>
      </c>
      <c r="C6" s="2222" t="s">
        <v>990</v>
      </c>
      <c r="D6" s="2222"/>
      <c r="E6" s="2222"/>
      <c r="F6" s="2222"/>
      <c r="G6" s="2167" t="s">
        <v>991</v>
      </c>
      <c r="H6" s="2167"/>
      <c r="I6" s="2167"/>
      <c r="J6" s="2167"/>
      <c r="K6" s="2167"/>
      <c r="L6" s="2167"/>
      <c r="M6" s="2167"/>
      <c r="N6" s="2167"/>
      <c r="O6" s="2167"/>
      <c r="P6" s="2167"/>
      <c r="Q6" s="2167"/>
      <c r="R6" s="2168"/>
      <c r="S6" s="2166" t="s">
        <v>992</v>
      </c>
      <c r="T6" s="2167"/>
      <c r="U6" s="2167"/>
      <c r="V6" s="2167"/>
      <c r="W6" s="2167"/>
      <c r="X6" s="2167"/>
    </row>
    <row r="7" spans="1:25" s="956" customFormat="1" ht="22.5" customHeight="1" x14ac:dyDescent="0.3">
      <c r="A7" s="2217"/>
      <c r="B7" s="2220"/>
      <c r="C7" s="2223" t="s">
        <v>993</v>
      </c>
      <c r="D7" s="2224"/>
      <c r="E7" s="2224"/>
      <c r="F7" s="2225" t="s">
        <v>994</v>
      </c>
      <c r="G7" s="2225" t="s">
        <v>993</v>
      </c>
      <c r="H7" s="2225" t="s">
        <v>995</v>
      </c>
      <c r="I7" s="2228" t="s">
        <v>996</v>
      </c>
      <c r="J7" s="2225" t="s">
        <v>997</v>
      </c>
      <c r="K7" s="2225" t="s">
        <v>998</v>
      </c>
      <c r="L7" s="2230" t="s">
        <v>999</v>
      </c>
      <c r="M7" s="957"/>
      <c r="N7" s="2225" t="s">
        <v>1000</v>
      </c>
      <c r="O7" s="2223" t="s">
        <v>1001</v>
      </c>
      <c r="P7" s="2226"/>
      <c r="Q7" s="2223" t="s">
        <v>1002</v>
      </c>
      <c r="R7" s="2226"/>
      <c r="S7" s="2225" t="s">
        <v>993</v>
      </c>
      <c r="T7" s="2225" t="s">
        <v>995</v>
      </c>
      <c r="U7" s="2223" t="s">
        <v>1001</v>
      </c>
      <c r="V7" s="2224"/>
      <c r="W7" s="2223" t="s">
        <v>1002</v>
      </c>
      <c r="X7" s="2224"/>
    </row>
    <row r="8" spans="1:25" s="956" customFormat="1" ht="59.4" customHeight="1" thickBot="1" x14ac:dyDescent="0.35">
      <c r="A8" s="2218"/>
      <c r="B8" s="2221"/>
      <c r="C8" s="960" t="s">
        <v>299</v>
      </c>
      <c r="D8" s="960" t="s">
        <v>1003</v>
      </c>
      <c r="E8" s="960" t="s">
        <v>1004</v>
      </c>
      <c r="F8" s="2221"/>
      <c r="G8" s="2221"/>
      <c r="H8" s="2221"/>
      <c r="I8" s="2229"/>
      <c r="J8" s="2221"/>
      <c r="K8" s="2221"/>
      <c r="L8" s="2221"/>
      <c r="M8" s="961" t="s">
        <v>1005</v>
      </c>
      <c r="N8" s="2221"/>
      <c r="O8" s="962" t="s">
        <v>1006</v>
      </c>
      <c r="P8" s="962" t="s">
        <v>1007</v>
      </c>
      <c r="Q8" s="962" t="s">
        <v>1008</v>
      </c>
      <c r="R8" s="962" t="s">
        <v>1007</v>
      </c>
      <c r="S8" s="2221"/>
      <c r="T8" s="2221"/>
      <c r="U8" s="962" t="s">
        <v>1006</v>
      </c>
      <c r="V8" s="963" t="s">
        <v>1007</v>
      </c>
      <c r="W8" s="962" t="s">
        <v>1008</v>
      </c>
      <c r="X8" s="963" t="s">
        <v>1007</v>
      </c>
    </row>
    <row r="9" spans="1:25" s="965" customFormat="1" ht="50.1" customHeight="1" x14ac:dyDescent="0.3">
      <c r="A9" s="2217" t="s">
        <v>571</v>
      </c>
      <c r="B9" s="964" t="s">
        <v>806</v>
      </c>
      <c r="C9" s="1060">
        <f>SUM(C10:C11)</f>
        <v>8</v>
      </c>
      <c r="D9" s="1060">
        <f t="shared" ref="D9:X9" si="0">SUM(D10:D11)</f>
        <v>4</v>
      </c>
      <c r="E9" s="1060">
        <f t="shared" si="0"/>
        <v>4</v>
      </c>
      <c r="F9" s="1060">
        <f t="shared" si="0"/>
        <v>213357</v>
      </c>
      <c r="G9" s="1060">
        <f t="shared" si="0"/>
        <v>2</v>
      </c>
      <c r="H9" s="1060">
        <f t="shared" si="0"/>
        <v>58120</v>
      </c>
      <c r="I9" s="1060">
        <f t="shared" si="0"/>
        <v>58120</v>
      </c>
      <c r="J9" s="1060">
        <f t="shared" si="0"/>
        <v>0</v>
      </c>
      <c r="K9" s="1060">
        <f t="shared" si="0"/>
        <v>226</v>
      </c>
      <c r="L9" s="1060">
        <f t="shared" si="0"/>
        <v>223</v>
      </c>
      <c r="M9" s="1060">
        <v>0</v>
      </c>
      <c r="N9" s="1060">
        <v>3</v>
      </c>
      <c r="O9" s="1060">
        <v>0</v>
      </c>
      <c r="P9" s="1060">
        <f t="shared" si="0"/>
        <v>0</v>
      </c>
      <c r="Q9" s="1060">
        <v>0</v>
      </c>
      <c r="R9" s="1060">
        <v>0</v>
      </c>
      <c r="S9" s="1060">
        <f t="shared" si="0"/>
        <v>6</v>
      </c>
      <c r="T9" s="1060">
        <f t="shared" si="0"/>
        <v>155237</v>
      </c>
      <c r="U9" s="1060">
        <f t="shared" si="0"/>
        <v>0</v>
      </c>
      <c r="V9" s="1060">
        <f t="shared" si="0"/>
        <v>0</v>
      </c>
      <c r="W9" s="1060">
        <f t="shared" si="0"/>
        <v>0</v>
      </c>
      <c r="X9" s="1061">
        <f t="shared" si="0"/>
        <v>0</v>
      </c>
    </row>
    <row r="10" spans="1:25" ht="50.1" customHeight="1" x14ac:dyDescent="0.25">
      <c r="A10" s="2217"/>
      <c r="B10" s="958" t="s">
        <v>1009</v>
      </c>
      <c r="C10" s="1062">
        <f>SUM(D10:E10)</f>
        <v>8</v>
      </c>
      <c r="D10" s="1062">
        <v>4</v>
      </c>
      <c r="E10" s="1062">
        <v>4</v>
      </c>
      <c r="F10" s="1062">
        <v>213357</v>
      </c>
      <c r="G10" s="1062">
        <v>2</v>
      </c>
      <c r="H10" s="1062">
        <v>58120</v>
      </c>
      <c r="I10" s="1062">
        <v>58120</v>
      </c>
      <c r="J10" s="1062">
        <v>0</v>
      </c>
      <c r="K10" s="1062">
        <v>226</v>
      </c>
      <c r="L10" s="1062">
        <v>223</v>
      </c>
      <c r="M10" s="1062">
        <v>0</v>
      </c>
      <c r="N10" s="1062">
        <v>3</v>
      </c>
      <c r="O10" s="1062">
        <v>0</v>
      </c>
      <c r="P10" s="1062">
        <v>0</v>
      </c>
      <c r="Q10" s="1062">
        <v>0</v>
      </c>
      <c r="R10" s="1062">
        <v>0</v>
      </c>
      <c r="S10" s="1062">
        <v>6</v>
      </c>
      <c r="T10" s="1062">
        <v>155237</v>
      </c>
      <c r="U10" s="1063">
        <v>0</v>
      </c>
      <c r="V10" s="1063">
        <v>0</v>
      </c>
      <c r="W10" s="1063">
        <v>0</v>
      </c>
      <c r="X10" s="1063">
        <v>0</v>
      </c>
    </row>
    <row r="11" spans="1:25" ht="50.1" customHeight="1" x14ac:dyDescent="0.25">
      <c r="A11" s="2227"/>
      <c r="B11" s="958" t="s">
        <v>1010</v>
      </c>
      <c r="C11" s="1062">
        <f>SUM(D11:E11)</f>
        <v>0</v>
      </c>
      <c r="D11" s="1062">
        <v>0</v>
      </c>
      <c r="E11" s="1062">
        <v>0</v>
      </c>
      <c r="F11" s="1062">
        <v>0</v>
      </c>
      <c r="G11" s="1062">
        <v>0</v>
      </c>
      <c r="H11" s="1062">
        <v>0</v>
      </c>
      <c r="I11" s="1062">
        <v>0</v>
      </c>
      <c r="J11" s="1062">
        <v>0</v>
      </c>
      <c r="K11" s="1062">
        <v>0</v>
      </c>
      <c r="L11" s="1062">
        <v>0</v>
      </c>
      <c r="M11" s="1062">
        <v>0</v>
      </c>
      <c r="N11" s="1062">
        <v>0</v>
      </c>
      <c r="O11" s="1062">
        <v>0</v>
      </c>
      <c r="P11" s="1062">
        <v>0</v>
      </c>
      <c r="Q11" s="1062">
        <v>0</v>
      </c>
      <c r="R11" s="1062">
        <v>0</v>
      </c>
      <c r="S11" s="1062">
        <v>0</v>
      </c>
      <c r="T11" s="1062">
        <v>0</v>
      </c>
      <c r="U11" s="1063">
        <v>0</v>
      </c>
      <c r="V11" s="1063">
        <v>0</v>
      </c>
      <c r="W11" s="1063">
        <v>0</v>
      </c>
      <c r="X11" s="1063">
        <v>0</v>
      </c>
    </row>
    <row r="12" spans="1:25" s="457" customFormat="1" ht="50.1" customHeight="1" thickBot="1" x14ac:dyDescent="0.35">
      <c r="A12" s="465" t="s">
        <v>586</v>
      </c>
      <c r="B12" s="967"/>
      <c r="C12" s="967"/>
      <c r="D12" s="967"/>
      <c r="E12" s="967"/>
      <c r="F12" s="466"/>
      <c r="G12" s="968"/>
      <c r="H12" s="968"/>
      <c r="I12" s="466"/>
      <c r="J12" s="968"/>
      <c r="K12" s="968"/>
      <c r="L12" s="466"/>
      <c r="M12" s="967"/>
      <c r="N12" s="967"/>
      <c r="O12" s="969"/>
      <c r="P12" s="970"/>
      <c r="Q12" s="969"/>
      <c r="R12" s="970"/>
      <c r="S12" s="466"/>
      <c r="T12" s="466"/>
      <c r="U12" s="466"/>
      <c r="V12" s="466"/>
      <c r="W12" s="466"/>
      <c r="X12" s="466"/>
    </row>
    <row r="13" spans="1:25" s="457" customFormat="1" ht="13.5" customHeight="1" x14ac:dyDescent="0.3">
      <c r="A13" s="459" t="s">
        <v>312</v>
      </c>
      <c r="B13" s="458"/>
      <c r="C13" s="458"/>
      <c r="D13" s="458"/>
      <c r="E13" s="458"/>
      <c r="G13" s="737" t="s">
        <v>313</v>
      </c>
      <c r="H13" s="458"/>
      <c r="L13" s="458" t="s">
        <v>1011</v>
      </c>
      <c r="M13" s="458"/>
      <c r="O13" s="458"/>
      <c r="Q13" s="458"/>
      <c r="T13" s="467" t="s">
        <v>1012</v>
      </c>
    </row>
    <row r="14" spans="1:25" s="457" customFormat="1" ht="13.5" customHeight="1" x14ac:dyDescent="0.3">
      <c r="A14" s="459"/>
      <c r="B14" s="458"/>
      <c r="C14" s="458"/>
      <c r="D14" s="458"/>
      <c r="E14" s="458"/>
      <c r="G14" s="737"/>
      <c r="H14" s="458"/>
      <c r="L14" s="458"/>
      <c r="M14" s="458"/>
      <c r="O14" s="458"/>
      <c r="Q14" s="458"/>
      <c r="T14" s="467"/>
    </row>
    <row r="15" spans="1:25" s="457" customFormat="1" ht="13.5" customHeight="1" x14ac:dyDescent="0.3">
      <c r="H15" s="458"/>
      <c r="L15" s="458" t="s">
        <v>137</v>
      </c>
      <c r="M15" s="458"/>
      <c r="N15" s="460"/>
      <c r="O15" s="458"/>
      <c r="Q15" s="458"/>
      <c r="S15" s="458"/>
    </row>
    <row r="16" spans="1:25" s="457" customFormat="1" ht="13.5" customHeight="1" x14ac:dyDescent="0.3">
      <c r="H16" s="458"/>
      <c r="L16" s="458"/>
      <c r="M16" s="458"/>
      <c r="N16" s="460"/>
      <c r="O16" s="458"/>
      <c r="Q16" s="458"/>
      <c r="S16" s="458"/>
    </row>
    <row r="17" spans="1:24" ht="16.5" customHeight="1" x14ac:dyDescent="0.3">
      <c r="A17" s="461" t="s">
        <v>1013</v>
      </c>
      <c r="B17" s="971"/>
      <c r="C17" s="951"/>
      <c r="D17" s="951"/>
      <c r="E17" s="951"/>
      <c r="F17" s="951"/>
      <c r="G17" s="951"/>
      <c r="H17" s="951"/>
      <c r="I17" s="951"/>
      <c r="J17" s="951"/>
      <c r="K17" s="951"/>
      <c r="L17" s="951"/>
      <c r="M17" s="951"/>
      <c r="N17" s="951"/>
      <c r="O17" s="951"/>
      <c r="P17" s="951"/>
      <c r="Q17" s="951"/>
      <c r="R17" s="951"/>
      <c r="S17" s="951"/>
      <c r="T17" s="951"/>
      <c r="X17" s="972" t="s">
        <v>1127</v>
      </c>
    </row>
    <row r="18" spans="1:24" ht="16.5" customHeight="1" x14ac:dyDescent="0.3">
      <c r="A18" s="461" t="s">
        <v>1014</v>
      </c>
      <c r="B18" s="971"/>
      <c r="C18" s="951"/>
      <c r="D18" s="951"/>
      <c r="E18" s="951"/>
      <c r="F18" s="951"/>
      <c r="G18" s="951"/>
      <c r="H18" s="951"/>
      <c r="I18" s="951"/>
      <c r="J18" s="951"/>
      <c r="K18" s="951"/>
      <c r="L18" s="951"/>
      <c r="M18" s="951"/>
      <c r="N18" s="951"/>
      <c r="O18" s="951"/>
      <c r="P18" s="951"/>
      <c r="Q18" s="951"/>
      <c r="R18" s="951"/>
      <c r="S18" s="951"/>
      <c r="T18" s="951"/>
    </row>
    <row r="19" spans="1:24" ht="16.5" customHeight="1" x14ac:dyDescent="0.3">
      <c r="A19" s="973"/>
      <c r="B19" s="974" t="s">
        <v>1015</v>
      </c>
    </row>
    <row r="20" spans="1:24" ht="21" customHeight="1" x14ac:dyDescent="0.25"/>
    <row r="21" spans="1:24" ht="16.5" customHeight="1" x14ac:dyDescent="0.25"/>
    <row r="22" spans="1:24" ht="16.5" customHeight="1" x14ac:dyDescent="0.25"/>
    <row r="23" spans="1:24" s="956" customFormat="1" ht="28.5" customHeight="1" x14ac:dyDescent="0.3"/>
    <row r="24" spans="1:24" s="956" customFormat="1" ht="28.5" customHeight="1" x14ac:dyDescent="0.3"/>
    <row r="25" spans="1:24" s="956" customFormat="1" ht="53.25" customHeight="1" x14ac:dyDescent="0.3"/>
    <row r="26" spans="1:24" s="965" customFormat="1" ht="23.25" customHeight="1" x14ac:dyDescent="0.3"/>
    <row r="27" spans="1:24" ht="23.25" customHeight="1" x14ac:dyDescent="0.25"/>
    <row r="28" spans="1:24" ht="23.25" customHeight="1" x14ac:dyDescent="0.25"/>
    <row r="29" spans="1:24" s="965" customFormat="1" ht="23.25" customHeight="1" x14ac:dyDescent="0.3"/>
    <row r="30" spans="1:24" ht="23.25" customHeight="1" x14ac:dyDescent="0.25"/>
    <row r="31" spans="1:24" ht="23.25" customHeight="1" x14ac:dyDescent="0.25"/>
    <row r="32" spans="1:24" s="965" customFormat="1" ht="23.25" customHeight="1" x14ac:dyDescent="0.3"/>
    <row r="33" spans="1:24" ht="23.25" customHeight="1" x14ac:dyDescent="0.25"/>
    <row r="34" spans="1:24" ht="23.25" customHeight="1" x14ac:dyDescent="0.25"/>
    <row r="35" spans="1:24" s="965" customFormat="1" ht="23.25" customHeight="1" x14ac:dyDescent="0.3"/>
    <row r="36" spans="1:24" ht="23.25" customHeight="1" x14ac:dyDescent="0.25"/>
    <row r="37" spans="1:24" ht="23.25" customHeight="1" x14ac:dyDescent="0.25"/>
    <row r="38" spans="1:24" ht="14.25" customHeight="1" x14ac:dyDescent="0.25"/>
    <row r="39" spans="1:24" ht="14.25" customHeight="1" x14ac:dyDescent="0.25"/>
    <row r="40" spans="1:24" ht="16.5" customHeight="1" x14ac:dyDescent="0.3">
      <c r="U40" s="951"/>
      <c r="V40" s="951"/>
      <c r="W40" s="951"/>
      <c r="X40" s="951"/>
    </row>
    <row r="41" spans="1:24" ht="16.5" customHeight="1" x14ac:dyDescent="0.3">
      <c r="U41" s="951"/>
      <c r="V41" s="951"/>
      <c r="W41" s="951"/>
      <c r="X41" s="951"/>
    </row>
    <row r="42" spans="1:24" x14ac:dyDescent="0.25">
      <c r="A42" s="975"/>
      <c r="B42" s="975"/>
      <c r="C42" s="975"/>
      <c r="D42" s="975"/>
      <c r="E42" s="975"/>
      <c r="F42" s="975"/>
      <c r="G42" s="975"/>
      <c r="H42" s="975"/>
      <c r="I42" s="975"/>
      <c r="J42" s="975"/>
      <c r="K42" s="975"/>
      <c r="L42" s="975"/>
      <c r="M42" s="975"/>
      <c r="N42" s="975"/>
      <c r="O42" s="975"/>
      <c r="P42" s="975"/>
      <c r="Q42" s="975"/>
      <c r="R42" s="975"/>
      <c r="S42" s="975"/>
      <c r="T42" s="975"/>
      <c r="U42" s="975"/>
      <c r="V42" s="975"/>
      <c r="W42" s="975"/>
      <c r="X42" s="975"/>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0" type="noConversion"/>
  <hyperlinks>
    <hyperlink ref="Y1" location="預告統計資料發布時間表!A1" display="回發布時間表" xr:uid="{581063FE-3158-4C06-AD28-F6ACD52D78C5}"/>
  </hyperlinks>
  <printOptions horizontalCentered="1" verticalCentered="1"/>
  <pageMargins left="0.59055118110236227" right="0.55118110236220474" top="0.78740157480314965" bottom="0.59055118110236227" header="0.51181102362204722" footer="0.51181102362204722"/>
  <pageSetup paperSize="9" scale="59"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6F14-FF49-43A1-A08E-C90E8CF9144A}">
  <sheetPr>
    <pageSetUpPr fitToPage="1"/>
  </sheetPr>
  <dimension ref="A1:U69"/>
  <sheetViews>
    <sheetView zoomScaleNormal="100" workbookViewId="0">
      <selection activeCell="O21" sqref="O21"/>
    </sheetView>
  </sheetViews>
  <sheetFormatPr defaultColWidth="7.21875" defaultRowHeight="12" x14ac:dyDescent="0.25"/>
  <cols>
    <col min="1" max="1" width="9.5546875" style="950" customWidth="1"/>
    <col min="2" max="2" width="6.5546875" style="950" customWidth="1"/>
    <col min="3" max="20" width="9" style="950" customWidth="1"/>
    <col min="21" max="256" width="7.21875" style="950"/>
    <col min="257" max="257" width="9.5546875" style="950" customWidth="1"/>
    <col min="258" max="258" width="6.5546875" style="950" customWidth="1"/>
    <col min="259" max="259" width="8.44140625" style="950" customWidth="1"/>
    <col min="260" max="261" width="7.6640625" style="950" customWidth="1"/>
    <col min="262" max="272" width="8.44140625" style="950" customWidth="1"/>
    <col min="273" max="273" width="9.21875" style="950" customWidth="1"/>
    <col min="274" max="274" width="10.44140625" style="950" customWidth="1"/>
    <col min="275" max="275" width="9.33203125" style="950" customWidth="1"/>
    <col min="276" max="276" width="15.44140625" style="950" customWidth="1"/>
    <col min="277" max="512" width="7.21875" style="950"/>
    <col min="513" max="513" width="9.5546875" style="950" customWidth="1"/>
    <col min="514" max="514" width="6.5546875" style="950" customWidth="1"/>
    <col min="515" max="515" width="8.44140625" style="950" customWidth="1"/>
    <col min="516" max="517" width="7.6640625" style="950" customWidth="1"/>
    <col min="518" max="528" width="8.44140625" style="950" customWidth="1"/>
    <col min="529" max="529" width="9.21875" style="950" customWidth="1"/>
    <col min="530" max="530" width="10.44140625" style="950" customWidth="1"/>
    <col min="531" max="531" width="9.33203125" style="950" customWidth="1"/>
    <col min="532" max="532" width="15.44140625" style="950" customWidth="1"/>
    <col min="533" max="768" width="7.21875" style="950"/>
    <col min="769" max="769" width="9.5546875" style="950" customWidth="1"/>
    <col min="770" max="770" width="6.5546875" style="950" customWidth="1"/>
    <col min="771" max="771" width="8.44140625" style="950" customWidth="1"/>
    <col min="772" max="773" width="7.6640625" style="950" customWidth="1"/>
    <col min="774" max="784" width="8.44140625" style="950" customWidth="1"/>
    <col min="785" max="785" width="9.21875" style="950" customWidth="1"/>
    <col min="786" max="786" width="10.44140625" style="950" customWidth="1"/>
    <col min="787" max="787" width="9.33203125" style="950" customWidth="1"/>
    <col min="788" max="788" width="15.44140625" style="950" customWidth="1"/>
    <col min="789" max="1024" width="7.21875" style="950"/>
    <col min="1025" max="1025" width="9.5546875" style="950" customWidth="1"/>
    <col min="1026" max="1026" width="6.5546875" style="950" customWidth="1"/>
    <col min="1027" max="1027" width="8.44140625" style="950" customWidth="1"/>
    <col min="1028" max="1029" width="7.6640625" style="950" customWidth="1"/>
    <col min="1030" max="1040" width="8.44140625" style="950" customWidth="1"/>
    <col min="1041" max="1041" width="9.21875" style="950" customWidth="1"/>
    <col min="1042" max="1042" width="10.44140625" style="950" customWidth="1"/>
    <col min="1043" max="1043" width="9.33203125" style="950" customWidth="1"/>
    <col min="1044" max="1044" width="15.44140625" style="950" customWidth="1"/>
    <col min="1045" max="1280" width="7.21875" style="950"/>
    <col min="1281" max="1281" width="9.5546875" style="950" customWidth="1"/>
    <col min="1282" max="1282" width="6.5546875" style="950" customWidth="1"/>
    <col min="1283" max="1283" width="8.44140625" style="950" customWidth="1"/>
    <col min="1284" max="1285" width="7.6640625" style="950" customWidth="1"/>
    <col min="1286" max="1296" width="8.44140625" style="950" customWidth="1"/>
    <col min="1297" max="1297" width="9.21875" style="950" customWidth="1"/>
    <col min="1298" max="1298" width="10.44140625" style="950" customWidth="1"/>
    <col min="1299" max="1299" width="9.33203125" style="950" customWidth="1"/>
    <col min="1300" max="1300" width="15.44140625" style="950" customWidth="1"/>
    <col min="1301" max="1536" width="7.21875" style="950"/>
    <col min="1537" max="1537" width="9.5546875" style="950" customWidth="1"/>
    <col min="1538" max="1538" width="6.5546875" style="950" customWidth="1"/>
    <col min="1539" max="1539" width="8.44140625" style="950" customWidth="1"/>
    <col min="1540" max="1541" width="7.6640625" style="950" customWidth="1"/>
    <col min="1542" max="1552" width="8.44140625" style="950" customWidth="1"/>
    <col min="1553" max="1553" width="9.21875" style="950" customWidth="1"/>
    <col min="1554" max="1554" width="10.44140625" style="950" customWidth="1"/>
    <col min="1555" max="1555" width="9.33203125" style="950" customWidth="1"/>
    <col min="1556" max="1556" width="15.44140625" style="950" customWidth="1"/>
    <col min="1557" max="1792" width="7.21875" style="950"/>
    <col min="1793" max="1793" width="9.5546875" style="950" customWidth="1"/>
    <col min="1794" max="1794" width="6.5546875" style="950" customWidth="1"/>
    <col min="1795" max="1795" width="8.44140625" style="950" customWidth="1"/>
    <col min="1796" max="1797" width="7.6640625" style="950" customWidth="1"/>
    <col min="1798" max="1808" width="8.44140625" style="950" customWidth="1"/>
    <col min="1809" max="1809" width="9.21875" style="950" customWidth="1"/>
    <col min="1810" max="1810" width="10.44140625" style="950" customWidth="1"/>
    <col min="1811" max="1811" width="9.33203125" style="950" customWidth="1"/>
    <col min="1812" max="1812" width="15.44140625" style="950" customWidth="1"/>
    <col min="1813" max="2048" width="7.21875" style="950"/>
    <col min="2049" max="2049" width="9.5546875" style="950" customWidth="1"/>
    <col min="2050" max="2050" width="6.5546875" style="950" customWidth="1"/>
    <col min="2051" max="2051" width="8.44140625" style="950" customWidth="1"/>
    <col min="2052" max="2053" width="7.6640625" style="950" customWidth="1"/>
    <col min="2054" max="2064" width="8.44140625" style="950" customWidth="1"/>
    <col min="2065" max="2065" width="9.21875" style="950" customWidth="1"/>
    <col min="2066" max="2066" width="10.44140625" style="950" customWidth="1"/>
    <col min="2067" max="2067" width="9.33203125" style="950" customWidth="1"/>
    <col min="2068" max="2068" width="15.44140625" style="950" customWidth="1"/>
    <col min="2069" max="2304" width="7.21875" style="950"/>
    <col min="2305" max="2305" width="9.5546875" style="950" customWidth="1"/>
    <col min="2306" max="2306" width="6.5546875" style="950" customWidth="1"/>
    <col min="2307" max="2307" width="8.44140625" style="950" customWidth="1"/>
    <col min="2308" max="2309" width="7.6640625" style="950" customWidth="1"/>
    <col min="2310" max="2320" width="8.44140625" style="950" customWidth="1"/>
    <col min="2321" max="2321" width="9.21875" style="950" customWidth="1"/>
    <col min="2322" max="2322" width="10.44140625" style="950" customWidth="1"/>
    <col min="2323" max="2323" width="9.33203125" style="950" customWidth="1"/>
    <col min="2324" max="2324" width="15.44140625" style="950" customWidth="1"/>
    <col min="2325" max="2560" width="7.21875" style="950"/>
    <col min="2561" max="2561" width="9.5546875" style="950" customWidth="1"/>
    <col min="2562" max="2562" width="6.5546875" style="950" customWidth="1"/>
    <col min="2563" max="2563" width="8.44140625" style="950" customWidth="1"/>
    <col min="2564" max="2565" width="7.6640625" style="950" customWidth="1"/>
    <col min="2566" max="2576" width="8.44140625" style="950" customWidth="1"/>
    <col min="2577" max="2577" width="9.21875" style="950" customWidth="1"/>
    <col min="2578" max="2578" width="10.44140625" style="950" customWidth="1"/>
    <col min="2579" max="2579" width="9.33203125" style="950" customWidth="1"/>
    <col min="2580" max="2580" width="15.44140625" style="950" customWidth="1"/>
    <col min="2581" max="2816" width="7.21875" style="950"/>
    <col min="2817" max="2817" width="9.5546875" style="950" customWidth="1"/>
    <col min="2818" max="2818" width="6.5546875" style="950" customWidth="1"/>
    <col min="2819" max="2819" width="8.44140625" style="950" customWidth="1"/>
    <col min="2820" max="2821" width="7.6640625" style="950" customWidth="1"/>
    <col min="2822" max="2832" width="8.44140625" style="950" customWidth="1"/>
    <col min="2833" max="2833" width="9.21875" style="950" customWidth="1"/>
    <col min="2834" max="2834" width="10.44140625" style="950" customWidth="1"/>
    <col min="2835" max="2835" width="9.33203125" style="950" customWidth="1"/>
    <col min="2836" max="2836" width="15.44140625" style="950" customWidth="1"/>
    <col min="2837" max="3072" width="7.21875" style="950"/>
    <col min="3073" max="3073" width="9.5546875" style="950" customWidth="1"/>
    <col min="3074" max="3074" width="6.5546875" style="950" customWidth="1"/>
    <col min="3075" max="3075" width="8.44140625" style="950" customWidth="1"/>
    <col min="3076" max="3077" width="7.6640625" style="950" customWidth="1"/>
    <col min="3078" max="3088" width="8.44140625" style="950" customWidth="1"/>
    <col min="3089" max="3089" width="9.21875" style="950" customWidth="1"/>
    <col min="3090" max="3090" width="10.44140625" style="950" customWidth="1"/>
    <col min="3091" max="3091" width="9.33203125" style="950" customWidth="1"/>
    <col min="3092" max="3092" width="15.44140625" style="950" customWidth="1"/>
    <col min="3093" max="3328" width="7.21875" style="950"/>
    <col min="3329" max="3329" width="9.5546875" style="950" customWidth="1"/>
    <col min="3330" max="3330" width="6.5546875" style="950" customWidth="1"/>
    <col min="3331" max="3331" width="8.44140625" style="950" customWidth="1"/>
    <col min="3332" max="3333" width="7.6640625" style="950" customWidth="1"/>
    <col min="3334" max="3344" width="8.44140625" style="950" customWidth="1"/>
    <col min="3345" max="3345" width="9.21875" style="950" customWidth="1"/>
    <col min="3346" max="3346" width="10.44140625" style="950" customWidth="1"/>
    <col min="3347" max="3347" width="9.33203125" style="950" customWidth="1"/>
    <col min="3348" max="3348" width="15.44140625" style="950" customWidth="1"/>
    <col min="3349" max="3584" width="7.21875" style="950"/>
    <col min="3585" max="3585" width="9.5546875" style="950" customWidth="1"/>
    <col min="3586" max="3586" width="6.5546875" style="950" customWidth="1"/>
    <col min="3587" max="3587" width="8.44140625" style="950" customWidth="1"/>
    <col min="3588" max="3589" width="7.6640625" style="950" customWidth="1"/>
    <col min="3590" max="3600" width="8.44140625" style="950" customWidth="1"/>
    <col min="3601" max="3601" width="9.21875" style="950" customWidth="1"/>
    <col min="3602" max="3602" width="10.44140625" style="950" customWidth="1"/>
    <col min="3603" max="3603" width="9.33203125" style="950" customWidth="1"/>
    <col min="3604" max="3604" width="15.44140625" style="950" customWidth="1"/>
    <col min="3605" max="3840" width="7.21875" style="950"/>
    <col min="3841" max="3841" width="9.5546875" style="950" customWidth="1"/>
    <col min="3842" max="3842" width="6.5546875" style="950" customWidth="1"/>
    <col min="3843" max="3843" width="8.44140625" style="950" customWidth="1"/>
    <col min="3844" max="3845" width="7.6640625" style="950" customWidth="1"/>
    <col min="3846" max="3856" width="8.44140625" style="950" customWidth="1"/>
    <col min="3857" max="3857" width="9.21875" style="950" customWidth="1"/>
    <col min="3858" max="3858" width="10.44140625" style="950" customWidth="1"/>
    <col min="3859" max="3859" width="9.33203125" style="950" customWidth="1"/>
    <col min="3860" max="3860" width="15.44140625" style="950" customWidth="1"/>
    <col min="3861" max="4096" width="7.21875" style="950"/>
    <col min="4097" max="4097" width="9.5546875" style="950" customWidth="1"/>
    <col min="4098" max="4098" width="6.5546875" style="950" customWidth="1"/>
    <col min="4099" max="4099" width="8.44140625" style="950" customWidth="1"/>
    <col min="4100" max="4101" width="7.6640625" style="950" customWidth="1"/>
    <col min="4102" max="4112" width="8.44140625" style="950" customWidth="1"/>
    <col min="4113" max="4113" width="9.21875" style="950" customWidth="1"/>
    <col min="4114" max="4114" width="10.44140625" style="950" customWidth="1"/>
    <col min="4115" max="4115" width="9.33203125" style="950" customWidth="1"/>
    <col min="4116" max="4116" width="15.44140625" style="950" customWidth="1"/>
    <col min="4117" max="4352" width="7.21875" style="950"/>
    <col min="4353" max="4353" width="9.5546875" style="950" customWidth="1"/>
    <col min="4354" max="4354" width="6.5546875" style="950" customWidth="1"/>
    <col min="4355" max="4355" width="8.44140625" style="950" customWidth="1"/>
    <col min="4356" max="4357" width="7.6640625" style="950" customWidth="1"/>
    <col min="4358" max="4368" width="8.44140625" style="950" customWidth="1"/>
    <col min="4369" max="4369" width="9.21875" style="950" customWidth="1"/>
    <col min="4370" max="4370" width="10.44140625" style="950" customWidth="1"/>
    <col min="4371" max="4371" width="9.33203125" style="950" customWidth="1"/>
    <col min="4372" max="4372" width="15.44140625" style="950" customWidth="1"/>
    <col min="4373" max="4608" width="7.21875" style="950"/>
    <col min="4609" max="4609" width="9.5546875" style="950" customWidth="1"/>
    <col min="4610" max="4610" width="6.5546875" style="950" customWidth="1"/>
    <col min="4611" max="4611" width="8.44140625" style="950" customWidth="1"/>
    <col min="4612" max="4613" width="7.6640625" style="950" customWidth="1"/>
    <col min="4614" max="4624" width="8.44140625" style="950" customWidth="1"/>
    <col min="4625" max="4625" width="9.21875" style="950" customWidth="1"/>
    <col min="4626" max="4626" width="10.44140625" style="950" customWidth="1"/>
    <col min="4627" max="4627" width="9.33203125" style="950" customWidth="1"/>
    <col min="4628" max="4628" width="15.44140625" style="950" customWidth="1"/>
    <col min="4629" max="4864" width="7.21875" style="950"/>
    <col min="4865" max="4865" width="9.5546875" style="950" customWidth="1"/>
    <col min="4866" max="4866" width="6.5546875" style="950" customWidth="1"/>
    <col min="4867" max="4867" width="8.44140625" style="950" customWidth="1"/>
    <col min="4868" max="4869" width="7.6640625" style="950" customWidth="1"/>
    <col min="4870" max="4880" width="8.44140625" style="950" customWidth="1"/>
    <col min="4881" max="4881" width="9.21875" style="950" customWidth="1"/>
    <col min="4882" max="4882" width="10.44140625" style="950" customWidth="1"/>
    <col min="4883" max="4883" width="9.33203125" style="950" customWidth="1"/>
    <col min="4884" max="4884" width="15.44140625" style="950" customWidth="1"/>
    <col min="4885" max="5120" width="7.21875" style="950"/>
    <col min="5121" max="5121" width="9.5546875" style="950" customWidth="1"/>
    <col min="5122" max="5122" width="6.5546875" style="950" customWidth="1"/>
    <col min="5123" max="5123" width="8.44140625" style="950" customWidth="1"/>
    <col min="5124" max="5125" width="7.6640625" style="950" customWidth="1"/>
    <col min="5126" max="5136" width="8.44140625" style="950" customWidth="1"/>
    <col min="5137" max="5137" width="9.21875" style="950" customWidth="1"/>
    <col min="5138" max="5138" width="10.44140625" style="950" customWidth="1"/>
    <col min="5139" max="5139" width="9.33203125" style="950" customWidth="1"/>
    <col min="5140" max="5140" width="15.44140625" style="950" customWidth="1"/>
    <col min="5141" max="5376" width="7.21875" style="950"/>
    <col min="5377" max="5377" width="9.5546875" style="950" customWidth="1"/>
    <col min="5378" max="5378" width="6.5546875" style="950" customWidth="1"/>
    <col min="5379" max="5379" width="8.44140625" style="950" customWidth="1"/>
    <col min="5380" max="5381" width="7.6640625" style="950" customWidth="1"/>
    <col min="5382" max="5392" width="8.44140625" style="950" customWidth="1"/>
    <col min="5393" max="5393" width="9.21875" style="950" customWidth="1"/>
    <col min="5394" max="5394" width="10.44140625" style="950" customWidth="1"/>
    <col min="5395" max="5395" width="9.33203125" style="950" customWidth="1"/>
    <col min="5396" max="5396" width="15.44140625" style="950" customWidth="1"/>
    <col min="5397" max="5632" width="7.21875" style="950"/>
    <col min="5633" max="5633" width="9.5546875" style="950" customWidth="1"/>
    <col min="5634" max="5634" width="6.5546875" style="950" customWidth="1"/>
    <col min="5635" max="5635" width="8.44140625" style="950" customWidth="1"/>
    <col min="5636" max="5637" width="7.6640625" style="950" customWidth="1"/>
    <col min="5638" max="5648" width="8.44140625" style="950" customWidth="1"/>
    <col min="5649" max="5649" width="9.21875" style="950" customWidth="1"/>
    <col min="5650" max="5650" width="10.44140625" style="950" customWidth="1"/>
    <col min="5651" max="5651" width="9.33203125" style="950" customWidth="1"/>
    <col min="5652" max="5652" width="15.44140625" style="950" customWidth="1"/>
    <col min="5653" max="5888" width="7.21875" style="950"/>
    <col min="5889" max="5889" width="9.5546875" style="950" customWidth="1"/>
    <col min="5890" max="5890" width="6.5546875" style="950" customWidth="1"/>
    <col min="5891" max="5891" width="8.44140625" style="950" customWidth="1"/>
    <col min="5892" max="5893" width="7.6640625" style="950" customWidth="1"/>
    <col min="5894" max="5904" width="8.44140625" style="950" customWidth="1"/>
    <col min="5905" max="5905" width="9.21875" style="950" customWidth="1"/>
    <col min="5906" max="5906" width="10.44140625" style="950" customWidth="1"/>
    <col min="5907" max="5907" width="9.33203125" style="950" customWidth="1"/>
    <col min="5908" max="5908" width="15.44140625" style="950" customWidth="1"/>
    <col min="5909" max="6144" width="7.21875" style="950"/>
    <col min="6145" max="6145" width="9.5546875" style="950" customWidth="1"/>
    <col min="6146" max="6146" width="6.5546875" style="950" customWidth="1"/>
    <col min="6147" max="6147" width="8.44140625" style="950" customWidth="1"/>
    <col min="6148" max="6149" width="7.6640625" style="950" customWidth="1"/>
    <col min="6150" max="6160" width="8.44140625" style="950" customWidth="1"/>
    <col min="6161" max="6161" width="9.21875" style="950" customWidth="1"/>
    <col min="6162" max="6162" width="10.44140625" style="950" customWidth="1"/>
    <col min="6163" max="6163" width="9.33203125" style="950" customWidth="1"/>
    <col min="6164" max="6164" width="15.44140625" style="950" customWidth="1"/>
    <col min="6165" max="6400" width="7.21875" style="950"/>
    <col min="6401" max="6401" width="9.5546875" style="950" customWidth="1"/>
    <col min="6402" max="6402" width="6.5546875" style="950" customWidth="1"/>
    <col min="6403" max="6403" width="8.44140625" style="950" customWidth="1"/>
    <col min="6404" max="6405" width="7.6640625" style="950" customWidth="1"/>
    <col min="6406" max="6416" width="8.44140625" style="950" customWidth="1"/>
    <col min="6417" max="6417" width="9.21875" style="950" customWidth="1"/>
    <col min="6418" max="6418" width="10.44140625" style="950" customWidth="1"/>
    <col min="6419" max="6419" width="9.33203125" style="950" customWidth="1"/>
    <col min="6420" max="6420" width="15.44140625" style="950" customWidth="1"/>
    <col min="6421" max="6656" width="7.21875" style="950"/>
    <col min="6657" max="6657" width="9.5546875" style="950" customWidth="1"/>
    <col min="6658" max="6658" width="6.5546875" style="950" customWidth="1"/>
    <col min="6659" max="6659" width="8.44140625" style="950" customWidth="1"/>
    <col min="6660" max="6661" width="7.6640625" style="950" customWidth="1"/>
    <col min="6662" max="6672" width="8.44140625" style="950" customWidth="1"/>
    <col min="6673" max="6673" width="9.21875" style="950" customWidth="1"/>
    <col min="6674" max="6674" width="10.44140625" style="950" customWidth="1"/>
    <col min="6675" max="6675" width="9.33203125" style="950" customWidth="1"/>
    <col min="6676" max="6676" width="15.44140625" style="950" customWidth="1"/>
    <col min="6677" max="6912" width="7.21875" style="950"/>
    <col min="6913" max="6913" width="9.5546875" style="950" customWidth="1"/>
    <col min="6914" max="6914" width="6.5546875" style="950" customWidth="1"/>
    <col min="6915" max="6915" width="8.44140625" style="950" customWidth="1"/>
    <col min="6916" max="6917" width="7.6640625" style="950" customWidth="1"/>
    <col min="6918" max="6928" width="8.44140625" style="950" customWidth="1"/>
    <col min="6929" max="6929" width="9.21875" style="950" customWidth="1"/>
    <col min="6930" max="6930" width="10.44140625" style="950" customWidth="1"/>
    <col min="6931" max="6931" width="9.33203125" style="950" customWidth="1"/>
    <col min="6932" max="6932" width="15.44140625" style="950" customWidth="1"/>
    <col min="6933" max="7168" width="7.21875" style="950"/>
    <col min="7169" max="7169" width="9.5546875" style="950" customWidth="1"/>
    <col min="7170" max="7170" width="6.5546875" style="950" customWidth="1"/>
    <col min="7171" max="7171" width="8.44140625" style="950" customWidth="1"/>
    <col min="7172" max="7173" width="7.6640625" style="950" customWidth="1"/>
    <col min="7174" max="7184" width="8.44140625" style="950" customWidth="1"/>
    <col min="7185" max="7185" width="9.21875" style="950" customWidth="1"/>
    <col min="7186" max="7186" width="10.44140625" style="950" customWidth="1"/>
    <col min="7187" max="7187" width="9.33203125" style="950" customWidth="1"/>
    <col min="7188" max="7188" width="15.44140625" style="950" customWidth="1"/>
    <col min="7189" max="7424" width="7.21875" style="950"/>
    <col min="7425" max="7425" width="9.5546875" style="950" customWidth="1"/>
    <col min="7426" max="7426" width="6.5546875" style="950" customWidth="1"/>
    <col min="7427" max="7427" width="8.44140625" style="950" customWidth="1"/>
    <col min="7428" max="7429" width="7.6640625" style="950" customWidth="1"/>
    <col min="7430" max="7440" width="8.44140625" style="950" customWidth="1"/>
    <col min="7441" max="7441" width="9.21875" style="950" customWidth="1"/>
    <col min="7442" max="7442" width="10.44140625" style="950" customWidth="1"/>
    <col min="7443" max="7443" width="9.33203125" style="950" customWidth="1"/>
    <col min="7444" max="7444" width="15.44140625" style="950" customWidth="1"/>
    <col min="7445" max="7680" width="7.21875" style="950"/>
    <col min="7681" max="7681" width="9.5546875" style="950" customWidth="1"/>
    <col min="7682" max="7682" width="6.5546875" style="950" customWidth="1"/>
    <col min="7683" max="7683" width="8.44140625" style="950" customWidth="1"/>
    <col min="7684" max="7685" width="7.6640625" style="950" customWidth="1"/>
    <col min="7686" max="7696" width="8.44140625" style="950" customWidth="1"/>
    <col min="7697" max="7697" width="9.21875" style="950" customWidth="1"/>
    <col min="7698" max="7698" width="10.44140625" style="950" customWidth="1"/>
    <col min="7699" max="7699" width="9.33203125" style="950" customWidth="1"/>
    <col min="7700" max="7700" width="15.44140625" style="950" customWidth="1"/>
    <col min="7701" max="7936" width="7.21875" style="950"/>
    <col min="7937" max="7937" width="9.5546875" style="950" customWidth="1"/>
    <col min="7938" max="7938" width="6.5546875" style="950" customWidth="1"/>
    <col min="7939" max="7939" width="8.44140625" style="950" customWidth="1"/>
    <col min="7940" max="7941" width="7.6640625" style="950" customWidth="1"/>
    <col min="7942" max="7952" width="8.44140625" style="950" customWidth="1"/>
    <col min="7953" max="7953" width="9.21875" style="950" customWidth="1"/>
    <col min="7954" max="7954" width="10.44140625" style="950" customWidth="1"/>
    <col min="7955" max="7955" width="9.33203125" style="950" customWidth="1"/>
    <col min="7956" max="7956" width="15.44140625" style="950" customWidth="1"/>
    <col min="7957" max="8192" width="7.21875" style="950"/>
    <col min="8193" max="8193" width="9.5546875" style="950" customWidth="1"/>
    <col min="8194" max="8194" width="6.5546875" style="950" customWidth="1"/>
    <col min="8195" max="8195" width="8.44140625" style="950" customWidth="1"/>
    <col min="8196" max="8197" width="7.6640625" style="950" customWidth="1"/>
    <col min="8198" max="8208" width="8.44140625" style="950" customWidth="1"/>
    <col min="8209" max="8209" width="9.21875" style="950" customWidth="1"/>
    <col min="8210" max="8210" width="10.44140625" style="950" customWidth="1"/>
    <col min="8211" max="8211" width="9.33203125" style="950" customWidth="1"/>
    <col min="8212" max="8212" width="15.44140625" style="950" customWidth="1"/>
    <col min="8213" max="8448" width="7.21875" style="950"/>
    <col min="8449" max="8449" width="9.5546875" style="950" customWidth="1"/>
    <col min="8450" max="8450" width="6.5546875" style="950" customWidth="1"/>
    <col min="8451" max="8451" width="8.44140625" style="950" customWidth="1"/>
    <col min="8452" max="8453" width="7.6640625" style="950" customWidth="1"/>
    <col min="8454" max="8464" width="8.44140625" style="950" customWidth="1"/>
    <col min="8465" max="8465" width="9.21875" style="950" customWidth="1"/>
    <col min="8466" max="8466" width="10.44140625" style="950" customWidth="1"/>
    <col min="8467" max="8467" width="9.33203125" style="950" customWidth="1"/>
    <col min="8468" max="8468" width="15.44140625" style="950" customWidth="1"/>
    <col min="8469" max="8704" width="7.21875" style="950"/>
    <col min="8705" max="8705" width="9.5546875" style="950" customWidth="1"/>
    <col min="8706" max="8706" width="6.5546875" style="950" customWidth="1"/>
    <col min="8707" max="8707" width="8.44140625" style="950" customWidth="1"/>
    <col min="8708" max="8709" width="7.6640625" style="950" customWidth="1"/>
    <col min="8710" max="8720" width="8.44140625" style="950" customWidth="1"/>
    <col min="8721" max="8721" width="9.21875" style="950" customWidth="1"/>
    <col min="8722" max="8722" width="10.44140625" style="950" customWidth="1"/>
    <col min="8723" max="8723" width="9.33203125" style="950" customWidth="1"/>
    <col min="8724" max="8724" width="15.44140625" style="950" customWidth="1"/>
    <col min="8725" max="8960" width="7.21875" style="950"/>
    <col min="8961" max="8961" width="9.5546875" style="950" customWidth="1"/>
    <col min="8962" max="8962" width="6.5546875" style="950" customWidth="1"/>
    <col min="8963" max="8963" width="8.44140625" style="950" customWidth="1"/>
    <col min="8964" max="8965" width="7.6640625" style="950" customWidth="1"/>
    <col min="8966" max="8976" width="8.44140625" style="950" customWidth="1"/>
    <col min="8977" max="8977" width="9.21875" style="950" customWidth="1"/>
    <col min="8978" max="8978" width="10.44140625" style="950" customWidth="1"/>
    <col min="8979" max="8979" width="9.33203125" style="950" customWidth="1"/>
    <col min="8980" max="8980" width="15.44140625" style="950" customWidth="1"/>
    <col min="8981" max="9216" width="7.21875" style="950"/>
    <col min="9217" max="9217" width="9.5546875" style="950" customWidth="1"/>
    <col min="9218" max="9218" width="6.5546875" style="950" customWidth="1"/>
    <col min="9219" max="9219" width="8.44140625" style="950" customWidth="1"/>
    <col min="9220" max="9221" width="7.6640625" style="950" customWidth="1"/>
    <col min="9222" max="9232" width="8.44140625" style="950" customWidth="1"/>
    <col min="9233" max="9233" width="9.21875" style="950" customWidth="1"/>
    <col min="9234" max="9234" width="10.44140625" style="950" customWidth="1"/>
    <col min="9235" max="9235" width="9.33203125" style="950" customWidth="1"/>
    <col min="9236" max="9236" width="15.44140625" style="950" customWidth="1"/>
    <col min="9237" max="9472" width="7.21875" style="950"/>
    <col min="9473" max="9473" width="9.5546875" style="950" customWidth="1"/>
    <col min="9474" max="9474" width="6.5546875" style="950" customWidth="1"/>
    <col min="9475" max="9475" width="8.44140625" style="950" customWidth="1"/>
    <col min="9476" max="9477" width="7.6640625" style="950" customWidth="1"/>
    <col min="9478" max="9488" width="8.44140625" style="950" customWidth="1"/>
    <col min="9489" max="9489" width="9.21875" style="950" customWidth="1"/>
    <col min="9490" max="9490" width="10.44140625" style="950" customWidth="1"/>
    <col min="9491" max="9491" width="9.33203125" style="950" customWidth="1"/>
    <col min="9492" max="9492" width="15.44140625" style="950" customWidth="1"/>
    <col min="9493" max="9728" width="7.21875" style="950"/>
    <col min="9729" max="9729" width="9.5546875" style="950" customWidth="1"/>
    <col min="9730" max="9730" width="6.5546875" style="950" customWidth="1"/>
    <col min="9731" max="9731" width="8.44140625" style="950" customWidth="1"/>
    <col min="9732" max="9733" width="7.6640625" style="950" customWidth="1"/>
    <col min="9734" max="9744" width="8.44140625" style="950" customWidth="1"/>
    <col min="9745" max="9745" width="9.21875" style="950" customWidth="1"/>
    <col min="9746" max="9746" width="10.44140625" style="950" customWidth="1"/>
    <col min="9747" max="9747" width="9.33203125" style="950" customWidth="1"/>
    <col min="9748" max="9748" width="15.44140625" style="950" customWidth="1"/>
    <col min="9749" max="9984" width="7.21875" style="950"/>
    <col min="9985" max="9985" width="9.5546875" style="950" customWidth="1"/>
    <col min="9986" max="9986" width="6.5546875" style="950" customWidth="1"/>
    <col min="9987" max="9987" width="8.44140625" style="950" customWidth="1"/>
    <col min="9988" max="9989" width="7.6640625" style="950" customWidth="1"/>
    <col min="9990" max="10000" width="8.44140625" style="950" customWidth="1"/>
    <col min="10001" max="10001" width="9.21875" style="950" customWidth="1"/>
    <col min="10002" max="10002" width="10.44140625" style="950" customWidth="1"/>
    <col min="10003" max="10003" width="9.33203125" style="950" customWidth="1"/>
    <col min="10004" max="10004" width="15.44140625" style="950" customWidth="1"/>
    <col min="10005" max="10240" width="7.21875" style="950"/>
    <col min="10241" max="10241" width="9.5546875" style="950" customWidth="1"/>
    <col min="10242" max="10242" width="6.5546875" style="950" customWidth="1"/>
    <col min="10243" max="10243" width="8.44140625" style="950" customWidth="1"/>
    <col min="10244" max="10245" width="7.6640625" style="950" customWidth="1"/>
    <col min="10246" max="10256" width="8.44140625" style="950" customWidth="1"/>
    <col min="10257" max="10257" width="9.21875" style="950" customWidth="1"/>
    <col min="10258" max="10258" width="10.44140625" style="950" customWidth="1"/>
    <col min="10259" max="10259" width="9.33203125" style="950" customWidth="1"/>
    <col min="10260" max="10260" width="15.44140625" style="950" customWidth="1"/>
    <col min="10261" max="10496" width="7.21875" style="950"/>
    <col min="10497" max="10497" width="9.5546875" style="950" customWidth="1"/>
    <col min="10498" max="10498" width="6.5546875" style="950" customWidth="1"/>
    <col min="10499" max="10499" width="8.44140625" style="950" customWidth="1"/>
    <col min="10500" max="10501" width="7.6640625" style="950" customWidth="1"/>
    <col min="10502" max="10512" width="8.44140625" style="950" customWidth="1"/>
    <col min="10513" max="10513" width="9.21875" style="950" customWidth="1"/>
    <col min="10514" max="10514" width="10.44140625" style="950" customWidth="1"/>
    <col min="10515" max="10515" width="9.33203125" style="950" customWidth="1"/>
    <col min="10516" max="10516" width="15.44140625" style="950" customWidth="1"/>
    <col min="10517" max="10752" width="7.21875" style="950"/>
    <col min="10753" max="10753" width="9.5546875" style="950" customWidth="1"/>
    <col min="10754" max="10754" width="6.5546875" style="950" customWidth="1"/>
    <col min="10755" max="10755" width="8.44140625" style="950" customWidth="1"/>
    <col min="10756" max="10757" width="7.6640625" style="950" customWidth="1"/>
    <col min="10758" max="10768" width="8.44140625" style="950" customWidth="1"/>
    <col min="10769" max="10769" width="9.21875" style="950" customWidth="1"/>
    <col min="10770" max="10770" width="10.44140625" style="950" customWidth="1"/>
    <col min="10771" max="10771" width="9.33203125" style="950" customWidth="1"/>
    <col min="10772" max="10772" width="15.44140625" style="950" customWidth="1"/>
    <col min="10773" max="11008" width="7.21875" style="950"/>
    <col min="11009" max="11009" width="9.5546875" style="950" customWidth="1"/>
    <col min="11010" max="11010" width="6.5546875" style="950" customWidth="1"/>
    <col min="11011" max="11011" width="8.44140625" style="950" customWidth="1"/>
    <col min="11012" max="11013" width="7.6640625" style="950" customWidth="1"/>
    <col min="11014" max="11024" width="8.44140625" style="950" customWidth="1"/>
    <col min="11025" max="11025" width="9.21875" style="950" customWidth="1"/>
    <col min="11026" max="11026" width="10.44140625" style="950" customWidth="1"/>
    <col min="11027" max="11027" width="9.33203125" style="950" customWidth="1"/>
    <col min="11028" max="11028" width="15.44140625" style="950" customWidth="1"/>
    <col min="11029" max="11264" width="7.21875" style="950"/>
    <col min="11265" max="11265" width="9.5546875" style="950" customWidth="1"/>
    <col min="11266" max="11266" width="6.5546875" style="950" customWidth="1"/>
    <col min="11267" max="11267" width="8.44140625" style="950" customWidth="1"/>
    <col min="11268" max="11269" width="7.6640625" style="950" customWidth="1"/>
    <col min="11270" max="11280" width="8.44140625" style="950" customWidth="1"/>
    <col min="11281" max="11281" width="9.21875" style="950" customWidth="1"/>
    <col min="11282" max="11282" width="10.44140625" style="950" customWidth="1"/>
    <col min="11283" max="11283" width="9.33203125" style="950" customWidth="1"/>
    <col min="11284" max="11284" width="15.44140625" style="950" customWidth="1"/>
    <col min="11285" max="11520" width="7.21875" style="950"/>
    <col min="11521" max="11521" width="9.5546875" style="950" customWidth="1"/>
    <col min="11522" max="11522" width="6.5546875" style="950" customWidth="1"/>
    <col min="11523" max="11523" width="8.44140625" style="950" customWidth="1"/>
    <col min="11524" max="11525" width="7.6640625" style="950" customWidth="1"/>
    <col min="11526" max="11536" width="8.44140625" style="950" customWidth="1"/>
    <col min="11537" max="11537" width="9.21875" style="950" customWidth="1"/>
    <col min="11538" max="11538" width="10.44140625" style="950" customWidth="1"/>
    <col min="11539" max="11539" width="9.33203125" style="950" customWidth="1"/>
    <col min="11540" max="11540" width="15.44140625" style="950" customWidth="1"/>
    <col min="11541" max="11776" width="7.21875" style="950"/>
    <col min="11777" max="11777" width="9.5546875" style="950" customWidth="1"/>
    <col min="11778" max="11778" width="6.5546875" style="950" customWidth="1"/>
    <col min="11779" max="11779" width="8.44140625" style="950" customWidth="1"/>
    <col min="11780" max="11781" width="7.6640625" style="950" customWidth="1"/>
    <col min="11782" max="11792" width="8.44140625" style="950" customWidth="1"/>
    <col min="11793" max="11793" width="9.21875" style="950" customWidth="1"/>
    <col min="11794" max="11794" width="10.44140625" style="950" customWidth="1"/>
    <col min="11795" max="11795" width="9.33203125" style="950" customWidth="1"/>
    <col min="11796" max="11796" width="15.44140625" style="950" customWidth="1"/>
    <col min="11797" max="12032" width="7.21875" style="950"/>
    <col min="12033" max="12033" width="9.5546875" style="950" customWidth="1"/>
    <col min="12034" max="12034" width="6.5546875" style="950" customWidth="1"/>
    <col min="12035" max="12035" width="8.44140625" style="950" customWidth="1"/>
    <col min="12036" max="12037" width="7.6640625" style="950" customWidth="1"/>
    <col min="12038" max="12048" width="8.44140625" style="950" customWidth="1"/>
    <col min="12049" max="12049" width="9.21875" style="950" customWidth="1"/>
    <col min="12050" max="12050" width="10.44140625" style="950" customWidth="1"/>
    <col min="12051" max="12051" width="9.33203125" style="950" customWidth="1"/>
    <col min="12052" max="12052" width="15.44140625" style="950" customWidth="1"/>
    <col min="12053" max="12288" width="7.21875" style="950"/>
    <col min="12289" max="12289" width="9.5546875" style="950" customWidth="1"/>
    <col min="12290" max="12290" width="6.5546875" style="950" customWidth="1"/>
    <col min="12291" max="12291" width="8.44140625" style="950" customWidth="1"/>
    <col min="12292" max="12293" width="7.6640625" style="950" customWidth="1"/>
    <col min="12294" max="12304" width="8.44140625" style="950" customWidth="1"/>
    <col min="12305" max="12305" width="9.21875" style="950" customWidth="1"/>
    <col min="12306" max="12306" width="10.44140625" style="950" customWidth="1"/>
    <col min="12307" max="12307" width="9.33203125" style="950" customWidth="1"/>
    <col min="12308" max="12308" width="15.44140625" style="950" customWidth="1"/>
    <col min="12309" max="12544" width="7.21875" style="950"/>
    <col min="12545" max="12545" width="9.5546875" style="950" customWidth="1"/>
    <col min="12546" max="12546" width="6.5546875" style="950" customWidth="1"/>
    <col min="12547" max="12547" width="8.44140625" style="950" customWidth="1"/>
    <col min="12548" max="12549" width="7.6640625" style="950" customWidth="1"/>
    <col min="12550" max="12560" width="8.44140625" style="950" customWidth="1"/>
    <col min="12561" max="12561" width="9.21875" style="950" customWidth="1"/>
    <col min="12562" max="12562" width="10.44140625" style="950" customWidth="1"/>
    <col min="12563" max="12563" width="9.33203125" style="950" customWidth="1"/>
    <col min="12564" max="12564" width="15.44140625" style="950" customWidth="1"/>
    <col min="12565" max="12800" width="7.21875" style="950"/>
    <col min="12801" max="12801" width="9.5546875" style="950" customWidth="1"/>
    <col min="12802" max="12802" width="6.5546875" style="950" customWidth="1"/>
    <col min="12803" max="12803" width="8.44140625" style="950" customWidth="1"/>
    <col min="12804" max="12805" width="7.6640625" style="950" customWidth="1"/>
    <col min="12806" max="12816" width="8.44140625" style="950" customWidth="1"/>
    <col min="12817" max="12817" width="9.21875" style="950" customWidth="1"/>
    <col min="12818" max="12818" width="10.44140625" style="950" customWidth="1"/>
    <col min="12819" max="12819" width="9.33203125" style="950" customWidth="1"/>
    <col min="12820" max="12820" width="15.44140625" style="950" customWidth="1"/>
    <col min="12821" max="13056" width="7.21875" style="950"/>
    <col min="13057" max="13057" width="9.5546875" style="950" customWidth="1"/>
    <col min="13058" max="13058" width="6.5546875" style="950" customWidth="1"/>
    <col min="13059" max="13059" width="8.44140625" style="950" customWidth="1"/>
    <col min="13060" max="13061" width="7.6640625" style="950" customWidth="1"/>
    <col min="13062" max="13072" width="8.44140625" style="950" customWidth="1"/>
    <col min="13073" max="13073" width="9.21875" style="950" customWidth="1"/>
    <col min="13074" max="13074" width="10.44140625" style="950" customWidth="1"/>
    <col min="13075" max="13075" width="9.33203125" style="950" customWidth="1"/>
    <col min="13076" max="13076" width="15.44140625" style="950" customWidth="1"/>
    <col min="13077" max="13312" width="7.21875" style="950"/>
    <col min="13313" max="13313" width="9.5546875" style="950" customWidth="1"/>
    <col min="13314" max="13314" width="6.5546875" style="950" customWidth="1"/>
    <col min="13315" max="13315" width="8.44140625" style="950" customWidth="1"/>
    <col min="13316" max="13317" width="7.6640625" style="950" customWidth="1"/>
    <col min="13318" max="13328" width="8.44140625" style="950" customWidth="1"/>
    <col min="13329" max="13329" width="9.21875" style="950" customWidth="1"/>
    <col min="13330" max="13330" width="10.44140625" style="950" customWidth="1"/>
    <col min="13331" max="13331" width="9.33203125" style="950" customWidth="1"/>
    <col min="13332" max="13332" width="15.44140625" style="950" customWidth="1"/>
    <col min="13333" max="13568" width="7.21875" style="950"/>
    <col min="13569" max="13569" width="9.5546875" style="950" customWidth="1"/>
    <col min="13570" max="13570" width="6.5546875" style="950" customWidth="1"/>
    <col min="13571" max="13571" width="8.44140625" style="950" customWidth="1"/>
    <col min="13572" max="13573" width="7.6640625" style="950" customWidth="1"/>
    <col min="13574" max="13584" width="8.44140625" style="950" customWidth="1"/>
    <col min="13585" max="13585" width="9.21875" style="950" customWidth="1"/>
    <col min="13586" max="13586" width="10.44140625" style="950" customWidth="1"/>
    <col min="13587" max="13587" width="9.33203125" style="950" customWidth="1"/>
    <col min="13588" max="13588" width="15.44140625" style="950" customWidth="1"/>
    <col min="13589" max="13824" width="7.21875" style="950"/>
    <col min="13825" max="13825" width="9.5546875" style="950" customWidth="1"/>
    <col min="13826" max="13826" width="6.5546875" style="950" customWidth="1"/>
    <col min="13827" max="13827" width="8.44140625" style="950" customWidth="1"/>
    <col min="13828" max="13829" width="7.6640625" style="950" customWidth="1"/>
    <col min="13830" max="13840" width="8.44140625" style="950" customWidth="1"/>
    <col min="13841" max="13841" width="9.21875" style="950" customWidth="1"/>
    <col min="13842" max="13842" width="10.44140625" style="950" customWidth="1"/>
    <col min="13843" max="13843" width="9.33203125" style="950" customWidth="1"/>
    <col min="13844" max="13844" width="15.44140625" style="950" customWidth="1"/>
    <col min="13845" max="14080" width="7.21875" style="950"/>
    <col min="14081" max="14081" width="9.5546875" style="950" customWidth="1"/>
    <col min="14082" max="14082" width="6.5546875" style="950" customWidth="1"/>
    <col min="14083" max="14083" width="8.44140625" style="950" customWidth="1"/>
    <col min="14084" max="14085" width="7.6640625" style="950" customWidth="1"/>
    <col min="14086" max="14096" width="8.44140625" style="950" customWidth="1"/>
    <col min="14097" max="14097" width="9.21875" style="950" customWidth="1"/>
    <col min="14098" max="14098" width="10.44140625" style="950" customWidth="1"/>
    <col min="14099" max="14099" width="9.33203125" style="950" customWidth="1"/>
    <col min="14100" max="14100" width="15.44140625" style="950" customWidth="1"/>
    <col min="14101" max="14336" width="7.21875" style="950"/>
    <col min="14337" max="14337" width="9.5546875" style="950" customWidth="1"/>
    <col min="14338" max="14338" width="6.5546875" style="950" customWidth="1"/>
    <col min="14339" max="14339" width="8.44140625" style="950" customWidth="1"/>
    <col min="14340" max="14341" width="7.6640625" style="950" customWidth="1"/>
    <col min="14342" max="14352" width="8.44140625" style="950" customWidth="1"/>
    <col min="14353" max="14353" width="9.21875" style="950" customWidth="1"/>
    <col min="14354" max="14354" width="10.44140625" style="950" customWidth="1"/>
    <col min="14355" max="14355" width="9.33203125" style="950" customWidth="1"/>
    <col min="14356" max="14356" width="15.44140625" style="950" customWidth="1"/>
    <col min="14357" max="14592" width="7.21875" style="950"/>
    <col min="14593" max="14593" width="9.5546875" style="950" customWidth="1"/>
    <col min="14594" max="14594" width="6.5546875" style="950" customWidth="1"/>
    <col min="14595" max="14595" width="8.44140625" style="950" customWidth="1"/>
    <col min="14596" max="14597" width="7.6640625" style="950" customWidth="1"/>
    <col min="14598" max="14608" width="8.44140625" style="950" customWidth="1"/>
    <col min="14609" max="14609" width="9.21875" style="950" customWidth="1"/>
    <col min="14610" max="14610" width="10.44140625" style="950" customWidth="1"/>
    <col min="14611" max="14611" width="9.33203125" style="950" customWidth="1"/>
    <col min="14612" max="14612" width="15.44140625" style="950" customWidth="1"/>
    <col min="14613" max="14848" width="7.21875" style="950"/>
    <col min="14849" max="14849" width="9.5546875" style="950" customWidth="1"/>
    <col min="14850" max="14850" width="6.5546875" style="950" customWidth="1"/>
    <col min="14851" max="14851" width="8.44140625" style="950" customWidth="1"/>
    <col min="14852" max="14853" width="7.6640625" style="950" customWidth="1"/>
    <col min="14854" max="14864" width="8.44140625" style="950" customWidth="1"/>
    <col min="14865" max="14865" width="9.21875" style="950" customWidth="1"/>
    <col min="14866" max="14866" width="10.44140625" style="950" customWidth="1"/>
    <col min="14867" max="14867" width="9.33203125" style="950" customWidth="1"/>
    <col min="14868" max="14868" width="15.44140625" style="950" customWidth="1"/>
    <col min="14869" max="15104" width="7.21875" style="950"/>
    <col min="15105" max="15105" width="9.5546875" style="950" customWidth="1"/>
    <col min="15106" max="15106" width="6.5546875" style="950" customWidth="1"/>
    <col min="15107" max="15107" width="8.44140625" style="950" customWidth="1"/>
    <col min="15108" max="15109" width="7.6640625" style="950" customWidth="1"/>
    <col min="15110" max="15120" width="8.44140625" style="950" customWidth="1"/>
    <col min="15121" max="15121" width="9.21875" style="950" customWidth="1"/>
    <col min="15122" max="15122" width="10.44140625" style="950" customWidth="1"/>
    <col min="15123" max="15123" width="9.33203125" style="950" customWidth="1"/>
    <col min="15124" max="15124" width="15.44140625" style="950" customWidth="1"/>
    <col min="15125" max="15360" width="7.21875" style="950"/>
    <col min="15361" max="15361" width="9.5546875" style="950" customWidth="1"/>
    <col min="15362" max="15362" width="6.5546875" style="950" customWidth="1"/>
    <col min="15363" max="15363" width="8.44140625" style="950" customWidth="1"/>
    <col min="15364" max="15365" width="7.6640625" style="950" customWidth="1"/>
    <col min="15366" max="15376" width="8.44140625" style="950" customWidth="1"/>
    <col min="15377" max="15377" width="9.21875" style="950" customWidth="1"/>
    <col min="15378" max="15378" width="10.44140625" style="950" customWidth="1"/>
    <col min="15379" max="15379" width="9.33203125" style="950" customWidth="1"/>
    <col min="15380" max="15380" width="15.44140625" style="950" customWidth="1"/>
    <col min="15381" max="15616" width="7.21875" style="950"/>
    <col min="15617" max="15617" width="9.5546875" style="950" customWidth="1"/>
    <col min="15618" max="15618" width="6.5546875" style="950" customWidth="1"/>
    <col min="15619" max="15619" width="8.44140625" style="950" customWidth="1"/>
    <col min="15620" max="15621" width="7.6640625" style="950" customWidth="1"/>
    <col min="15622" max="15632" width="8.44140625" style="950" customWidth="1"/>
    <col min="15633" max="15633" width="9.21875" style="950" customWidth="1"/>
    <col min="15634" max="15634" width="10.44140625" style="950" customWidth="1"/>
    <col min="15635" max="15635" width="9.33203125" style="950" customWidth="1"/>
    <col min="15636" max="15636" width="15.44140625" style="950" customWidth="1"/>
    <col min="15637" max="15872" width="7.21875" style="950"/>
    <col min="15873" max="15873" width="9.5546875" style="950" customWidth="1"/>
    <col min="15874" max="15874" width="6.5546875" style="950" customWidth="1"/>
    <col min="15875" max="15875" width="8.44140625" style="950" customWidth="1"/>
    <col min="15876" max="15877" width="7.6640625" style="950" customWidth="1"/>
    <col min="15878" max="15888" width="8.44140625" style="950" customWidth="1"/>
    <col min="15889" max="15889" width="9.21875" style="950" customWidth="1"/>
    <col min="15890" max="15890" width="10.44140625" style="950" customWidth="1"/>
    <col min="15891" max="15891" width="9.33203125" style="950" customWidth="1"/>
    <col min="15892" max="15892" width="15.44140625" style="950" customWidth="1"/>
    <col min="15893" max="16128" width="7.21875" style="950"/>
    <col min="16129" max="16129" width="9.5546875" style="950" customWidth="1"/>
    <col min="16130" max="16130" width="6.5546875" style="950" customWidth="1"/>
    <col min="16131" max="16131" width="8.44140625" style="950" customWidth="1"/>
    <col min="16132" max="16133" width="7.6640625" style="950" customWidth="1"/>
    <col min="16134" max="16144" width="8.44140625" style="950" customWidth="1"/>
    <col min="16145" max="16145" width="9.21875" style="950" customWidth="1"/>
    <col min="16146" max="16146" width="10.44140625" style="950" customWidth="1"/>
    <col min="16147" max="16147" width="9.33203125" style="950" customWidth="1"/>
    <col min="16148" max="16148" width="15.44140625" style="950" customWidth="1"/>
    <col min="16149" max="16384" width="7.21875" style="950"/>
  </cols>
  <sheetData>
    <row r="1" spans="1:21" ht="20.100000000000001" customHeight="1" x14ac:dyDescent="0.3">
      <c r="A1" s="949" t="s">
        <v>572</v>
      </c>
      <c r="B1" s="462"/>
      <c r="C1" s="976"/>
      <c r="D1" s="976"/>
      <c r="E1" s="976"/>
      <c r="F1" s="951"/>
      <c r="G1" s="951"/>
      <c r="H1" s="951"/>
      <c r="I1" s="951"/>
      <c r="J1" s="951"/>
      <c r="K1" s="951"/>
      <c r="P1" s="2231"/>
      <c r="Q1" s="2231"/>
      <c r="R1" s="977" t="s">
        <v>95</v>
      </c>
      <c r="S1" s="2232" t="s">
        <v>1016</v>
      </c>
      <c r="T1" s="2233"/>
      <c r="U1" s="109" t="s">
        <v>97</v>
      </c>
    </row>
    <row r="2" spans="1:21" ht="20.100000000000001" customHeight="1" x14ac:dyDescent="0.3">
      <c r="A2" s="953" t="s">
        <v>573</v>
      </c>
      <c r="B2" s="978" t="s">
        <v>986</v>
      </c>
      <c r="C2" s="976"/>
      <c r="D2" s="976"/>
      <c r="E2" s="976"/>
      <c r="F2" s="951"/>
      <c r="G2" s="951"/>
      <c r="H2" s="951"/>
      <c r="I2" s="951"/>
      <c r="J2" s="951"/>
      <c r="K2" s="951"/>
      <c r="P2" s="2231"/>
      <c r="Q2" s="2231"/>
      <c r="R2" s="977" t="s">
        <v>183</v>
      </c>
      <c r="S2" s="2234" t="s">
        <v>1017</v>
      </c>
      <c r="T2" s="2234"/>
    </row>
    <row r="3" spans="1:21" ht="39.9" customHeight="1" x14ac:dyDescent="0.4">
      <c r="A3" s="2235" t="s">
        <v>1018</v>
      </c>
      <c r="B3" s="2126"/>
      <c r="C3" s="2126"/>
      <c r="D3" s="2126"/>
      <c r="E3" s="2126"/>
      <c r="F3" s="2126"/>
      <c r="G3" s="2126"/>
      <c r="H3" s="2126"/>
      <c r="I3" s="2126"/>
      <c r="J3" s="2126"/>
      <c r="K3" s="2126"/>
      <c r="L3" s="2126"/>
      <c r="M3" s="2126"/>
      <c r="N3" s="2126"/>
      <c r="O3" s="2126"/>
      <c r="P3" s="2126"/>
      <c r="Q3" s="2126"/>
      <c r="R3" s="2126"/>
      <c r="S3" s="2126"/>
      <c r="T3" s="2126"/>
    </row>
    <row r="4" spans="1:21" ht="5.0999999999999996" customHeight="1" x14ac:dyDescent="0.25"/>
    <row r="5" spans="1:21" ht="21" customHeight="1" thickBot="1" x14ac:dyDescent="0.35">
      <c r="A5" s="1682" t="s">
        <v>1128</v>
      </c>
      <c r="B5" s="1682"/>
      <c r="C5" s="1682"/>
      <c r="D5" s="1682"/>
      <c r="E5" s="1682"/>
      <c r="F5" s="1682"/>
      <c r="G5" s="1682"/>
      <c r="H5" s="1682"/>
      <c r="I5" s="1682"/>
      <c r="J5" s="1682"/>
      <c r="K5" s="1682"/>
      <c r="L5" s="1682"/>
      <c r="M5" s="1682"/>
      <c r="N5" s="1682"/>
      <c r="O5" s="1682"/>
      <c r="P5" s="1682"/>
      <c r="Q5" s="1682"/>
      <c r="R5" s="1682"/>
      <c r="S5" s="1682"/>
      <c r="T5" s="1682"/>
    </row>
    <row r="6" spans="1:21" s="956" customFormat="1" ht="32.25" customHeight="1" x14ac:dyDescent="0.3">
      <c r="A6" s="2216" t="s">
        <v>788</v>
      </c>
      <c r="B6" s="2219" t="s">
        <v>989</v>
      </c>
      <c r="C6" s="2166" t="s">
        <v>993</v>
      </c>
      <c r="D6" s="2167"/>
      <c r="E6" s="2167"/>
      <c r="F6" s="2166" t="s">
        <v>1019</v>
      </c>
      <c r="G6" s="2167"/>
      <c r="H6" s="2168"/>
      <c r="I6" s="2166" t="s">
        <v>1020</v>
      </c>
      <c r="J6" s="2167"/>
      <c r="K6" s="2168"/>
      <c r="L6" s="2166" t="s">
        <v>1021</v>
      </c>
      <c r="M6" s="2167"/>
      <c r="N6" s="2168"/>
      <c r="O6" s="2166" t="s">
        <v>1022</v>
      </c>
      <c r="P6" s="2167"/>
      <c r="Q6" s="2167"/>
      <c r="R6" s="2166" t="s">
        <v>1023</v>
      </c>
      <c r="S6" s="2167"/>
      <c r="T6" s="2167"/>
    </row>
    <row r="7" spans="1:21" s="956" customFormat="1" ht="67.5" customHeight="1" thickBot="1" x14ac:dyDescent="0.35">
      <c r="A7" s="2218"/>
      <c r="B7" s="2221"/>
      <c r="C7" s="980" t="s">
        <v>299</v>
      </c>
      <c r="D7" s="980" t="s">
        <v>1003</v>
      </c>
      <c r="E7" s="980" t="s">
        <v>1004</v>
      </c>
      <c r="F7" s="962" t="s">
        <v>1024</v>
      </c>
      <c r="G7" s="962" t="s">
        <v>1025</v>
      </c>
      <c r="H7" s="962" t="s">
        <v>1026</v>
      </c>
      <c r="I7" s="962" t="s">
        <v>1024</v>
      </c>
      <c r="J7" s="962" t="s">
        <v>1025</v>
      </c>
      <c r="K7" s="962" t="s">
        <v>1026</v>
      </c>
      <c r="L7" s="962" t="s">
        <v>1024</v>
      </c>
      <c r="M7" s="962" t="s">
        <v>1025</v>
      </c>
      <c r="N7" s="962" t="s">
        <v>1026</v>
      </c>
      <c r="O7" s="962" t="s">
        <v>1024</v>
      </c>
      <c r="P7" s="962" t="s">
        <v>1025</v>
      </c>
      <c r="Q7" s="963" t="s">
        <v>1026</v>
      </c>
      <c r="R7" s="962" t="s">
        <v>1024</v>
      </c>
      <c r="S7" s="962" t="s">
        <v>1025</v>
      </c>
      <c r="T7" s="963" t="s">
        <v>1026</v>
      </c>
    </row>
    <row r="8" spans="1:21" s="965" customFormat="1" ht="50.1" customHeight="1" x14ac:dyDescent="0.3">
      <c r="A8" s="2217" t="s">
        <v>306</v>
      </c>
      <c r="B8" s="964" t="s">
        <v>806</v>
      </c>
      <c r="C8" s="1064">
        <f>SUM(C9:C10)</f>
        <v>3</v>
      </c>
      <c r="D8" s="1064">
        <f t="shared" ref="D8:T8" si="0">SUM(D9:D10)</f>
        <v>3</v>
      </c>
      <c r="E8" s="1064">
        <f t="shared" si="0"/>
        <v>0</v>
      </c>
      <c r="F8" s="1064">
        <f t="shared" si="0"/>
        <v>8886</v>
      </c>
      <c r="G8" s="1064">
        <f t="shared" si="0"/>
        <v>3478</v>
      </c>
      <c r="H8" s="1064">
        <f t="shared" si="0"/>
        <v>5408</v>
      </c>
      <c r="I8" s="1064">
        <f t="shared" si="0"/>
        <v>4924</v>
      </c>
      <c r="J8" s="1064">
        <f t="shared" si="0"/>
        <v>2114</v>
      </c>
      <c r="K8" s="1064">
        <f t="shared" si="0"/>
        <v>2810</v>
      </c>
      <c r="L8" s="1064">
        <f t="shared" si="0"/>
        <v>3962</v>
      </c>
      <c r="M8" s="1064">
        <f t="shared" si="0"/>
        <v>1364</v>
      </c>
      <c r="N8" s="1064">
        <f t="shared" si="0"/>
        <v>2598</v>
      </c>
      <c r="O8" s="1064">
        <f t="shared" si="0"/>
        <v>285</v>
      </c>
      <c r="P8" s="1064">
        <f t="shared" si="0"/>
        <v>61</v>
      </c>
      <c r="Q8" s="1064">
        <f t="shared" si="0"/>
        <v>224</v>
      </c>
      <c r="R8" s="1064">
        <f t="shared" si="0"/>
        <v>0</v>
      </c>
      <c r="S8" s="1064">
        <f t="shared" si="0"/>
        <v>0</v>
      </c>
      <c r="T8" s="1065">
        <f t="shared" si="0"/>
        <v>0</v>
      </c>
    </row>
    <row r="9" spans="1:21" ht="50.1" customHeight="1" x14ac:dyDescent="0.25">
      <c r="A9" s="2217"/>
      <c r="B9" s="958" t="s">
        <v>1009</v>
      </c>
      <c r="C9" s="1066">
        <f>SUM(D9:E9)</f>
        <v>3</v>
      </c>
      <c r="D9" s="1066">
        <v>3</v>
      </c>
      <c r="E9" s="1066">
        <v>0</v>
      </c>
      <c r="F9" s="1067">
        <f>SUM(G9:H9)</f>
        <v>8886</v>
      </c>
      <c r="G9" s="1067">
        <v>3478</v>
      </c>
      <c r="H9" s="1067">
        <v>5408</v>
      </c>
      <c r="I9" s="1067">
        <f>SUM(J9:K9)</f>
        <v>4924</v>
      </c>
      <c r="J9" s="1067">
        <v>2114</v>
      </c>
      <c r="K9" s="1067">
        <v>2810</v>
      </c>
      <c r="L9" s="1067">
        <f>SUM(M9:N9)</f>
        <v>3962</v>
      </c>
      <c r="M9" s="1067">
        <v>1364</v>
      </c>
      <c r="N9" s="1068">
        <v>2598</v>
      </c>
      <c r="O9" s="1067">
        <f>SUM(P9:Q9)</f>
        <v>285</v>
      </c>
      <c r="P9" s="1067">
        <v>61</v>
      </c>
      <c r="Q9" s="1068">
        <v>224</v>
      </c>
      <c r="R9" s="1067">
        <f>SUM(S9:T9)</f>
        <v>0</v>
      </c>
      <c r="S9" s="1067">
        <v>0</v>
      </c>
      <c r="T9" s="1068">
        <v>0</v>
      </c>
    </row>
    <row r="10" spans="1:21" ht="50.1" customHeight="1" x14ac:dyDescent="0.25">
      <c r="A10" s="2227"/>
      <c r="B10" s="958" t="s">
        <v>1010</v>
      </c>
      <c r="C10" s="1066">
        <f>SUM(D10:E10)</f>
        <v>0</v>
      </c>
      <c r="D10" s="1066">
        <v>0</v>
      </c>
      <c r="E10" s="1066">
        <v>0</v>
      </c>
      <c r="F10" s="1067">
        <f>SUM(G10:H10)</f>
        <v>0</v>
      </c>
      <c r="G10" s="1067">
        <v>0</v>
      </c>
      <c r="H10" s="1067">
        <v>0</v>
      </c>
      <c r="I10" s="1067">
        <f>SUM(J10:K10)</f>
        <v>0</v>
      </c>
      <c r="J10" s="1067">
        <v>0</v>
      </c>
      <c r="K10" s="1067">
        <v>0</v>
      </c>
      <c r="L10" s="1067">
        <f>SUM(M10:N10)</f>
        <v>0</v>
      </c>
      <c r="M10" s="1067">
        <v>0</v>
      </c>
      <c r="N10" s="1068">
        <v>0</v>
      </c>
      <c r="O10" s="1067">
        <f>SUM(P10:Q10)</f>
        <v>0</v>
      </c>
      <c r="P10" s="1067">
        <v>0</v>
      </c>
      <c r="Q10" s="1068">
        <v>0</v>
      </c>
      <c r="R10" s="1067">
        <f>SUM(S10:T10)</f>
        <v>0</v>
      </c>
      <c r="S10" s="1067">
        <v>0</v>
      </c>
      <c r="T10" s="1068">
        <v>0</v>
      </c>
    </row>
    <row r="11" spans="1:21" s="457" customFormat="1" ht="50.1" customHeight="1" thickBot="1" x14ac:dyDescent="0.35">
      <c r="A11" s="465" t="s">
        <v>586</v>
      </c>
      <c r="B11" s="967"/>
      <c r="C11" s="967"/>
      <c r="D11" s="967"/>
      <c r="E11" s="967"/>
      <c r="F11" s="466"/>
      <c r="G11" s="968"/>
      <c r="H11" s="968"/>
      <c r="I11" s="466"/>
      <c r="J11" s="968"/>
      <c r="K11" s="968"/>
      <c r="L11" s="466"/>
      <c r="M11" s="967"/>
      <c r="N11" s="967"/>
      <c r="O11" s="969"/>
      <c r="P11" s="970"/>
      <c r="Q11" s="466"/>
      <c r="R11" s="969"/>
      <c r="S11" s="970"/>
      <c r="T11" s="466"/>
    </row>
    <row r="12" spans="1:21" s="457" customFormat="1" ht="16.5" customHeight="1" x14ac:dyDescent="0.3">
      <c r="A12" s="459" t="s">
        <v>312</v>
      </c>
      <c r="B12" s="458"/>
      <c r="C12" s="458"/>
      <c r="D12" s="458"/>
      <c r="E12" s="458"/>
      <c r="G12" s="459" t="s">
        <v>313</v>
      </c>
      <c r="H12" s="458"/>
      <c r="K12" s="458" t="s">
        <v>1011</v>
      </c>
      <c r="L12" s="458"/>
      <c r="P12" s="467" t="s">
        <v>1012</v>
      </c>
      <c r="Q12" s="458"/>
      <c r="T12" s="458"/>
    </row>
    <row r="13" spans="1:21" s="457" customFormat="1" ht="16.5" customHeight="1" x14ac:dyDescent="0.3">
      <c r="A13" s="459"/>
      <c r="B13" s="458"/>
      <c r="C13" s="458"/>
      <c r="D13" s="458"/>
      <c r="E13" s="458"/>
      <c r="G13" s="459"/>
      <c r="H13" s="458"/>
      <c r="K13" s="458"/>
      <c r="L13" s="458"/>
      <c r="P13" s="467"/>
      <c r="Q13" s="458"/>
      <c r="T13" s="458"/>
    </row>
    <row r="14" spans="1:21" s="457" customFormat="1" ht="16.5" customHeight="1" x14ac:dyDescent="0.3">
      <c r="H14" s="458"/>
      <c r="K14" s="458" t="s">
        <v>137</v>
      </c>
      <c r="L14" s="458"/>
      <c r="M14" s="460"/>
      <c r="N14" s="458"/>
      <c r="P14" s="458"/>
      <c r="Q14" s="458"/>
      <c r="S14" s="458"/>
      <c r="T14" s="458"/>
    </row>
    <row r="15" spans="1:21" s="457" customFormat="1" ht="16.5" customHeight="1" x14ac:dyDescent="0.3">
      <c r="H15" s="458"/>
      <c r="K15" s="458"/>
      <c r="L15" s="458"/>
      <c r="M15" s="460"/>
      <c r="N15" s="458"/>
      <c r="P15" s="458"/>
      <c r="Q15" s="458"/>
      <c r="S15" s="458"/>
      <c r="T15" s="458"/>
    </row>
    <row r="16" spans="1:21" ht="16.5" customHeight="1" x14ac:dyDescent="0.3">
      <c r="A16" s="461" t="s">
        <v>1013</v>
      </c>
      <c r="B16" s="971"/>
      <c r="C16" s="971"/>
      <c r="D16" s="971"/>
      <c r="E16" s="971"/>
      <c r="F16" s="951"/>
      <c r="G16" s="951"/>
      <c r="H16" s="951"/>
      <c r="I16" s="951"/>
      <c r="J16" s="951"/>
      <c r="K16" s="951"/>
      <c r="L16" s="951"/>
      <c r="M16" s="951"/>
      <c r="N16" s="951"/>
      <c r="O16" s="951"/>
      <c r="P16" s="951"/>
      <c r="Q16" s="951"/>
      <c r="R16" s="951"/>
      <c r="S16" s="951"/>
      <c r="T16" s="972" t="s">
        <v>1127</v>
      </c>
    </row>
    <row r="17" spans="1:20" ht="16.5" customHeight="1" x14ac:dyDescent="0.3">
      <c r="A17" s="461" t="s">
        <v>1027</v>
      </c>
      <c r="B17" s="971"/>
      <c r="C17" s="971"/>
      <c r="D17" s="971"/>
      <c r="E17" s="971"/>
      <c r="F17" s="951"/>
      <c r="G17" s="951"/>
      <c r="H17" s="951"/>
      <c r="I17" s="951"/>
      <c r="J17" s="951"/>
      <c r="K17" s="951"/>
      <c r="L17" s="951"/>
      <c r="M17" s="951"/>
      <c r="N17" s="951"/>
      <c r="O17" s="951"/>
      <c r="P17" s="951"/>
      <c r="Q17" s="951"/>
      <c r="R17" s="951"/>
      <c r="S17" s="951"/>
      <c r="T17" s="951"/>
    </row>
    <row r="18" spans="1:20" ht="15.75" customHeight="1" x14ac:dyDescent="0.25"/>
    <row r="19" spans="1:20" ht="16.5" customHeight="1" x14ac:dyDescent="0.25"/>
    <row r="20" spans="1:20" ht="16.5" customHeight="1" x14ac:dyDescent="0.25"/>
    <row r="21" spans="1:20" ht="16.5" customHeight="1" x14ac:dyDescent="0.25"/>
    <row r="22" spans="1:20" ht="21" customHeight="1" x14ac:dyDescent="0.25"/>
    <row r="23" spans="1:20" ht="16.5" customHeight="1" x14ac:dyDescent="0.25"/>
    <row r="24" spans="1:20" ht="16.5" customHeight="1" x14ac:dyDescent="0.25">
      <c r="A24" s="956"/>
      <c r="B24" s="956"/>
      <c r="C24" s="956"/>
      <c r="D24" s="956"/>
      <c r="E24" s="956"/>
      <c r="F24" s="956"/>
      <c r="G24" s="956"/>
      <c r="H24" s="956"/>
      <c r="I24" s="956"/>
      <c r="J24" s="956"/>
      <c r="K24" s="956"/>
      <c r="L24" s="956"/>
      <c r="M24" s="956"/>
      <c r="N24" s="956"/>
      <c r="O24" s="956"/>
      <c r="P24" s="956"/>
      <c r="Q24" s="956"/>
      <c r="R24" s="956"/>
      <c r="S24" s="956"/>
      <c r="T24" s="956"/>
    </row>
    <row r="25" spans="1:20" s="956" customFormat="1" ht="28.5" customHeight="1" x14ac:dyDescent="0.3"/>
    <row r="26" spans="1:20" s="956" customFormat="1" ht="28.5" customHeight="1" x14ac:dyDescent="0.3"/>
    <row r="27" spans="1:20" s="956" customFormat="1" ht="53.25" customHeight="1" x14ac:dyDescent="0.3">
      <c r="A27" s="965"/>
      <c r="B27" s="965"/>
      <c r="C27" s="965"/>
      <c r="D27" s="965"/>
      <c r="E27" s="965"/>
      <c r="F27" s="965"/>
      <c r="G27" s="965"/>
      <c r="H27" s="965"/>
      <c r="I27" s="965"/>
      <c r="J27" s="965"/>
      <c r="K27" s="965"/>
      <c r="L27" s="965"/>
      <c r="M27" s="965"/>
      <c r="N27" s="965"/>
      <c r="O27" s="965"/>
      <c r="P27" s="965"/>
      <c r="Q27" s="965"/>
      <c r="R27" s="965"/>
      <c r="S27" s="965"/>
      <c r="T27" s="965"/>
    </row>
    <row r="28" spans="1:20" s="965" customFormat="1" ht="23.25" customHeight="1" x14ac:dyDescent="0.25">
      <c r="A28" s="950"/>
      <c r="B28" s="950"/>
      <c r="C28" s="950"/>
      <c r="D28" s="950"/>
      <c r="E28" s="950"/>
      <c r="F28" s="950"/>
      <c r="G28" s="950"/>
      <c r="H28" s="950"/>
      <c r="I28" s="950"/>
      <c r="J28" s="950"/>
      <c r="K28" s="950"/>
      <c r="L28" s="950"/>
      <c r="M28" s="950"/>
      <c r="N28" s="950"/>
      <c r="O28" s="950"/>
      <c r="P28" s="950"/>
      <c r="Q28" s="950"/>
      <c r="R28" s="950"/>
      <c r="S28" s="950"/>
      <c r="T28" s="950"/>
    </row>
    <row r="29" spans="1:20" ht="23.25" customHeight="1" x14ac:dyDescent="0.25"/>
    <row r="30" spans="1:20" ht="23.25" customHeight="1" x14ac:dyDescent="0.25">
      <c r="A30" s="965"/>
      <c r="B30" s="965"/>
      <c r="C30" s="965"/>
      <c r="D30" s="965"/>
      <c r="E30" s="965"/>
      <c r="F30" s="965"/>
      <c r="G30" s="965"/>
      <c r="H30" s="965"/>
      <c r="I30" s="965"/>
      <c r="J30" s="965"/>
      <c r="K30" s="965"/>
      <c r="L30" s="965"/>
      <c r="M30" s="965"/>
      <c r="N30" s="965"/>
      <c r="O30" s="965"/>
      <c r="P30" s="965"/>
      <c r="Q30" s="965"/>
      <c r="R30" s="965"/>
      <c r="S30" s="965"/>
      <c r="T30" s="965"/>
    </row>
    <row r="31" spans="1:20" s="965" customFormat="1" ht="23.25" customHeight="1" x14ac:dyDescent="0.25">
      <c r="A31" s="950"/>
      <c r="B31" s="950"/>
      <c r="C31" s="950"/>
      <c r="D31" s="950"/>
      <c r="E31" s="950"/>
      <c r="F31" s="950"/>
      <c r="G31" s="950"/>
      <c r="H31" s="950"/>
      <c r="I31" s="950"/>
      <c r="J31" s="950"/>
      <c r="K31" s="950"/>
      <c r="L31" s="950"/>
      <c r="M31" s="950"/>
      <c r="N31" s="950"/>
      <c r="O31" s="950"/>
      <c r="P31" s="950"/>
      <c r="Q31" s="950"/>
      <c r="R31" s="950"/>
      <c r="S31" s="950"/>
      <c r="T31" s="950"/>
    </row>
    <row r="32" spans="1:20" ht="23.25" customHeight="1" x14ac:dyDescent="0.25"/>
    <row r="33" spans="1:20" ht="23.25" customHeight="1" x14ac:dyDescent="0.25">
      <c r="A33" s="965"/>
      <c r="B33" s="965"/>
      <c r="C33" s="965"/>
      <c r="D33" s="965"/>
      <c r="E33" s="965"/>
      <c r="F33" s="965"/>
      <c r="G33" s="965"/>
      <c r="H33" s="965"/>
      <c r="I33" s="965"/>
      <c r="J33" s="965"/>
      <c r="K33" s="965"/>
      <c r="L33" s="965"/>
      <c r="M33" s="965"/>
      <c r="N33" s="965"/>
      <c r="O33" s="965"/>
      <c r="P33" s="965"/>
      <c r="Q33" s="965"/>
      <c r="R33" s="965"/>
      <c r="S33" s="965"/>
      <c r="T33" s="965"/>
    </row>
    <row r="34" spans="1:20" s="965" customFormat="1" ht="23.25" customHeight="1" x14ac:dyDescent="0.25">
      <c r="A34" s="950"/>
      <c r="B34" s="950"/>
      <c r="C34" s="950"/>
      <c r="D34" s="950"/>
      <c r="E34" s="950"/>
      <c r="F34" s="950"/>
      <c r="G34" s="950"/>
      <c r="H34" s="950"/>
      <c r="I34" s="950"/>
      <c r="J34" s="950"/>
      <c r="K34" s="950"/>
      <c r="L34" s="950"/>
      <c r="M34" s="950"/>
      <c r="N34" s="950"/>
      <c r="O34" s="950"/>
      <c r="P34" s="950"/>
      <c r="Q34" s="950"/>
      <c r="R34" s="950"/>
      <c r="S34" s="950"/>
      <c r="T34" s="950"/>
    </row>
    <row r="35" spans="1:20" ht="23.25" customHeight="1" x14ac:dyDescent="0.25"/>
    <row r="36" spans="1:20" ht="23.25" customHeight="1" x14ac:dyDescent="0.25">
      <c r="A36" s="965"/>
      <c r="B36" s="965"/>
      <c r="C36" s="965"/>
      <c r="D36" s="965"/>
      <c r="E36" s="965"/>
      <c r="F36" s="965"/>
      <c r="G36" s="965"/>
      <c r="H36" s="965"/>
      <c r="I36" s="965"/>
      <c r="J36" s="965"/>
      <c r="K36" s="965"/>
      <c r="L36" s="965"/>
      <c r="M36" s="965"/>
      <c r="N36" s="965"/>
      <c r="O36" s="965"/>
      <c r="P36" s="965"/>
      <c r="Q36" s="965"/>
      <c r="R36" s="965"/>
      <c r="S36" s="965"/>
      <c r="T36" s="965"/>
    </row>
    <row r="37" spans="1:20" s="965" customFormat="1" ht="23.25" customHeight="1" x14ac:dyDescent="0.25">
      <c r="A37" s="950"/>
      <c r="B37" s="950"/>
      <c r="C37" s="950"/>
      <c r="D37" s="950"/>
      <c r="E37" s="950"/>
      <c r="F37" s="950"/>
      <c r="G37" s="950"/>
      <c r="H37" s="950"/>
      <c r="I37" s="950"/>
      <c r="J37" s="950"/>
      <c r="K37" s="950"/>
      <c r="L37" s="950"/>
      <c r="M37" s="950"/>
      <c r="N37" s="950"/>
      <c r="O37" s="950"/>
      <c r="P37" s="950"/>
      <c r="Q37" s="950"/>
      <c r="R37" s="950"/>
      <c r="S37" s="950"/>
      <c r="T37" s="950"/>
    </row>
    <row r="38" spans="1:20" ht="23.25" customHeight="1" x14ac:dyDescent="0.25"/>
    <row r="39" spans="1:20" ht="23.25" customHeight="1" x14ac:dyDescent="0.25">
      <c r="A39" s="965"/>
      <c r="B39" s="965"/>
      <c r="C39" s="965"/>
      <c r="D39" s="965"/>
      <c r="E39" s="965"/>
      <c r="F39" s="965"/>
      <c r="G39" s="965"/>
      <c r="H39" s="965"/>
      <c r="I39" s="965"/>
      <c r="J39" s="965"/>
      <c r="K39" s="965"/>
      <c r="L39" s="965"/>
      <c r="M39" s="965"/>
      <c r="N39" s="965"/>
      <c r="O39" s="965"/>
      <c r="P39" s="965"/>
      <c r="Q39" s="965"/>
      <c r="R39" s="965"/>
      <c r="S39" s="965"/>
      <c r="T39" s="965"/>
    </row>
    <row r="40" spans="1:20" ht="14.25" customHeight="1" x14ac:dyDescent="0.25"/>
    <row r="41" spans="1:20" ht="14.25" customHeight="1" x14ac:dyDescent="0.25"/>
    <row r="42" spans="1:20" ht="16.5" customHeight="1" x14ac:dyDescent="0.25"/>
    <row r="43" spans="1:20" ht="16.5" customHeight="1" x14ac:dyDescent="0.25"/>
    <row r="50" spans="1:20" ht="15.6" x14ac:dyDescent="0.25">
      <c r="A50" s="956"/>
      <c r="B50" s="956"/>
      <c r="C50" s="956"/>
      <c r="D50" s="956"/>
      <c r="E50" s="956"/>
      <c r="F50" s="956"/>
      <c r="G50" s="956"/>
      <c r="H50" s="956"/>
      <c r="I50" s="956"/>
      <c r="J50" s="956"/>
      <c r="K50" s="956"/>
      <c r="L50" s="956"/>
      <c r="M50" s="956"/>
      <c r="N50" s="956"/>
      <c r="O50" s="956"/>
      <c r="P50" s="956"/>
      <c r="Q50" s="956"/>
      <c r="R50" s="956"/>
      <c r="S50" s="956"/>
      <c r="T50" s="956"/>
    </row>
    <row r="51" spans="1:20" ht="15.6" x14ac:dyDescent="0.25">
      <c r="A51" s="956"/>
      <c r="B51" s="956"/>
      <c r="C51" s="956"/>
      <c r="D51" s="956"/>
      <c r="E51" s="956"/>
      <c r="F51" s="956"/>
      <c r="G51" s="956"/>
      <c r="H51" s="956"/>
      <c r="I51" s="956"/>
      <c r="J51" s="956"/>
      <c r="K51" s="956"/>
      <c r="L51" s="956"/>
      <c r="M51" s="956"/>
      <c r="N51" s="956"/>
      <c r="O51" s="956"/>
      <c r="P51" s="956"/>
      <c r="Q51" s="956"/>
      <c r="R51" s="956"/>
      <c r="S51" s="956"/>
      <c r="T51" s="956"/>
    </row>
    <row r="52" spans="1:20" ht="15.6" x14ac:dyDescent="0.25">
      <c r="A52" s="956"/>
      <c r="B52" s="956"/>
      <c r="C52" s="956"/>
      <c r="D52" s="956"/>
      <c r="E52" s="956"/>
      <c r="F52" s="956"/>
      <c r="G52" s="956"/>
      <c r="H52" s="956"/>
      <c r="I52" s="956"/>
      <c r="J52" s="956"/>
      <c r="K52" s="956"/>
      <c r="L52" s="956"/>
      <c r="M52" s="956"/>
      <c r="N52" s="956"/>
      <c r="O52" s="956"/>
      <c r="P52" s="956"/>
      <c r="Q52" s="956"/>
      <c r="R52" s="956"/>
      <c r="S52" s="956"/>
      <c r="T52" s="956"/>
    </row>
    <row r="53" spans="1:20" x14ac:dyDescent="0.25">
      <c r="A53" s="965"/>
      <c r="B53" s="965"/>
      <c r="C53" s="965"/>
      <c r="D53" s="965"/>
      <c r="E53" s="965"/>
      <c r="F53" s="965"/>
      <c r="G53" s="965"/>
      <c r="H53" s="965"/>
      <c r="I53" s="965"/>
      <c r="J53" s="965"/>
      <c r="K53" s="965"/>
      <c r="L53" s="965"/>
      <c r="M53" s="965"/>
      <c r="N53" s="965"/>
      <c r="O53" s="965"/>
      <c r="P53" s="965"/>
      <c r="Q53" s="965"/>
      <c r="R53" s="965"/>
      <c r="S53" s="965"/>
      <c r="T53" s="965"/>
    </row>
    <row r="56" spans="1:20" x14ac:dyDescent="0.25">
      <c r="A56" s="965"/>
      <c r="B56" s="965"/>
      <c r="C56" s="965"/>
      <c r="D56" s="965"/>
      <c r="E56" s="965"/>
      <c r="F56" s="965"/>
      <c r="G56" s="965"/>
      <c r="H56" s="965"/>
      <c r="I56" s="965"/>
      <c r="J56" s="965"/>
      <c r="K56" s="965"/>
      <c r="L56" s="965"/>
      <c r="M56" s="965"/>
      <c r="N56" s="965"/>
      <c r="O56" s="965"/>
      <c r="P56" s="965"/>
      <c r="Q56" s="965"/>
      <c r="R56" s="965"/>
      <c r="S56" s="965"/>
      <c r="T56" s="965"/>
    </row>
    <row r="59" spans="1:20" x14ac:dyDescent="0.25">
      <c r="A59" s="965"/>
      <c r="B59" s="965"/>
      <c r="C59" s="965"/>
      <c r="D59" s="965"/>
      <c r="E59" s="965"/>
      <c r="F59" s="965"/>
      <c r="G59" s="965"/>
      <c r="H59" s="965"/>
      <c r="I59" s="965"/>
      <c r="J59" s="965"/>
      <c r="K59" s="965"/>
      <c r="L59" s="965"/>
      <c r="M59" s="965"/>
      <c r="N59" s="965"/>
      <c r="O59" s="965"/>
      <c r="P59" s="965"/>
      <c r="Q59" s="965"/>
      <c r="R59" s="965"/>
      <c r="S59" s="965"/>
      <c r="T59" s="965"/>
    </row>
    <row r="62" spans="1:20" x14ac:dyDescent="0.25">
      <c r="A62" s="965"/>
      <c r="B62" s="965"/>
      <c r="C62" s="965"/>
      <c r="D62" s="965"/>
      <c r="E62" s="965"/>
      <c r="F62" s="965"/>
      <c r="G62" s="965"/>
      <c r="H62" s="965"/>
      <c r="I62" s="965"/>
      <c r="J62" s="965"/>
      <c r="K62" s="965"/>
      <c r="L62" s="965"/>
      <c r="M62" s="965"/>
      <c r="N62" s="965"/>
      <c r="O62" s="965"/>
      <c r="P62" s="965"/>
      <c r="Q62" s="965"/>
      <c r="R62" s="965"/>
      <c r="S62" s="965"/>
      <c r="T62" s="965"/>
    </row>
    <row r="67" spans="1:7" ht="16.2" x14ac:dyDescent="0.3">
      <c r="A67" s="951"/>
      <c r="B67" s="951"/>
      <c r="C67" s="951"/>
      <c r="D67" s="951"/>
      <c r="E67" s="951"/>
      <c r="F67" s="951"/>
      <c r="G67" s="951"/>
    </row>
    <row r="68" spans="1:7" ht="16.2" x14ac:dyDescent="0.3">
      <c r="A68" s="951"/>
      <c r="B68" s="951"/>
      <c r="C68" s="951"/>
      <c r="D68" s="951"/>
      <c r="E68" s="951"/>
      <c r="F68" s="951"/>
      <c r="G68" s="951"/>
    </row>
    <row r="69" spans="1:7" x14ac:dyDescent="0.25">
      <c r="A69" s="975"/>
      <c r="B69" s="975"/>
      <c r="C69" s="975"/>
      <c r="D69" s="975"/>
      <c r="E69" s="975"/>
      <c r="F69" s="975"/>
      <c r="G69" s="975"/>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0" type="noConversion"/>
  <hyperlinks>
    <hyperlink ref="U1" location="預告統計資料發布時間表!A1" display="回發布時間表" xr:uid="{7860C5E3-D32C-4FC0-9195-1F22A1496A85}"/>
  </hyperlinks>
  <printOptions horizontalCentered="1" verticalCentered="1"/>
  <pageMargins left="0.59055118110236227" right="0.59055118110236227" top="0.98425196850393704" bottom="0.62992125984251968" header="0.51181102362204722" footer="0.51181102362204722"/>
  <pageSetup paperSize="9" scale="75"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EC96-08E2-4718-9425-B97C5E727D37}">
  <sheetPr>
    <pageSetUpPr fitToPage="1"/>
  </sheetPr>
  <dimension ref="A1:AF18"/>
  <sheetViews>
    <sheetView zoomScale="75" zoomScaleNormal="75" workbookViewId="0">
      <selection activeCell="T11" sqref="T11"/>
    </sheetView>
  </sheetViews>
  <sheetFormatPr defaultColWidth="7.21875" defaultRowHeight="12" x14ac:dyDescent="0.25"/>
  <cols>
    <col min="1" max="1" width="10" style="950" customWidth="1"/>
    <col min="2" max="7" width="5.77734375" style="950" customWidth="1"/>
    <col min="8" max="9" width="13.109375" style="950" customWidth="1"/>
    <col min="10" max="17" width="6.88671875" style="950" customWidth="1"/>
    <col min="18" max="21" width="8.44140625" style="950" customWidth="1"/>
    <col min="22" max="22" width="15.21875" style="950" customWidth="1"/>
    <col min="23" max="26" width="9.33203125" style="950" customWidth="1"/>
    <col min="27" max="31" width="7.21875" style="950"/>
    <col min="32" max="32" width="10.21875" style="950" customWidth="1"/>
    <col min="33" max="256" width="7.21875" style="950"/>
    <col min="257" max="257" width="10" style="950" customWidth="1"/>
    <col min="258" max="263" width="5.77734375" style="950" customWidth="1"/>
    <col min="264" max="265" width="13.109375" style="950" customWidth="1"/>
    <col min="266" max="273" width="6.88671875" style="950" customWidth="1"/>
    <col min="274" max="277" width="8.44140625" style="950" customWidth="1"/>
    <col min="278" max="278" width="15.21875" style="950" customWidth="1"/>
    <col min="279" max="282" width="9.33203125" style="950" customWidth="1"/>
    <col min="283" max="287" width="7.21875" style="950"/>
    <col min="288" max="288" width="10.21875" style="950" customWidth="1"/>
    <col min="289" max="512" width="7.21875" style="950"/>
    <col min="513" max="513" width="10" style="950" customWidth="1"/>
    <col min="514" max="519" width="5.77734375" style="950" customWidth="1"/>
    <col min="520" max="521" width="13.109375" style="950" customWidth="1"/>
    <col min="522" max="529" width="6.88671875" style="950" customWidth="1"/>
    <col min="530" max="533" width="8.44140625" style="950" customWidth="1"/>
    <col min="534" max="534" width="15.21875" style="950" customWidth="1"/>
    <col min="535" max="538" width="9.33203125" style="950" customWidth="1"/>
    <col min="539" max="543" width="7.21875" style="950"/>
    <col min="544" max="544" width="10.21875" style="950" customWidth="1"/>
    <col min="545" max="768" width="7.21875" style="950"/>
    <col min="769" max="769" width="10" style="950" customWidth="1"/>
    <col min="770" max="775" width="5.77734375" style="950" customWidth="1"/>
    <col min="776" max="777" width="13.109375" style="950" customWidth="1"/>
    <col min="778" max="785" width="6.88671875" style="950" customWidth="1"/>
    <col min="786" max="789" width="8.44140625" style="950" customWidth="1"/>
    <col min="790" max="790" width="15.21875" style="950" customWidth="1"/>
    <col min="791" max="794" width="9.33203125" style="950" customWidth="1"/>
    <col min="795" max="799" width="7.21875" style="950"/>
    <col min="800" max="800" width="10.21875" style="950" customWidth="1"/>
    <col min="801" max="1024" width="7.21875" style="950"/>
    <col min="1025" max="1025" width="10" style="950" customWidth="1"/>
    <col min="1026" max="1031" width="5.77734375" style="950" customWidth="1"/>
    <col min="1032" max="1033" width="13.109375" style="950" customWidth="1"/>
    <col min="1034" max="1041" width="6.88671875" style="950" customWidth="1"/>
    <col min="1042" max="1045" width="8.44140625" style="950" customWidth="1"/>
    <col min="1046" max="1046" width="15.21875" style="950" customWidth="1"/>
    <col min="1047" max="1050" width="9.33203125" style="950" customWidth="1"/>
    <col min="1051" max="1055" width="7.21875" style="950"/>
    <col min="1056" max="1056" width="10.21875" style="950" customWidth="1"/>
    <col min="1057" max="1280" width="7.21875" style="950"/>
    <col min="1281" max="1281" width="10" style="950" customWidth="1"/>
    <col min="1282" max="1287" width="5.77734375" style="950" customWidth="1"/>
    <col min="1288" max="1289" width="13.109375" style="950" customWidth="1"/>
    <col min="1290" max="1297" width="6.88671875" style="950" customWidth="1"/>
    <col min="1298" max="1301" width="8.44140625" style="950" customWidth="1"/>
    <col min="1302" max="1302" width="15.21875" style="950" customWidth="1"/>
    <col min="1303" max="1306" width="9.33203125" style="950" customWidth="1"/>
    <col min="1307" max="1311" width="7.21875" style="950"/>
    <col min="1312" max="1312" width="10.21875" style="950" customWidth="1"/>
    <col min="1313" max="1536" width="7.21875" style="950"/>
    <col min="1537" max="1537" width="10" style="950" customWidth="1"/>
    <col min="1538" max="1543" width="5.77734375" style="950" customWidth="1"/>
    <col min="1544" max="1545" width="13.109375" style="950" customWidth="1"/>
    <col min="1546" max="1553" width="6.88671875" style="950" customWidth="1"/>
    <col min="1554" max="1557" width="8.44140625" style="950" customWidth="1"/>
    <col min="1558" max="1558" width="15.21875" style="950" customWidth="1"/>
    <col min="1559" max="1562" width="9.33203125" style="950" customWidth="1"/>
    <col min="1563" max="1567" width="7.21875" style="950"/>
    <col min="1568" max="1568" width="10.21875" style="950" customWidth="1"/>
    <col min="1569" max="1792" width="7.21875" style="950"/>
    <col min="1793" max="1793" width="10" style="950" customWidth="1"/>
    <col min="1794" max="1799" width="5.77734375" style="950" customWidth="1"/>
    <col min="1800" max="1801" width="13.109375" style="950" customWidth="1"/>
    <col min="1802" max="1809" width="6.88671875" style="950" customWidth="1"/>
    <col min="1810" max="1813" width="8.44140625" style="950" customWidth="1"/>
    <col min="1814" max="1814" width="15.21875" style="950" customWidth="1"/>
    <col min="1815" max="1818" width="9.33203125" style="950" customWidth="1"/>
    <col min="1819" max="1823" width="7.21875" style="950"/>
    <col min="1824" max="1824" width="10.21875" style="950" customWidth="1"/>
    <col min="1825" max="2048" width="7.21875" style="950"/>
    <col min="2049" max="2049" width="10" style="950" customWidth="1"/>
    <col min="2050" max="2055" width="5.77734375" style="950" customWidth="1"/>
    <col min="2056" max="2057" width="13.109375" style="950" customWidth="1"/>
    <col min="2058" max="2065" width="6.88671875" style="950" customWidth="1"/>
    <col min="2066" max="2069" width="8.44140625" style="950" customWidth="1"/>
    <col min="2070" max="2070" width="15.21875" style="950" customWidth="1"/>
    <col min="2071" max="2074" width="9.33203125" style="950" customWidth="1"/>
    <col min="2075" max="2079" width="7.21875" style="950"/>
    <col min="2080" max="2080" width="10.21875" style="950" customWidth="1"/>
    <col min="2081" max="2304" width="7.21875" style="950"/>
    <col min="2305" max="2305" width="10" style="950" customWidth="1"/>
    <col min="2306" max="2311" width="5.77734375" style="950" customWidth="1"/>
    <col min="2312" max="2313" width="13.109375" style="950" customWidth="1"/>
    <col min="2314" max="2321" width="6.88671875" style="950" customWidth="1"/>
    <col min="2322" max="2325" width="8.44140625" style="950" customWidth="1"/>
    <col min="2326" max="2326" width="15.21875" style="950" customWidth="1"/>
    <col min="2327" max="2330" width="9.33203125" style="950" customWidth="1"/>
    <col min="2331" max="2335" width="7.21875" style="950"/>
    <col min="2336" max="2336" width="10.21875" style="950" customWidth="1"/>
    <col min="2337" max="2560" width="7.21875" style="950"/>
    <col min="2561" max="2561" width="10" style="950" customWidth="1"/>
    <col min="2562" max="2567" width="5.77734375" style="950" customWidth="1"/>
    <col min="2568" max="2569" width="13.109375" style="950" customWidth="1"/>
    <col min="2570" max="2577" width="6.88671875" style="950" customWidth="1"/>
    <col min="2578" max="2581" width="8.44140625" style="950" customWidth="1"/>
    <col min="2582" max="2582" width="15.21875" style="950" customWidth="1"/>
    <col min="2583" max="2586" width="9.33203125" style="950" customWidth="1"/>
    <col min="2587" max="2591" width="7.21875" style="950"/>
    <col min="2592" max="2592" width="10.21875" style="950" customWidth="1"/>
    <col min="2593" max="2816" width="7.21875" style="950"/>
    <col min="2817" max="2817" width="10" style="950" customWidth="1"/>
    <col min="2818" max="2823" width="5.77734375" style="950" customWidth="1"/>
    <col min="2824" max="2825" width="13.109375" style="950" customWidth="1"/>
    <col min="2826" max="2833" width="6.88671875" style="950" customWidth="1"/>
    <col min="2834" max="2837" width="8.44140625" style="950" customWidth="1"/>
    <col min="2838" max="2838" width="15.21875" style="950" customWidth="1"/>
    <col min="2839" max="2842" width="9.33203125" style="950" customWidth="1"/>
    <col min="2843" max="2847" width="7.21875" style="950"/>
    <col min="2848" max="2848" width="10.21875" style="950" customWidth="1"/>
    <col min="2849" max="3072" width="7.21875" style="950"/>
    <col min="3073" max="3073" width="10" style="950" customWidth="1"/>
    <col min="3074" max="3079" width="5.77734375" style="950" customWidth="1"/>
    <col min="3080" max="3081" width="13.109375" style="950" customWidth="1"/>
    <col min="3082" max="3089" width="6.88671875" style="950" customWidth="1"/>
    <col min="3090" max="3093" width="8.44140625" style="950" customWidth="1"/>
    <col min="3094" max="3094" width="15.21875" style="950" customWidth="1"/>
    <col min="3095" max="3098" width="9.33203125" style="950" customWidth="1"/>
    <col min="3099" max="3103" width="7.21875" style="950"/>
    <col min="3104" max="3104" width="10.21875" style="950" customWidth="1"/>
    <col min="3105" max="3328" width="7.21875" style="950"/>
    <col min="3329" max="3329" width="10" style="950" customWidth="1"/>
    <col min="3330" max="3335" width="5.77734375" style="950" customWidth="1"/>
    <col min="3336" max="3337" width="13.109375" style="950" customWidth="1"/>
    <col min="3338" max="3345" width="6.88671875" style="950" customWidth="1"/>
    <col min="3346" max="3349" width="8.44140625" style="950" customWidth="1"/>
    <col min="3350" max="3350" width="15.21875" style="950" customWidth="1"/>
    <col min="3351" max="3354" width="9.33203125" style="950" customWidth="1"/>
    <col min="3355" max="3359" width="7.21875" style="950"/>
    <col min="3360" max="3360" width="10.21875" style="950" customWidth="1"/>
    <col min="3361" max="3584" width="7.21875" style="950"/>
    <col min="3585" max="3585" width="10" style="950" customWidth="1"/>
    <col min="3586" max="3591" width="5.77734375" style="950" customWidth="1"/>
    <col min="3592" max="3593" width="13.109375" style="950" customWidth="1"/>
    <col min="3594" max="3601" width="6.88671875" style="950" customWidth="1"/>
    <col min="3602" max="3605" width="8.44140625" style="950" customWidth="1"/>
    <col min="3606" max="3606" width="15.21875" style="950" customWidth="1"/>
    <col min="3607" max="3610" width="9.33203125" style="950" customWidth="1"/>
    <col min="3611" max="3615" width="7.21875" style="950"/>
    <col min="3616" max="3616" width="10.21875" style="950" customWidth="1"/>
    <col min="3617" max="3840" width="7.21875" style="950"/>
    <col min="3841" max="3841" width="10" style="950" customWidth="1"/>
    <col min="3842" max="3847" width="5.77734375" style="950" customWidth="1"/>
    <col min="3848" max="3849" width="13.109375" style="950" customWidth="1"/>
    <col min="3850" max="3857" width="6.88671875" style="950" customWidth="1"/>
    <col min="3858" max="3861" width="8.44140625" style="950" customWidth="1"/>
    <col min="3862" max="3862" width="15.21875" style="950" customWidth="1"/>
    <col min="3863" max="3866" width="9.33203125" style="950" customWidth="1"/>
    <col min="3867" max="3871" width="7.21875" style="950"/>
    <col min="3872" max="3872" width="10.21875" style="950" customWidth="1"/>
    <col min="3873" max="4096" width="7.21875" style="950"/>
    <col min="4097" max="4097" width="10" style="950" customWidth="1"/>
    <col min="4098" max="4103" width="5.77734375" style="950" customWidth="1"/>
    <col min="4104" max="4105" width="13.109375" style="950" customWidth="1"/>
    <col min="4106" max="4113" width="6.88671875" style="950" customWidth="1"/>
    <col min="4114" max="4117" width="8.44140625" style="950" customWidth="1"/>
    <col min="4118" max="4118" width="15.21875" style="950" customWidth="1"/>
    <col min="4119" max="4122" width="9.33203125" style="950" customWidth="1"/>
    <col min="4123" max="4127" width="7.21875" style="950"/>
    <col min="4128" max="4128" width="10.21875" style="950" customWidth="1"/>
    <col min="4129" max="4352" width="7.21875" style="950"/>
    <col min="4353" max="4353" width="10" style="950" customWidth="1"/>
    <col min="4354" max="4359" width="5.77734375" style="950" customWidth="1"/>
    <col min="4360" max="4361" width="13.109375" style="950" customWidth="1"/>
    <col min="4362" max="4369" width="6.88671875" style="950" customWidth="1"/>
    <col min="4370" max="4373" width="8.44140625" style="950" customWidth="1"/>
    <col min="4374" max="4374" width="15.21875" style="950" customWidth="1"/>
    <col min="4375" max="4378" width="9.33203125" style="950" customWidth="1"/>
    <col min="4379" max="4383" width="7.21875" style="950"/>
    <col min="4384" max="4384" width="10.21875" style="950" customWidth="1"/>
    <col min="4385" max="4608" width="7.21875" style="950"/>
    <col min="4609" max="4609" width="10" style="950" customWidth="1"/>
    <col min="4610" max="4615" width="5.77734375" style="950" customWidth="1"/>
    <col min="4616" max="4617" width="13.109375" style="950" customWidth="1"/>
    <col min="4618" max="4625" width="6.88671875" style="950" customWidth="1"/>
    <col min="4626" max="4629" width="8.44140625" style="950" customWidth="1"/>
    <col min="4630" max="4630" width="15.21875" style="950" customWidth="1"/>
    <col min="4631" max="4634" width="9.33203125" style="950" customWidth="1"/>
    <col min="4635" max="4639" width="7.21875" style="950"/>
    <col min="4640" max="4640" width="10.21875" style="950" customWidth="1"/>
    <col min="4641" max="4864" width="7.21875" style="950"/>
    <col min="4865" max="4865" width="10" style="950" customWidth="1"/>
    <col min="4866" max="4871" width="5.77734375" style="950" customWidth="1"/>
    <col min="4872" max="4873" width="13.109375" style="950" customWidth="1"/>
    <col min="4874" max="4881" width="6.88671875" style="950" customWidth="1"/>
    <col min="4882" max="4885" width="8.44140625" style="950" customWidth="1"/>
    <col min="4886" max="4886" width="15.21875" style="950" customWidth="1"/>
    <col min="4887" max="4890" width="9.33203125" style="950" customWidth="1"/>
    <col min="4891" max="4895" width="7.21875" style="950"/>
    <col min="4896" max="4896" width="10.21875" style="950" customWidth="1"/>
    <col min="4897" max="5120" width="7.21875" style="950"/>
    <col min="5121" max="5121" width="10" style="950" customWidth="1"/>
    <col min="5122" max="5127" width="5.77734375" style="950" customWidth="1"/>
    <col min="5128" max="5129" width="13.109375" style="950" customWidth="1"/>
    <col min="5130" max="5137" width="6.88671875" style="950" customWidth="1"/>
    <col min="5138" max="5141" width="8.44140625" style="950" customWidth="1"/>
    <col min="5142" max="5142" width="15.21875" style="950" customWidth="1"/>
    <col min="5143" max="5146" width="9.33203125" style="950" customWidth="1"/>
    <col min="5147" max="5151" width="7.21875" style="950"/>
    <col min="5152" max="5152" width="10.21875" style="950" customWidth="1"/>
    <col min="5153" max="5376" width="7.21875" style="950"/>
    <col min="5377" max="5377" width="10" style="950" customWidth="1"/>
    <col min="5378" max="5383" width="5.77734375" style="950" customWidth="1"/>
    <col min="5384" max="5385" width="13.109375" style="950" customWidth="1"/>
    <col min="5386" max="5393" width="6.88671875" style="950" customWidth="1"/>
    <col min="5394" max="5397" width="8.44140625" style="950" customWidth="1"/>
    <col min="5398" max="5398" width="15.21875" style="950" customWidth="1"/>
    <col min="5399" max="5402" width="9.33203125" style="950" customWidth="1"/>
    <col min="5403" max="5407" width="7.21875" style="950"/>
    <col min="5408" max="5408" width="10.21875" style="950" customWidth="1"/>
    <col min="5409" max="5632" width="7.21875" style="950"/>
    <col min="5633" max="5633" width="10" style="950" customWidth="1"/>
    <col min="5634" max="5639" width="5.77734375" style="950" customWidth="1"/>
    <col min="5640" max="5641" width="13.109375" style="950" customWidth="1"/>
    <col min="5642" max="5649" width="6.88671875" style="950" customWidth="1"/>
    <col min="5650" max="5653" width="8.44140625" style="950" customWidth="1"/>
    <col min="5654" max="5654" width="15.21875" style="950" customWidth="1"/>
    <col min="5655" max="5658" width="9.33203125" style="950" customWidth="1"/>
    <col min="5659" max="5663" width="7.21875" style="950"/>
    <col min="5664" max="5664" width="10.21875" style="950" customWidth="1"/>
    <col min="5665" max="5888" width="7.21875" style="950"/>
    <col min="5889" max="5889" width="10" style="950" customWidth="1"/>
    <col min="5890" max="5895" width="5.77734375" style="950" customWidth="1"/>
    <col min="5896" max="5897" width="13.109375" style="950" customWidth="1"/>
    <col min="5898" max="5905" width="6.88671875" style="950" customWidth="1"/>
    <col min="5906" max="5909" width="8.44140625" style="950" customWidth="1"/>
    <col min="5910" max="5910" width="15.21875" style="950" customWidth="1"/>
    <col min="5911" max="5914" width="9.33203125" style="950" customWidth="1"/>
    <col min="5915" max="5919" width="7.21875" style="950"/>
    <col min="5920" max="5920" width="10.21875" style="950" customWidth="1"/>
    <col min="5921" max="6144" width="7.21875" style="950"/>
    <col min="6145" max="6145" width="10" style="950" customWidth="1"/>
    <col min="6146" max="6151" width="5.77734375" style="950" customWidth="1"/>
    <col min="6152" max="6153" width="13.109375" style="950" customWidth="1"/>
    <col min="6154" max="6161" width="6.88671875" style="950" customWidth="1"/>
    <col min="6162" max="6165" width="8.44140625" style="950" customWidth="1"/>
    <col min="6166" max="6166" width="15.21875" style="950" customWidth="1"/>
    <col min="6167" max="6170" width="9.33203125" style="950" customWidth="1"/>
    <col min="6171" max="6175" width="7.21875" style="950"/>
    <col min="6176" max="6176" width="10.21875" style="950" customWidth="1"/>
    <col min="6177" max="6400" width="7.21875" style="950"/>
    <col min="6401" max="6401" width="10" style="950" customWidth="1"/>
    <col min="6402" max="6407" width="5.77734375" style="950" customWidth="1"/>
    <col min="6408" max="6409" width="13.109375" style="950" customWidth="1"/>
    <col min="6410" max="6417" width="6.88671875" style="950" customWidth="1"/>
    <col min="6418" max="6421" width="8.44140625" style="950" customWidth="1"/>
    <col min="6422" max="6422" width="15.21875" style="950" customWidth="1"/>
    <col min="6423" max="6426" width="9.33203125" style="950" customWidth="1"/>
    <col min="6427" max="6431" width="7.21875" style="950"/>
    <col min="6432" max="6432" width="10.21875" style="950" customWidth="1"/>
    <col min="6433" max="6656" width="7.21875" style="950"/>
    <col min="6657" max="6657" width="10" style="950" customWidth="1"/>
    <col min="6658" max="6663" width="5.77734375" style="950" customWidth="1"/>
    <col min="6664" max="6665" width="13.109375" style="950" customWidth="1"/>
    <col min="6666" max="6673" width="6.88671875" style="950" customWidth="1"/>
    <col min="6674" max="6677" width="8.44140625" style="950" customWidth="1"/>
    <col min="6678" max="6678" width="15.21875" style="950" customWidth="1"/>
    <col min="6679" max="6682" width="9.33203125" style="950" customWidth="1"/>
    <col min="6683" max="6687" width="7.21875" style="950"/>
    <col min="6688" max="6688" width="10.21875" style="950" customWidth="1"/>
    <col min="6689" max="6912" width="7.21875" style="950"/>
    <col min="6913" max="6913" width="10" style="950" customWidth="1"/>
    <col min="6914" max="6919" width="5.77734375" style="950" customWidth="1"/>
    <col min="6920" max="6921" width="13.109375" style="950" customWidth="1"/>
    <col min="6922" max="6929" width="6.88671875" style="950" customWidth="1"/>
    <col min="6930" max="6933" width="8.44140625" style="950" customWidth="1"/>
    <col min="6934" max="6934" width="15.21875" style="950" customWidth="1"/>
    <col min="6935" max="6938" width="9.33203125" style="950" customWidth="1"/>
    <col min="6939" max="6943" width="7.21875" style="950"/>
    <col min="6944" max="6944" width="10.21875" style="950" customWidth="1"/>
    <col min="6945" max="7168" width="7.21875" style="950"/>
    <col min="7169" max="7169" width="10" style="950" customWidth="1"/>
    <col min="7170" max="7175" width="5.77734375" style="950" customWidth="1"/>
    <col min="7176" max="7177" width="13.109375" style="950" customWidth="1"/>
    <col min="7178" max="7185" width="6.88671875" style="950" customWidth="1"/>
    <col min="7186" max="7189" width="8.44140625" style="950" customWidth="1"/>
    <col min="7190" max="7190" width="15.21875" style="950" customWidth="1"/>
    <col min="7191" max="7194" width="9.33203125" style="950" customWidth="1"/>
    <col min="7195" max="7199" width="7.21875" style="950"/>
    <col min="7200" max="7200" width="10.21875" style="950" customWidth="1"/>
    <col min="7201" max="7424" width="7.21875" style="950"/>
    <col min="7425" max="7425" width="10" style="950" customWidth="1"/>
    <col min="7426" max="7431" width="5.77734375" style="950" customWidth="1"/>
    <col min="7432" max="7433" width="13.109375" style="950" customWidth="1"/>
    <col min="7434" max="7441" width="6.88671875" style="950" customWidth="1"/>
    <col min="7442" max="7445" width="8.44140625" style="950" customWidth="1"/>
    <col min="7446" max="7446" width="15.21875" style="950" customWidth="1"/>
    <col min="7447" max="7450" width="9.33203125" style="950" customWidth="1"/>
    <col min="7451" max="7455" width="7.21875" style="950"/>
    <col min="7456" max="7456" width="10.21875" style="950" customWidth="1"/>
    <col min="7457" max="7680" width="7.21875" style="950"/>
    <col min="7681" max="7681" width="10" style="950" customWidth="1"/>
    <col min="7682" max="7687" width="5.77734375" style="950" customWidth="1"/>
    <col min="7688" max="7689" width="13.109375" style="950" customWidth="1"/>
    <col min="7690" max="7697" width="6.88671875" style="950" customWidth="1"/>
    <col min="7698" max="7701" width="8.44140625" style="950" customWidth="1"/>
    <col min="7702" max="7702" width="15.21875" style="950" customWidth="1"/>
    <col min="7703" max="7706" width="9.33203125" style="950" customWidth="1"/>
    <col min="7707" max="7711" width="7.21875" style="950"/>
    <col min="7712" max="7712" width="10.21875" style="950" customWidth="1"/>
    <col min="7713" max="7936" width="7.21875" style="950"/>
    <col min="7937" max="7937" width="10" style="950" customWidth="1"/>
    <col min="7938" max="7943" width="5.77734375" style="950" customWidth="1"/>
    <col min="7944" max="7945" width="13.109375" style="950" customWidth="1"/>
    <col min="7946" max="7953" width="6.88671875" style="950" customWidth="1"/>
    <col min="7954" max="7957" width="8.44140625" style="950" customWidth="1"/>
    <col min="7958" max="7958" width="15.21875" style="950" customWidth="1"/>
    <col min="7959" max="7962" width="9.33203125" style="950" customWidth="1"/>
    <col min="7963" max="7967" width="7.21875" style="950"/>
    <col min="7968" max="7968" width="10.21875" style="950" customWidth="1"/>
    <col min="7969" max="8192" width="7.21875" style="950"/>
    <col min="8193" max="8193" width="10" style="950" customWidth="1"/>
    <col min="8194" max="8199" width="5.77734375" style="950" customWidth="1"/>
    <col min="8200" max="8201" width="13.109375" style="950" customWidth="1"/>
    <col min="8202" max="8209" width="6.88671875" style="950" customWidth="1"/>
    <col min="8210" max="8213" width="8.44140625" style="950" customWidth="1"/>
    <col min="8214" max="8214" width="15.21875" style="950" customWidth="1"/>
    <col min="8215" max="8218" width="9.33203125" style="950" customWidth="1"/>
    <col min="8219" max="8223" width="7.21875" style="950"/>
    <col min="8224" max="8224" width="10.21875" style="950" customWidth="1"/>
    <col min="8225" max="8448" width="7.21875" style="950"/>
    <col min="8449" max="8449" width="10" style="950" customWidth="1"/>
    <col min="8450" max="8455" width="5.77734375" style="950" customWidth="1"/>
    <col min="8456" max="8457" width="13.109375" style="950" customWidth="1"/>
    <col min="8458" max="8465" width="6.88671875" style="950" customWidth="1"/>
    <col min="8466" max="8469" width="8.44140625" style="950" customWidth="1"/>
    <col min="8470" max="8470" width="15.21875" style="950" customWidth="1"/>
    <col min="8471" max="8474" width="9.33203125" style="950" customWidth="1"/>
    <col min="8475" max="8479" width="7.21875" style="950"/>
    <col min="8480" max="8480" width="10.21875" style="950" customWidth="1"/>
    <col min="8481" max="8704" width="7.21875" style="950"/>
    <col min="8705" max="8705" width="10" style="950" customWidth="1"/>
    <col min="8706" max="8711" width="5.77734375" style="950" customWidth="1"/>
    <col min="8712" max="8713" width="13.109375" style="950" customWidth="1"/>
    <col min="8714" max="8721" width="6.88671875" style="950" customWidth="1"/>
    <col min="8722" max="8725" width="8.44140625" style="950" customWidth="1"/>
    <col min="8726" max="8726" width="15.21875" style="950" customWidth="1"/>
    <col min="8727" max="8730" width="9.33203125" style="950" customWidth="1"/>
    <col min="8731" max="8735" width="7.21875" style="950"/>
    <col min="8736" max="8736" width="10.21875" style="950" customWidth="1"/>
    <col min="8737" max="8960" width="7.21875" style="950"/>
    <col min="8961" max="8961" width="10" style="950" customWidth="1"/>
    <col min="8962" max="8967" width="5.77734375" style="950" customWidth="1"/>
    <col min="8968" max="8969" width="13.109375" style="950" customWidth="1"/>
    <col min="8970" max="8977" width="6.88671875" style="950" customWidth="1"/>
    <col min="8978" max="8981" width="8.44140625" style="950" customWidth="1"/>
    <col min="8982" max="8982" width="15.21875" style="950" customWidth="1"/>
    <col min="8983" max="8986" width="9.33203125" style="950" customWidth="1"/>
    <col min="8987" max="8991" width="7.21875" style="950"/>
    <col min="8992" max="8992" width="10.21875" style="950" customWidth="1"/>
    <col min="8993" max="9216" width="7.21875" style="950"/>
    <col min="9217" max="9217" width="10" style="950" customWidth="1"/>
    <col min="9218" max="9223" width="5.77734375" style="950" customWidth="1"/>
    <col min="9224" max="9225" width="13.109375" style="950" customWidth="1"/>
    <col min="9226" max="9233" width="6.88671875" style="950" customWidth="1"/>
    <col min="9234" max="9237" width="8.44140625" style="950" customWidth="1"/>
    <col min="9238" max="9238" width="15.21875" style="950" customWidth="1"/>
    <col min="9239" max="9242" width="9.33203125" style="950" customWidth="1"/>
    <col min="9243" max="9247" width="7.21875" style="950"/>
    <col min="9248" max="9248" width="10.21875" style="950" customWidth="1"/>
    <col min="9249" max="9472" width="7.21875" style="950"/>
    <col min="9473" max="9473" width="10" style="950" customWidth="1"/>
    <col min="9474" max="9479" width="5.77734375" style="950" customWidth="1"/>
    <col min="9480" max="9481" width="13.109375" style="950" customWidth="1"/>
    <col min="9482" max="9489" width="6.88671875" style="950" customWidth="1"/>
    <col min="9490" max="9493" width="8.44140625" style="950" customWidth="1"/>
    <col min="9494" max="9494" width="15.21875" style="950" customWidth="1"/>
    <col min="9495" max="9498" width="9.33203125" style="950" customWidth="1"/>
    <col min="9499" max="9503" width="7.21875" style="950"/>
    <col min="9504" max="9504" width="10.21875" style="950" customWidth="1"/>
    <col min="9505" max="9728" width="7.21875" style="950"/>
    <col min="9729" max="9729" width="10" style="950" customWidth="1"/>
    <col min="9730" max="9735" width="5.77734375" style="950" customWidth="1"/>
    <col min="9736" max="9737" width="13.109375" style="950" customWidth="1"/>
    <col min="9738" max="9745" width="6.88671875" style="950" customWidth="1"/>
    <col min="9746" max="9749" width="8.44140625" style="950" customWidth="1"/>
    <col min="9750" max="9750" width="15.21875" style="950" customWidth="1"/>
    <col min="9751" max="9754" width="9.33203125" style="950" customWidth="1"/>
    <col min="9755" max="9759" width="7.21875" style="950"/>
    <col min="9760" max="9760" width="10.21875" style="950" customWidth="1"/>
    <col min="9761" max="9984" width="7.21875" style="950"/>
    <col min="9985" max="9985" width="10" style="950" customWidth="1"/>
    <col min="9986" max="9991" width="5.77734375" style="950" customWidth="1"/>
    <col min="9992" max="9993" width="13.109375" style="950" customWidth="1"/>
    <col min="9994" max="10001" width="6.88671875" style="950" customWidth="1"/>
    <col min="10002" max="10005" width="8.44140625" style="950" customWidth="1"/>
    <col min="10006" max="10006" width="15.21875" style="950" customWidth="1"/>
    <col min="10007" max="10010" width="9.33203125" style="950" customWidth="1"/>
    <col min="10011" max="10015" width="7.21875" style="950"/>
    <col min="10016" max="10016" width="10.21875" style="950" customWidth="1"/>
    <col min="10017" max="10240" width="7.21875" style="950"/>
    <col min="10241" max="10241" width="10" style="950" customWidth="1"/>
    <col min="10242" max="10247" width="5.77734375" style="950" customWidth="1"/>
    <col min="10248" max="10249" width="13.109375" style="950" customWidth="1"/>
    <col min="10250" max="10257" width="6.88671875" style="950" customWidth="1"/>
    <col min="10258" max="10261" width="8.44140625" style="950" customWidth="1"/>
    <col min="10262" max="10262" width="15.21875" style="950" customWidth="1"/>
    <col min="10263" max="10266" width="9.33203125" style="950" customWidth="1"/>
    <col min="10267" max="10271" width="7.21875" style="950"/>
    <col min="10272" max="10272" width="10.21875" style="950" customWidth="1"/>
    <col min="10273" max="10496" width="7.21875" style="950"/>
    <col min="10497" max="10497" width="10" style="950" customWidth="1"/>
    <col min="10498" max="10503" width="5.77734375" style="950" customWidth="1"/>
    <col min="10504" max="10505" width="13.109375" style="950" customWidth="1"/>
    <col min="10506" max="10513" width="6.88671875" style="950" customWidth="1"/>
    <col min="10514" max="10517" width="8.44140625" style="950" customWidth="1"/>
    <col min="10518" max="10518" width="15.21875" style="950" customWidth="1"/>
    <col min="10519" max="10522" width="9.33203125" style="950" customWidth="1"/>
    <col min="10523" max="10527" width="7.21875" style="950"/>
    <col min="10528" max="10528" width="10.21875" style="950" customWidth="1"/>
    <col min="10529" max="10752" width="7.21875" style="950"/>
    <col min="10753" max="10753" width="10" style="950" customWidth="1"/>
    <col min="10754" max="10759" width="5.77734375" style="950" customWidth="1"/>
    <col min="10760" max="10761" width="13.109375" style="950" customWidth="1"/>
    <col min="10762" max="10769" width="6.88671875" style="950" customWidth="1"/>
    <col min="10770" max="10773" width="8.44140625" style="950" customWidth="1"/>
    <col min="10774" max="10774" width="15.21875" style="950" customWidth="1"/>
    <col min="10775" max="10778" width="9.33203125" style="950" customWidth="1"/>
    <col min="10779" max="10783" width="7.21875" style="950"/>
    <col min="10784" max="10784" width="10.21875" style="950" customWidth="1"/>
    <col min="10785" max="11008" width="7.21875" style="950"/>
    <col min="11009" max="11009" width="10" style="950" customWidth="1"/>
    <col min="11010" max="11015" width="5.77734375" style="950" customWidth="1"/>
    <col min="11016" max="11017" width="13.109375" style="950" customWidth="1"/>
    <col min="11018" max="11025" width="6.88671875" style="950" customWidth="1"/>
    <col min="11026" max="11029" width="8.44140625" style="950" customWidth="1"/>
    <col min="11030" max="11030" width="15.21875" style="950" customWidth="1"/>
    <col min="11031" max="11034" width="9.33203125" style="950" customWidth="1"/>
    <col min="11035" max="11039" width="7.21875" style="950"/>
    <col min="11040" max="11040" width="10.21875" style="950" customWidth="1"/>
    <col min="11041" max="11264" width="7.21875" style="950"/>
    <col min="11265" max="11265" width="10" style="950" customWidth="1"/>
    <col min="11266" max="11271" width="5.77734375" style="950" customWidth="1"/>
    <col min="11272" max="11273" width="13.109375" style="950" customWidth="1"/>
    <col min="11274" max="11281" width="6.88671875" style="950" customWidth="1"/>
    <col min="11282" max="11285" width="8.44140625" style="950" customWidth="1"/>
    <col min="11286" max="11286" width="15.21875" style="950" customWidth="1"/>
    <col min="11287" max="11290" width="9.33203125" style="950" customWidth="1"/>
    <col min="11291" max="11295" width="7.21875" style="950"/>
    <col min="11296" max="11296" width="10.21875" style="950" customWidth="1"/>
    <col min="11297" max="11520" width="7.21875" style="950"/>
    <col min="11521" max="11521" width="10" style="950" customWidth="1"/>
    <col min="11522" max="11527" width="5.77734375" style="950" customWidth="1"/>
    <col min="11528" max="11529" width="13.109375" style="950" customWidth="1"/>
    <col min="11530" max="11537" width="6.88671875" style="950" customWidth="1"/>
    <col min="11538" max="11541" width="8.44140625" style="950" customWidth="1"/>
    <col min="11542" max="11542" width="15.21875" style="950" customWidth="1"/>
    <col min="11543" max="11546" width="9.33203125" style="950" customWidth="1"/>
    <col min="11547" max="11551" width="7.21875" style="950"/>
    <col min="11552" max="11552" width="10.21875" style="950" customWidth="1"/>
    <col min="11553" max="11776" width="7.21875" style="950"/>
    <col min="11777" max="11777" width="10" style="950" customWidth="1"/>
    <col min="11778" max="11783" width="5.77734375" style="950" customWidth="1"/>
    <col min="11784" max="11785" width="13.109375" style="950" customWidth="1"/>
    <col min="11786" max="11793" width="6.88671875" style="950" customWidth="1"/>
    <col min="11794" max="11797" width="8.44140625" style="950" customWidth="1"/>
    <col min="11798" max="11798" width="15.21875" style="950" customWidth="1"/>
    <col min="11799" max="11802" width="9.33203125" style="950" customWidth="1"/>
    <col min="11803" max="11807" width="7.21875" style="950"/>
    <col min="11808" max="11808" width="10.21875" style="950" customWidth="1"/>
    <col min="11809" max="12032" width="7.21875" style="950"/>
    <col min="12033" max="12033" width="10" style="950" customWidth="1"/>
    <col min="12034" max="12039" width="5.77734375" style="950" customWidth="1"/>
    <col min="12040" max="12041" width="13.109375" style="950" customWidth="1"/>
    <col min="12042" max="12049" width="6.88671875" style="950" customWidth="1"/>
    <col min="12050" max="12053" width="8.44140625" style="950" customWidth="1"/>
    <col min="12054" max="12054" width="15.21875" style="950" customWidth="1"/>
    <col min="12055" max="12058" width="9.33203125" style="950" customWidth="1"/>
    <col min="12059" max="12063" width="7.21875" style="950"/>
    <col min="12064" max="12064" width="10.21875" style="950" customWidth="1"/>
    <col min="12065" max="12288" width="7.21875" style="950"/>
    <col min="12289" max="12289" width="10" style="950" customWidth="1"/>
    <col min="12290" max="12295" width="5.77734375" style="950" customWidth="1"/>
    <col min="12296" max="12297" width="13.109375" style="950" customWidth="1"/>
    <col min="12298" max="12305" width="6.88671875" style="950" customWidth="1"/>
    <col min="12306" max="12309" width="8.44140625" style="950" customWidth="1"/>
    <col min="12310" max="12310" width="15.21875" style="950" customWidth="1"/>
    <col min="12311" max="12314" width="9.33203125" style="950" customWidth="1"/>
    <col min="12315" max="12319" width="7.21875" style="950"/>
    <col min="12320" max="12320" width="10.21875" style="950" customWidth="1"/>
    <col min="12321" max="12544" width="7.21875" style="950"/>
    <col min="12545" max="12545" width="10" style="950" customWidth="1"/>
    <col min="12546" max="12551" width="5.77734375" style="950" customWidth="1"/>
    <col min="12552" max="12553" width="13.109375" style="950" customWidth="1"/>
    <col min="12554" max="12561" width="6.88671875" style="950" customWidth="1"/>
    <col min="12562" max="12565" width="8.44140625" style="950" customWidth="1"/>
    <col min="12566" max="12566" width="15.21875" style="950" customWidth="1"/>
    <col min="12567" max="12570" width="9.33203125" style="950" customWidth="1"/>
    <col min="12571" max="12575" width="7.21875" style="950"/>
    <col min="12576" max="12576" width="10.21875" style="950" customWidth="1"/>
    <col min="12577" max="12800" width="7.21875" style="950"/>
    <col min="12801" max="12801" width="10" style="950" customWidth="1"/>
    <col min="12802" max="12807" width="5.77734375" style="950" customWidth="1"/>
    <col min="12808" max="12809" width="13.109375" style="950" customWidth="1"/>
    <col min="12810" max="12817" width="6.88671875" style="950" customWidth="1"/>
    <col min="12818" max="12821" width="8.44140625" style="950" customWidth="1"/>
    <col min="12822" max="12822" width="15.21875" style="950" customWidth="1"/>
    <col min="12823" max="12826" width="9.33203125" style="950" customWidth="1"/>
    <col min="12827" max="12831" width="7.21875" style="950"/>
    <col min="12832" max="12832" width="10.21875" style="950" customWidth="1"/>
    <col min="12833" max="13056" width="7.21875" style="950"/>
    <col min="13057" max="13057" width="10" style="950" customWidth="1"/>
    <col min="13058" max="13063" width="5.77734375" style="950" customWidth="1"/>
    <col min="13064" max="13065" width="13.109375" style="950" customWidth="1"/>
    <col min="13066" max="13073" width="6.88671875" style="950" customWidth="1"/>
    <col min="13074" max="13077" width="8.44140625" style="950" customWidth="1"/>
    <col min="13078" max="13078" width="15.21875" style="950" customWidth="1"/>
    <col min="13079" max="13082" width="9.33203125" style="950" customWidth="1"/>
    <col min="13083" max="13087" width="7.21875" style="950"/>
    <col min="13088" max="13088" width="10.21875" style="950" customWidth="1"/>
    <col min="13089" max="13312" width="7.21875" style="950"/>
    <col min="13313" max="13313" width="10" style="950" customWidth="1"/>
    <col min="13314" max="13319" width="5.77734375" style="950" customWidth="1"/>
    <col min="13320" max="13321" width="13.109375" style="950" customWidth="1"/>
    <col min="13322" max="13329" width="6.88671875" style="950" customWidth="1"/>
    <col min="13330" max="13333" width="8.44140625" style="950" customWidth="1"/>
    <col min="13334" max="13334" width="15.21875" style="950" customWidth="1"/>
    <col min="13335" max="13338" width="9.33203125" style="950" customWidth="1"/>
    <col min="13339" max="13343" width="7.21875" style="950"/>
    <col min="13344" max="13344" width="10.21875" style="950" customWidth="1"/>
    <col min="13345" max="13568" width="7.21875" style="950"/>
    <col min="13569" max="13569" width="10" style="950" customWidth="1"/>
    <col min="13570" max="13575" width="5.77734375" style="950" customWidth="1"/>
    <col min="13576" max="13577" width="13.109375" style="950" customWidth="1"/>
    <col min="13578" max="13585" width="6.88671875" style="950" customWidth="1"/>
    <col min="13586" max="13589" width="8.44140625" style="950" customWidth="1"/>
    <col min="13590" max="13590" width="15.21875" style="950" customWidth="1"/>
    <col min="13591" max="13594" width="9.33203125" style="950" customWidth="1"/>
    <col min="13595" max="13599" width="7.21875" style="950"/>
    <col min="13600" max="13600" width="10.21875" style="950" customWidth="1"/>
    <col min="13601" max="13824" width="7.21875" style="950"/>
    <col min="13825" max="13825" width="10" style="950" customWidth="1"/>
    <col min="13826" max="13831" width="5.77734375" style="950" customWidth="1"/>
    <col min="13832" max="13833" width="13.109375" style="950" customWidth="1"/>
    <col min="13834" max="13841" width="6.88671875" style="950" customWidth="1"/>
    <col min="13842" max="13845" width="8.44140625" style="950" customWidth="1"/>
    <col min="13846" max="13846" width="15.21875" style="950" customWidth="1"/>
    <col min="13847" max="13850" width="9.33203125" style="950" customWidth="1"/>
    <col min="13851" max="13855" width="7.21875" style="950"/>
    <col min="13856" max="13856" width="10.21875" style="950" customWidth="1"/>
    <col min="13857" max="14080" width="7.21875" style="950"/>
    <col min="14081" max="14081" width="10" style="950" customWidth="1"/>
    <col min="14082" max="14087" width="5.77734375" style="950" customWidth="1"/>
    <col min="14088" max="14089" width="13.109375" style="950" customWidth="1"/>
    <col min="14090" max="14097" width="6.88671875" style="950" customWidth="1"/>
    <col min="14098" max="14101" width="8.44140625" style="950" customWidth="1"/>
    <col min="14102" max="14102" width="15.21875" style="950" customWidth="1"/>
    <col min="14103" max="14106" width="9.33203125" style="950" customWidth="1"/>
    <col min="14107" max="14111" width="7.21875" style="950"/>
    <col min="14112" max="14112" width="10.21875" style="950" customWidth="1"/>
    <col min="14113" max="14336" width="7.21875" style="950"/>
    <col min="14337" max="14337" width="10" style="950" customWidth="1"/>
    <col min="14338" max="14343" width="5.77734375" style="950" customWidth="1"/>
    <col min="14344" max="14345" width="13.109375" style="950" customWidth="1"/>
    <col min="14346" max="14353" width="6.88671875" style="950" customWidth="1"/>
    <col min="14354" max="14357" width="8.44140625" style="950" customWidth="1"/>
    <col min="14358" max="14358" width="15.21875" style="950" customWidth="1"/>
    <col min="14359" max="14362" width="9.33203125" style="950" customWidth="1"/>
    <col min="14363" max="14367" width="7.21875" style="950"/>
    <col min="14368" max="14368" width="10.21875" style="950" customWidth="1"/>
    <col min="14369" max="14592" width="7.21875" style="950"/>
    <col min="14593" max="14593" width="10" style="950" customWidth="1"/>
    <col min="14594" max="14599" width="5.77734375" style="950" customWidth="1"/>
    <col min="14600" max="14601" width="13.109375" style="950" customWidth="1"/>
    <col min="14602" max="14609" width="6.88671875" style="950" customWidth="1"/>
    <col min="14610" max="14613" width="8.44140625" style="950" customWidth="1"/>
    <col min="14614" max="14614" width="15.21875" style="950" customWidth="1"/>
    <col min="14615" max="14618" width="9.33203125" style="950" customWidth="1"/>
    <col min="14619" max="14623" width="7.21875" style="950"/>
    <col min="14624" max="14624" width="10.21875" style="950" customWidth="1"/>
    <col min="14625" max="14848" width="7.21875" style="950"/>
    <col min="14849" max="14849" width="10" style="950" customWidth="1"/>
    <col min="14850" max="14855" width="5.77734375" style="950" customWidth="1"/>
    <col min="14856" max="14857" width="13.109375" style="950" customWidth="1"/>
    <col min="14858" max="14865" width="6.88671875" style="950" customWidth="1"/>
    <col min="14866" max="14869" width="8.44140625" style="950" customWidth="1"/>
    <col min="14870" max="14870" width="15.21875" style="950" customWidth="1"/>
    <col min="14871" max="14874" width="9.33203125" style="950" customWidth="1"/>
    <col min="14875" max="14879" width="7.21875" style="950"/>
    <col min="14880" max="14880" width="10.21875" style="950" customWidth="1"/>
    <col min="14881" max="15104" width="7.21875" style="950"/>
    <col min="15105" max="15105" width="10" style="950" customWidth="1"/>
    <col min="15106" max="15111" width="5.77734375" style="950" customWidth="1"/>
    <col min="15112" max="15113" width="13.109375" style="950" customWidth="1"/>
    <col min="15114" max="15121" width="6.88671875" style="950" customWidth="1"/>
    <col min="15122" max="15125" width="8.44140625" style="950" customWidth="1"/>
    <col min="15126" max="15126" width="15.21875" style="950" customWidth="1"/>
    <col min="15127" max="15130" width="9.33203125" style="950" customWidth="1"/>
    <col min="15131" max="15135" width="7.21875" style="950"/>
    <col min="15136" max="15136" width="10.21875" style="950" customWidth="1"/>
    <col min="15137" max="15360" width="7.21875" style="950"/>
    <col min="15361" max="15361" width="10" style="950" customWidth="1"/>
    <col min="15362" max="15367" width="5.77734375" style="950" customWidth="1"/>
    <col min="15368" max="15369" width="13.109375" style="950" customWidth="1"/>
    <col min="15370" max="15377" width="6.88671875" style="950" customWidth="1"/>
    <col min="15378" max="15381" width="8.44140625" style="950" customWidth="1"/>
    <col min="15382" max="15382" width="15.21875" style="950" customWidth="1"/>
    <col min="15383" max="15386" width="9.33203125" style="950" customWidth="1"/>
    <col min="15387" max="15391" width="7.21875" style="950"/>
    <col min="15392" max="15392" width="10.21875" style="950" customWidth="1"/>
    <col min="15393" max="15616" width="7.21875" style="950"/>
    <col min="15617" max="15617" width="10" style="950" customWidth="1"/>
    <col min="15618" max="15623" width="5.77734375" style="950" customWidth="1"/>
    <col min="15624" max="15625" width="13.109375" style="950" customWidth="1"/>
    <col min="15626" max="15633" width="6.88671875" style="950" customWidth="1"/>
    <col min="15634" max="15637" width="8.44140625" style="950" customWidth="1"/>
    <col min="15638" max="15638" width="15.21875" style="950" customWidth="1"/>
    <col min="15639" max="15642" width="9.33203125" style="950" customWidth="1"/>
    <col min="15643" max="15647" width="7.21875" style="950"/>
    <col min="15648" max="15648" width="10.21875" style="950" customWidth="1"/>
    <col min="15649" max="15872" width="7.21875" style="950"/>
    <col min="15873" max="15873" width="10" style="950" customWidth="1"/>
    <col min="15874" max="15879" width="5.77734375" style="950" customWidth="1"/>
    <col min="15880" max="15881" width="13.109375" style="950" customWidth="1"/>
    <col min="15882" max="15889" width="6.88671875" style="950" customWidth="1"/>
    <col min="15890" max="15893" width="8.44140625" style="950" customWidth="1"/>
    <col min="15894" max="15894" width="15.21875" style="950" customWidth="1"/>
    <col min="15895" max="15898" width="9.33203125" style="950" customWidth="1"/>
    <col min="15899" max="15903" width="7.21875" style="950"/>
    <col min="15904" max="15904" width="10.21875" style="950" customWidth="1"/>
    <col min="15905" max="16128" width="7.21875" style="950"/>
    <col min="16129" max="16129" width="10" style="950" customWidth="1"/>
    <col min="16130" max="16135" width="5.77734375" style="950" customWidth="1"/>
    <col min="16136" max="16137" width="13.109375" style="950" customWidth="1"/>
    <col min="16138" max="16145" width="6.88671875" style="950" customWidth="1"/>
    <col min="16146" max="16149" width="8.44140625" style="950" customWidth="1"/>
    <col min="16150" max="16150" width="15.21875" style="950" customWidth="1"/>
    <col min="16151" max="16154" width="9.33203125" style="950" customWidth="1"/>
    <col min="16155" max="16159" width="7.21875" style="950"/>
    <col min="16160" max="16160" width="10.21875" style="950" customWidth="1"/>
    <col min="16161" max="16384" width="7.21875" style="950"/>
  </cols>
  <sheetData>
    <row r="1" spans="1:32" ht="20.100000000000001" customHeight="1" x14ac:dyDescent="0.3">
      <c r="A1" s="949" t="s">
        <v>572</v>
      </c>
      <c r="B1" s="462"/>
      <c r="D1" s="630"/>
      <c r="E1" s="976"/>
      <c r="F1" s="976"/>
      <c r="G1" s="976"/>
      <c r="I1" s="951"/>
      <c r="J1" s="951"/>
      <c r="K1" s="951"/>
      <c r="L1" s="951"/>
      <c r="M1" s="951"/>
      <c r="N1" s="951"/>
      <c r="O1" s="951"/>
      <c r="P1" s="951"/>
      <c r="R1" s="2210" t="s">
        <v>95</v>
      </c>
      <c r="S1" s="2211"/>
      <c r="T1" s="2210" t="s">
        <v>1028</v>
      </c>
      <c r="U1" s="2212"/>
      <c r="V1" s="2212"/>
      <c r="W1" s="109" t="s">
        <v>97</v>
      </c>
    </row>
    <row r="2" spans="1:32" ht="20.100000000000001" customHeight="1" x14ac:dyDescent="0.3">
      <c r="A2" s="953" t="s">
        <v>573</v>
      </c>
      <c r="B2" s="954" t="s">
        <v>986</v>
      </c>
      <c r="D2" s="954"/>
      <c r="E2" s="976"/>
      <c r="F2" s="976"/>
      <c r="G2" s="976"/>
      <c r="H2" s="951"/>
      <c r="I2" s="951"/>
      <c r="J2" s="951"/>
      <c r="K2" s="951"/>
      <c r="L2" s="951"/>
      <c r="M2" s="951"/>
      <c r="N2" s="951"/>
      <c r="O2" s="951"/>
      <c r="P2" s="951"/>
      <c r="R2" s="2210" t="s">
        <v>183</v>
      </c>
      <c r="S2" s="2211"/>
      <c r="T2" s="2213" t="s">
        <v>1029</v>
      </c>
      <c r="U2" s="2213"/>
      <c r="V2" s="2213"/>
    </row>
    <row r="3" spans="1:32" ht="21" customHeight="1" x14ac:dyDescent="0.4">
      <c r="A3" s="981"/>
      <c r="B3" s="981"/>
      <c r="C3" s="981"/>
      <c r="D3" s="981"/>
      <c r="E3" s="981"/>
      <c r="F3" s="981"/>
      <c r="G3" s="981"/>
      <c r="H3" s="981"/>
      <c r="I3" s="981"/>
      <c r="J3" s="981"/>
      <c r="K3" s="981"/>
      <c r="L3" s="981"/>
      <c r="M3" s="981"/>
      <c r="N3" s="981"/>
      <c r="O3" s="981"/>
      <c r="P3" s="981"/>
      <c r="Q3" s="981"/>
      <c r="R3" s="981"/>
      <c r="S3" s="981"/>
      <c r="T3" s="981"/>
      <c r="U3" s="981"/>
      <c r="V3" s="981"/>
    </row>
    <row r="4" spans="1:32" ht="21" customHeight="1" x14ac:dyDescent="0.4">
      <c r="A4" s="2236" t="s">
        <v>1030</v>
      </c>
      <c r="B4" s="2173"/>
      <c r="C4" s="2173"/>
      <c r="D4" s="2173"/>
      <c r="E4" s="2173"/>
      <c r="F4" s="2173"/>
      <c r="G4" s="2173"/>
      <c r="H4" s="2173"/>
      <c r="I4" s="2173"/>
      <c r="J4" s="2173"/>
      <c r="K4" s="2173"/>
      <c r="L4" s="2173"/>
      <c r="M4" s="2173"/>
      <c r="N4" s="2173"/>
      <c r="O4" s="2173"/>
      <c r="P4" s="2173"/>
      <c r="Q4" s="2173"/>
      <c r="R4" s="2173"/>
      <c r="S4" s="2173"/>
      <c r="T4" s="2173"/>
      <c r="U4" s="2173"/>
      <c r="V4" s="2173"/>
    </row>
    <row r="5" spans="1:32" ht="16.5" customHeight="1" x14ac:dyDescent="0.3">
      <c r="H5" s="979"/>
      <c r="I5" s="979"/>
      <c r="J5" s="979"/>
      <c r="K5" s="979"/>
      <c r="L5" s="979"/>
      <c r="M5" s="979"/>
      <c r="N5" s="979"/>
      <c r="O5" s="979"/>
      <c r="P5" s="979"/>
      <c r="Q5" s="979"/>
      <c r="R5" s="979"/>
      <c r="S5" s="979"/>
      <c r="T5" s="979"/>
      <c r="U5" s="979"/>
      <c r="V5" s="979"/>
    </row>
    <row r="6" spans="1:32" ht="16.5" customHeight="1" thickBot="1" x14ac:dyDescent="0.35">
      <c r="A6" s="1682" t="s">
        <v>1128</v>
      </c>
      <c r="B6" s="1682"/>
      <c r="C6" s="1682"/>
      <c r="D6" s="1682"/>
      <c r="E6" s="1682"/>
      <c r="F6" s="1682"/>
      <c r="G6" s="1682"/>
      <c r="H6" s="1682"/>
      <c r="I6" s="1682"/>
      <c r="J6" s="1682"/>
      <c r="K6" s="1682"/>
      <c r="L6" s="1682"/>
      <c r="M6" s="1682"/>
      <c r="N6" s="1682"/>
      <c r="O6" s="1682"/>
      <c r="P6" s="1682"/>
      <c r="Q6" s="1682"/>
      <c r="R6" s="1682"/>
      <c r="S6" s="1682"/>
      <c r="T6" s="1682"/>
      <c r="U6" s="1682"/>
      <c r="V6" s="1682"/>
    </row>
    <row r="7" spans="1:32" s="956" customFormat="1" ht="22.5" customHeight="1" x14ac:dyDescent="0.3">
      <c r="A7" s="2216" t="s">
        <v>988</v>
      </c>
      <c r="B7" s="2238" t="s">
        <v>1031</v>
      </c>
      <c r="C7" s="2239"/>
      <c r="D7" s="2239"/>
      <c r="E7" s="2239"/>
      <c r="F7" s="2239"/>
      <c r="G7" s="2240"/>
      <c r="H7" s="2238" t="s">
        <v>1032</v>
      </c>
      <c r="I7" s="2216"/>
      <c r="J7" s="2222" t="s">
        <v>1033</v>
      </c>
      <c r="K7" s="2222"/>
      <c r="L7" s="2222"/>
      <c r="M7" s="2222"/>
      <c r="N7" s="2238" t="s">
        <v>1034</v>
      </c>
      <c r="O7" s="2242"/>
      <c r="P7" s="2242"/>
      <c r="Q7" s="2216"/>
      <c r="R7" s="2238" t="s">
        <v>1035</v>
      </c>
      <c r="S7" s="2242"/>
      <c r="T7" s="2242"/>
      <c r="U7" s="2240"/>
      <c r="V7" s="2238" t="s">
        <v>1036</v>
      </c>
    </row>
    <row r="8" spans="1:32" s="956" customFormat="1" ht="22.5" customHeight="1" x14ac:dyDescent="0.3">
      <c r="A8" s="2217"/>
      <c r="B8" s="2223" t="s">
        <v>1037</v>
      </c>
      <c r="C8" s="2247"/>
      <c r="D8" s="2247"/>
      <c r="E8" s="2244"/>
      <c r="F8" s="2223" t="s">
        <v>1038</v>
      </c>
      <c r="G8" s="2244"/>
      <c r="H8" s="2241"/>
      <c r="I8" s="2227"/>
      <c r="J8" s="2234"/>
      <c r="K8" s="2234"/>
      <c r="L8" s="2234"/>
      <c r="M8" s="2234"/>
      <c r="N8" s="2241"/>
      <c r="O8" s="2243"/>
      <c r="P8" s="2243"/>
      <c r="Q8" s="2227"/>
      <c r="R8" s="2241"/>
      <c r="S8" s="2243"/>
      <c r="T8" s="2243"/>
      <c r="U8" s="2249"/>
      <c r="V8" s="2245"/>
    </row>
    <row r="9" spans="1:32" s="956" customFormat="1" ht="58.5" customHeight="1" x14ac:dyDescent="0.3">
      <c r="A9" s="2217"/>
      <c r="B9" s="2223" t="s">
        <v>1039</v>
      </c>
      <c r="C9" s="2244"/>
      <c r="D9" s="2223" t="s">
        <v>1040</v>
      </c>
      <c r="E9" s="2244"/>
      <c r="F9" s="2223" t="s">
        <v>1041</v>
      </c>
      <c r="G9" s="2244"/>
      <c r="H9" s="2225" t="s">
        <v>1042</v>
      </c>
      <c r="I9" s="2225" t="s">
        <v>1043</v>
      </c>
      <c r="J9" s="2223" t="s">
        <v>1044</v>
      </c>
      <c r="K9" s="2244"/>
      <c r="L9" s="2223" t="s">
        <v>1045</v>
      </c>
      <c r="M9" s="2244" t="s">
        <v>1046</v>
      </c>
      <c r="N9" s="2223" t="s">
        <v>1044</v>
      </c>
      <c r="O9" s="2244"/>
      <c r="P9" s="2223" t="s">
        <v>1045</v>
      </c>
      <c r="Q9" s="2244" t="s">
        <v>1046</v>
      </c>
      <c r="R9" s="2223" t="s">
        <v>1047</v>
      </c>
      <c r="S9" s="2244"/>
      <c r="T9" s="2223" t="s">
        <v>1048</v>
      </c>
      <c r="U9" s="2244"/>
      <c r="V9" s="2245"/>
    </row>
    <row r="10" spans="1:32" s="956" customFormat="1" ht="34.5" customHeight="1" thickBot="1" x14ac:dyDescent="0.35">
      <c r="A10" s="2237"/>
      <c r="B10" s="959" t="s">
        <v>297</v>
      </c>
      <c r="C10" s="959" t="s">
        <v>298</v>
      </c>
      <c r="D10" s="959" t="s">
        <v>297</v>
      </c>
      <c r="E10" s="959" t="s">
        <v>298</v>
      </c>
      <c r="F10" s="959" t="s">
        <v>297</v>
      </c>
      <c r="G10" s="959" t="s">
        <v>298</v>
      </c>
      <c r="H10" s="2248"/>
      <c r="I10" s="2248"/>
      <c r="J10" s="959" t="s">
        <v>297</v>
      </c>
      <c r="K10" s="959" t="s">
        <v>298</v>
      </c>
      <c r="L10" s="959" t="s">
        <v>297</v>
      </c>
      <c r="M10" s="959" t="s">
        <v>298</v>
      </c>
      <c r="N10" s="959" t="s">
        <v>297</v>
      </c>
      <c r="O10" s="959" t="s">
        <v>298</v>
      </c>
      <c r="P10" s="959" t="s">
        <v>297</v>
      </c>
      <c r="Q10" s="959" t="s">
        <v>298</v>
      </c>
      <c r="R10" s="959" t="s">
        <v>297</v>
      </c>
      <c r="S10" s="959" t="s">
        <v>298</v>
      </c>
      <c r="T10" s="959" t="s">
        <v>297</v>
      </c>
      <c r="U10" s="959" t="s">
        <v>298</v>
      </c>
      <c r="V10" s="2246"/>
    </row>
    <row r="11" spans="1:32" s="965" customFormat="1" ht="50.1" customHeight="1" x14ac:dyDescent="0.3">
      <c r="A11" s="982" t="s">
        <v>571</v>
      </c>
      <c r="B11" s="1069">
        <v>0</v>
      </c>
      <c r="C11" s="1070">
        <v>0</v>
      </c>
      <c r="D11" s="1070">
        <v>0</v>
      </c>
      <c r="E11" s="1070">
        <v>0</v>
      </c>
      <c r="F11" s="1070">
        <v>0</v>
      </c>
      <c r="G11" s="1070">
        <v>0</v>
      </c>
      <c r="H11" s="1071">
        <v>3</v>
      </c>
      <c r="I11" s="1071">
        <v>5</v>
      </c>
      <c r="J11" s="1071">
        <v>3</v>
      </c>
      <c r="K11" s="1071">
        <v>0</v>
      </c>
      <c r="L11" s="1071">
        <v>0</v>
      </c>
      <c r="M11" s="1071">
        <v>0</v>
      </c>
      <c r="N11" s="1071">
        <v>0</v>
      </c>
      <c r="O11" s="1071">
        <v>0</v>
      </c>
      <c r="P11" s="1071">
        <v>1</v>
      </c>
      <c r="Q11" s="1071">
        <v>2</v>
      </c>
      <c r="R11" s="1071">
        <v>0</v>
      </c>
      <c r="S11" s="1071">
        <v>0</v>
      </c>
      <c r="T11" s="1071">
        <v>0</v>
      </c>
      <c r="U11" s="1072">
        <v>0</v>
      </c>
      <c r="V11" s="1072">
        <v>0</v>
      </c>
    </row>
    <row r="12" spans="1:32" s="457" customFormat="1" ht="50.1" customHeight="1" thickBot="1" x14ac:dyDescent="0.35">
      <c r="A12" s="983" t="s">
        <v>586</v>
      </c>
      <c r="B12" s="984"/>
      <c r="C12" s="967"/>
      <c r="D12" s="967"/>
      <c r="E12" s="967"/>
      <c r="F12" s="967"/>
      <c r="G12" s="466"/>
      <c r="H12" s="968"/>
      <c r="I12" s="466"/>
      <c r="J12" s="968"/>
      <c r="K12" s="968"/>
      <c r="L12" s="968"/>
      <c r="M12" s="466"/>
      <c r="N12" s="967"/>
      <c r="O12" s="967"/>
      <c r="P12" s="967"/>
      <c r="Q12" s="967"/>
      <c r="R12" s="969"/>
      <c r="S12" s="969"/>
      <c r="T12" s="970"/>
      <c r="U12" s="970"/>
      <c r="V12" s="466"/>
    </row>
    <row r="13" spans="1:32" s="457" customFormat="1" ht="20.100000000000001" customHeight="1" x14ac:dyDescent="0.3">
      <c r="A13" s="459" t="s">
        <v>312</v>
      </c>
      <c r="B13" s="459"/>
      <c r="C13" s="458"/>
      <c r="D13" s="458"/>
      <c r="E13" s="458"/>
      <c r="F13" s="458"/>
      <c r="G13" s="737" t="s">
        <v>313</v>
      </c>
      <c r="J13" s="458" t="s">
        <v>135</v>
      </c>
      <c r="K13" s="458"/>
      <c r="L13" s="458"/>
      <c r="M13" s="458"/>
      <c r="Q13" s="467"/>
      <c r="R13" s="467" t="s">
        <v>1012</v>
      </c>
      <c r="S13" s="467"/>
      <c r="V13" s="458"/>
    </row>
    <row r="14" spans="1:32" s="457" customFormat="1" ht="20.100000000000001" customHeight="1" x14ac:dyDescent="0.3">
      <c r="A14" s="459"/>
      <c r="B14" s="459"/>
      <c r="C14" s="458"/>
      <c r="D14" s="458"/>
      <c r="E14" s="458"/>
      <c r="F14" s="458"/>
      <c r="G14" s="737"/>
      <c r="J14" s="458"/>
      <c r="K14" s="458"/>
      <c r="L14" s="458"/>
      <c r="M14" s="458"/>
      <c r="Q14" s="467"/>
      <c r="R14" s="467"/>
      <c r="S14" s="467"/>
      <c r="V14" s="458"/>
    </row>
    <row r="15" spans="1:32" s="457" customFormat="1" ht="20.100000000000001" customHeight="1" x14ac:dyDescent="0.3">
      <c r="J15" s="458" t="s">
        <v>137</v>
      </c>
      <c r="K15" s="458"/>
      <c r="L15" s="458"/>
      <c r="M15" s="458"/>
      <c r="N15" s="460"/>
      <c r="O15" s="460"/>
      <c r="P15" s="460"/>
      <c r="Q15" s="458"/>
      <c r="T15" s="458"/>
      <c r="U15" s="458"/>
      <c r="V15" s="458"/>
    </row>
    <row r="16" spans="1:32" ht="20.100000000000001" customHeight="1" x14ac:dyDescent="0.3">
      <c r="A16" s="971" t="s">
        <v>1049</v>
      </c>
      <c r="B16" s="971"/>
      <c r="C16" s="971"/>
      <c r="D16" s="971"/>
      <c r="E16" s="971"/>
      <c r="F16" s="971"/>
      <c r="G16" s="971"/>
      <c r="H16" s="951"/>
      <c r="I16" s="951"/>
      <c r="J16" s="951"/>
      <c r="K16" s="951"/>
      <c r="L16" s="951"/>
      <c r="M16" s="951"/>
      <c r="N16" s="951"/>
      <c r="O16" s="951"/>
      <c r="P16" s="951"/>
      <c r="Q16" s="951"/>
      <c r="R16" s="951"/>
      <c r="S16" s="951"/>
      <c r="T16" s="951"/>
      <c r="U16" s="951"/>
      <c r="V16" s="972" t="s">
        <v>1127</v>
      </c>
      <c r="W16" s="951"/>
      <c r="X16" s="951"/>
      <c r="Y16" s="951"/>
      <c r="Z16" s="951"/>
      <c r="AA16" s="951"/>
      <c r="AB16" s="951"/>
      <c r="AC16" s="951"/>
      <c r="AD16" s="951"/>
      <c r="AE16" s="951"/>
      <c r="AF16" s="951"/>
    </row>
    <row r="17" spans="1:32" ht="20.100000000000001" customHeight="1" x14ac:dyDescent="0.3">
      <c r="A17" s="461" t="s">
        <v>1050</v>
      </c>
      <c r="B17" s="461"/>
      <c r="C17" s="971"/>
      <c r="D17" s="971"/>
      <c r="E17" s="971"/>
      <c r="F17" s="971"/>
      <c r="G17" s="97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951"/>
      <c r="AF17" s="951"/>
    </row>
    <row r="18" spans="1:32" ht="20.100000000000001" customHeight="1" x14ac:dyDescent="0.3">
      <c r="A18" s="985" t="s">
        <v>1051</v>
      </c>
      <c r="B18" s="985"/>
      <c r="C18" s="975"/>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c r="AF18" s="975"/>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0" type="noConversion"/>
  <hyperlinks>
    <hyperlink ref="W1" location="預告統計資料發布時間表!A1" display="回發布時間表" xr:uid="{53DFDD7D-627B-4A4B-BB3C-4A23BB3EDE6D}"/>
  </hyperlinks>
  <printOptions horizontalCentered="1" verticalCentered="1"/>
  <pageMargins left="0.59055118110236227" right="0.59055118110236227" top="0.78740157480314965" bottom="0.70866141732283472" header="0.51181102362204722" footer="0.51181102362204722"/>
  <pageSetup paperSize="9" scale="76"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558F-F4EE-4B73-AA0C-ABD604EE55D7}">
  <sheetPr>
    <pageSetUpPr fitToPage="1"/>
  </sheetPr>
  <dimension ref="A1:W18"/>
  <sheetViews>
    <sheetView zoomScale="85" zoomScaleNormal="85" workbookViewId="0">
      <selection activeCell="C8" sqref="C8:I10"/>
    </sheetView>
  </sheetViews>
  <sheetFormatPr defaultColWidth="7.21875" defaultRowHeight="12" x14ac:dyDescent="0.25"/>
  <cols>
    <col min="1" max="1" width="11.5546875" style="950" customWidth="1"/>
    <col min="2" max="2" width="8.88671875" style="950" customWidth="1"/>
    <col min="3" max="6" width="20.109375" style="950" customWidth="1"/>
    <col min="7" max="8" width="10.77734375" style="950" customWidth="1"/>
    <col min="9" max="9" width="26.6640625" style="950" customWidth="1"/>
    <col min="10" max="17" width="9.33203125" style="950" customWidth="1"/>
    <col min="18" max="22" width="7.21875" style="950"/>
    <col min="23" max="23" width="10.21875" style="950" customWidth="1"/>
    <col min="24" max="256" width="7.21875" style="950"/>
    <col min="257" max="257" width="11.5546875" style="950" customWidth="1"/>
    <col min="258" max="258" width="8.88671875" style="950" customWidth="1"/>
    <col min="259" max="262" width="20.109375" style="950" customWidth="1"/>
    <col min="263" max="264" width="10.77734375" style="950" customWidth="1"/>
    <col min="265" max="265" width="26.6640625" style="950" customWidth="1"/>
    <col min="266" max="273" width="9.33203125" style="950" customWidth="1"/>
    <col min="274" max="278" width="7.21875" style="950"/>
    <col min="279" max="279" width="10.21875" style="950" customWidth="1"/>
    <col min="280" max="512" width="7.21875" style="950"/>
    <col min="513" max="513" width="11.5546875" style="950" customWidth="1"/>
    <col min="514" max="514" width="8.88671875" style="950" customWidth="1"/>
    <col min="515" max="518" width="20.109375" style="950" customWidth="1"/>
    <col min="519" max="520" width="10.77734375" style="950" customWidth="1"/>
    <col min="521" max="521" width="26.6640625" style="950" customWidth="1"/>
    <col min="522" max="529" width="9.33203125" style="950" customWidth="1"/>
    <col min="530" max="534" width="7.21875" style="950"/>
    <col min="535" max="535" width="10.21875" style="950" customWidth="1"/>
    <col min="536" max="768" width="7.21875" style="950"/>
    <col min="769" max="769" width="11.5546875" style="950" customWidth="1"/>
    <col min="770" max="770" width="8.88671875" style="950" customWidth="1"/>
    <col min="771" max="774" width="20.109375" style="950" customWidth="1"/>
    <col min="775" max="776" width="10.77734375" style="950" customWidth="1"/>
    <col min="777" max="777" width="26.6640625" style="950" customWidth="1"/>
    <col min="778" max="785" width="9.33203125" style="950" customWidth="1"/>
    <col min="786" max="790" width="7.21875" style="950"/>
    <col min="791" max="791" width="10.21875" style="950" customWidth="1"/>
    <col min="792" max="1024" width="7.21875" style="950"/>
    <col min="1025" max="1025" width="11.5546875" style="950" customWidth="1"/>
    <col min="1026" max="1026" width="8.88671875" style="950" customWidth="1"/>
    <col min="1027" max="1030" width="20.109375" style="950" customWidth="1"/>
    <col min="1031" max="1032" width="10.77734375" style="950" customWidth="1"/>
    <col min="1033" max="1033" width="26.6640625" style="950" customWidth="1"/>
    <col min="1034" max="1041" width="9.33203125" style="950" customWidth="1"/>
    <col min="1042" max="1046" width="7.21875" style="950"/>
    <col min="1047" max="1047" width="10.21875" style="950" customWidth="1"/>
    <col min="1048" max="1280" width="7.21875" style="950"/>
    <col min="1281" max="1281" width="11.5546875" style="950" customWidth="1"/>
    <col min="1282" max="1282" width="8.88671875" style="950" customWidth="1"/>
    <col min="1283" max="1286" width="20.109375" style="950" customWidth="1"/>
    <col min="1287" max="1288" width="10.77734375" style="950" customWidth="1"/>
    <col min="1289" max="1289" width="26.6640625" style="950" customWidth="1"/>
    <col min="1290" max="1297" width="9.33203125" style="950" customWidth="1"/>
    <col min="1298" max="1302" width="7.21875" style="950"/>
    <col min="1303" max="1303" width="10.21875" style="950" customWidth="1"/>
    <col min="1304" max="1536" width="7.21875" style="950"/>
    <col min="1537" max="1537" width="11.5546875" style="950" customWidth="1"/>
    <col min="1538" max="1538" width="8.88671875" style="950" customWidth="1"/>
    <col min="1539" max="1542" width="20.109375" style="950" customWidth="1"/>
    <col min="1543" max="1544" width="10.77734375" style="950" customWidth="1"/>
    <col min="1545" max="1545" width="26.6640625" style="950" customWidth="1"/>
    <col min="1546" max="1553" width="9.33203125" style="950" customWidth="1"/>
    <col min="1554" max="1558" width="7.21875" style="950"/>
    <col min="1559" max="1559" width="10.21875" style="950" customWidth="1"/>
    <col min="1560" max="1792" width="7.21875" style="950"/>
    <col min="1793" max="1793" width="11.5546875" style="950" customWidth="1"/>
    <col min="1794" max="1794" width="8.88671875" style="950" customWidth="1"/>
    <col min="1795" max="1798" width="20.109375" style="950" customWidth="1"/>
    <col min="1799" max="1800" width="10.77734375" style="950" customWidth="1"/>
    <col min="1801" max="1801" width="26.6640625" style="950" customWidth="1"/>
    <col min="1802" max="1809" width="9.33203125" style="950" customWidth="1"/>
    <col min="1810" max="1814" width="7.21875" style="950"/>
    <col min="1815" max="1815" width="10.21875" style="950" customWidth="1"/>
    <col min="1816" max="2048" width="7.21875" style="950"/>
    <col min="2049" max="2049" width="11.5546875" style="950" customWidth="1"/>
    <col min="2050" max="2050" width="8.88671875" style="950" customWidth="1"/>
    <col min="2051" max="2054" width="20.109375" style="950" customWidth="1"/>
    <col min="2055" max="2056" width="10.77734375" style="950" customWidth="1"/>
    <col min="2057" max="2057" width="26.6640625" style="950" customWidth="1"/>
    <col min="2058" max="2065" width="9.33203125" style="950" customWidth="1"/>
    <col min="2066" max="2070" width="7.21875" style="950"/>
    <col min="2071" max="2071" width="10.21875" style="950" customWidth="1"/>
    <col min="2072" max="2304" width="7.21875" style="950"/>
    <col min="2305" max="2305" width="11.5546875" style="950" customWidth="1"/>
    <col min="2306" max="2306" width="8.88671875" style="950" customWidth="1"/>
    <col min="2307" max="2310" width="20.109375" style="950" customWidth="1"/>
    <col min="2311" max="2312" width="10.77734375" style="950" customWidth="1"/>
    <col min="2313" max="2313" width="26.6640625" style="950" customWidth="1"/>
    <col min="2314" max="2321" width="9.33203125" style="950" customWidth="1"/>
    <col min="2322" max="2326" width="7.21875" style="950"/>
    <col min="2327" max="2327" width="10.21875" style="950" customWidth="1"/>
    <col min="2328" max="2560" width="7.21875" style="950"/>
    <col min="2561" max="2561" width="11.5546875" style="950" customWidth="1"/>
    <col min="2562" max="2562" width="8.88671875" style="950" customWidth="1"/>
    <col min="2563" max="2566" width="20.109375" style="950" customWidth="1"/>
    <col min="2567" max="2568" width="10.77734375" style="950" customWidth="1"/>
    <col min="2569" max="2569" width="26.6640625" style="950" customWidth="1"/>
    <col min="2570" max="2577" width="9.33203125" style="950" customWidth="1"/>
    <col min="2578" max="2582" width="7.21875" style="950"/>
    <col min="2583" max="2583" width="10.21875" style="950" customWidth="1"/>
    <col min="2584" max="2816" width="7.21875" style="950"/>
    <col min="2817" max="2817" width="11.5546875" style="950" customWidth="1"/>
    <col min="2818" max="2818" width="8.88671875" style="950" customWidth="1"/>
    <col min="2819" max="2822" width="20.109375" style="950" customWidth="1"/>
    <col min="2823" max="2824" width="10.77734375" style="950" customWidth="1"/>
    <col min="2825" max="2825" width="26.6640625" style="950" customWidth="1"/>
    <col min="2826" max="2833" width="9.33203125" style="950" customWidth="1"/>
    <col min="2834" max="2838" width="7.21875" style="950"/>
    <col min="2839" max="2839" width="10.21875" style="950" customWidth="1"/>
    <col min="2840" max="3072" width="7.21875" style="950"/>
    <col min="3073" max="3073" width="11.5546875" style="950" customWidth="1"/>
    <col min="3074" max="3074" width="8.88671875" style="950" customWidth="1"/>
    <col min="3075" max="3078" width="20.109375" style="950" customWidth="1"/>
    <col min="3079" max="3080" width="10.77734375" style="950" customWidth="1"/>
    <col min="3081" max="3081" width="26.6640625" style="950" customWidth="1"/>
    <col min="3082" max="3089" width="9.33203125" style="950" customWidth="1"/>
    <col min="3090" max="3094" width="7.21875" style="950"/>
    <col min="3095" max="3095" width="10.21875" style="950" customWidth="1"/>
    <col min="3096" max="3328" width="7.21875" style="950"/>
    <col min="3329" max="3329" width="11.5546875" style="950" customWidth="1"/>
    <col min="3330" max="3330" width="8.88671875" style="950" customWidth="1"/>
    <col min="3331" max="3334" width="20.109375" style="950" customWidth="1"/>
    <col min="3335" max="3336" width="10.77734375" style="950" customWidth="1"/>
    <col min="3337" max="3337" width="26.6640625" style="950" customWidth="1"/>
    <col min="3338" max="3345" width="9.33203125" style="950" customWidth="1"/>
    <col min="3346" max="3350" width="7.21875" style="950"/>
    <col min="3351" max="3351" width="10.21875" style="950" customWidth="1"/>
    <col min="3352" max="3584" width="7.21875" style="950"/>
    <col min="3585" max="3585" width="11.5546875" style="950" customWidth="1"/>
    <col min="3586" max="3586" width="8.88671875" style="950" customWidth="1"/>
    <col min="3587" max="3590" width="20.109375" style="950" customWidth="1"/>
    <col min="3591" max="3592" width="10.77734375" style="950" customWidth="1"/>
    <col min="3593" max="3593" width="26.6640625" style="950" customWidth="1"/>
    <col min="3594" max="3601" width="9.33203125" style="950" customWidth="1"/>
    <col min="3602" max="3606" width="7.21875" style="950"/>
    <col min="3607" max="3607" width="10.21875" style="950" customWidth="1"/>
    <col min="3608" max="3840" width="7.21875" style="950"/>
    <col min="3841" max="3841" width="11.5546875" style="950" customWidth="1"/>
    <col min="3842" max="3842" width="8.88671875" style="950" customWidth="1"/>
    <col min="3843" max="3846" width="20.109375" style="950" customWidth="1"/>
    <col min="3847" max="3848" width="10.77734375" style="950" customWidth="1"/>
    <col min="3849" max="3849" width="26.6640625" style="950" customWidth="1"/>
    <col min="3850" max="3857" width="9.33203125" style="950" customWidth="1"/>
    <col min="3858" max="3862" width="7.21875" style="950"/>
    <col min="3863" max="3863" width="10.21875" style="950" customWidth="1"/>
    <col min="3864" max="4096" width="7.21875" style="950"/>
    <col min="4097" max="4097" width="11.5546875" style="950" customWidth="1"/>
    <col min="4098" max="4098" width="8.88671875" style="950" customWidth="1"/>
    <col min="4099" max="4102" width="20.109375" style="950" customWidth="1"/>
    <col min="4103" max="4104" width="10.77734375" style="950" customWidth="1"/>
    <col min="4105" max="4105" width="26.6640625" style="950" customWidth="1"/>
    <col min="4106" max="4113" width="9.33203125" style="950" customWidth="1"/>
    <col min="4114" max="4118" width="7.21875" style="950"/>
    <col min="4119" max="4119" width="10.21875" style="950" customWidth="1"/>
    <col min="4120" max="4352" width="7.21875" style="950"/>
    <col min="4353" max="4353" width="11.5546875" style="950" customWidth="1"/>
    <col min="4354" max="4354" width="8.88671875" style="950" customWidth="1"/>
    <col min="4355" max="4358" width="20.109375" style="950" customWidth="1"/>
    <col min="4359" max="4360" width="10.77734375" style="950" customWidth="1"/>
    <col min="4361" max="4361" width="26.6640625" style="950" customWidth="1"/>
    <col min="4362" max="4369" width="9.33203125" style="950" customWidth="1"/>
    <col min="4370" max="4374" width="7.21875" style="950"/>
    <col min="4375" max="4375" width="10.21875" style="950" customWidth="1"/>
    <col min="4376" max="4608" width="7.21875" style="950"/>
    <col min="4609" max="4609" width="11.5546875" style="950" customWidth="1"/>
    <col min="4610" max="4610" width="8.88671875" style="950" customWidth="1"/>
    <col min="4611" max="4614" width="20.109375" style="950" customWidth="1"/>
    <col min="4615" max="4616" width="10.77734375" style="950" customWidth="1"/>
    <col min="4617" max="4617" width="26.6640625" style="950" customWidth="1"/>
    <col min="4618" max="4625" width="9.33203125" style="950" customWidth="1"/>
    <col min="4626" max="4630" width="7.21875" style="950"/>
    <col min="4631" max="4631" width="10.21875" style="950" customWidth="1"/>
    <col min="4632" max="4864" width="7.21875" style="950"/>
    <col min="4865" max="4865" width="11.5546875" style="950" customWidth="1"/>
    <col min="4866" max="4866" width="8.88671875" style="950" customWidth="1"/>
    <col min="4867" max="4870" width="20.109375" style="950" customWidth="1"/>
    <col min="4871" max="4872" width="10.77734375" style="950" customWidth="1"/>
    <col min="4873" max="4873" width="26.6640625" style="950" customWidth="1"/>
    <col min="4874" max="4881" width="9.33203125" style="950" customWidth="1"/>
    <col min="4882" max="4886" width="7.21875" style="950"/>
    <col min="4887" max="4887" width="10.21875" style="950" customWidth="1"/>
    <col min="4888" max="5120" width="7.21875" style="950"/>
    <col min="5121" max="5121" width="11.5546875" style="950" customWidth="1"/>
    <col min="5122" max="5122" width="8.88671875" style="950" customWidth="1"/>
    <col min="5123" max="5126" width="20.109375" style="950" customWidth="1"/>
    <col min="5127" max="5128" width="10.77734375" style="950" customWidth="1"/>
    <col min="5129" max="5129" width="26.6640625" style="950" customWidth="1"/>
    <col min="5130" max="5137" width="9.33203125" style="950" customWidth="1"/>
    <col min="5138" max="5142" width="7.21875" style="950"/>
    <col min="5143" max="5143" width="10.21875" style="950" customWidth="1"/>
    <col min="5144" max="5376" width="7.21875" style="950"/>
    <col min="5377" max="5377" width="11.5546875" style="950" customWidth="1"/>
    <col min="5378" max="5378" width="8.88671875" style="950" customWidth="1"/>
    <col min="5379" max="5382" width="20.109375" style="950" customWidth="1"/>
    <col min="5383" max="5384" width="10.77734375" style="950" customWidth="1"/>
    <col min="5385" max="5385" width="26.6640625" style="950" customWidth="1"/>
    <col min="5386" max="5393" width="9.33203125" style="950" customWidth="1"/>
    <col min="5394" max="5398" width="7.21875" style="950"/>
    <col min="5399" max="5399" width="10.21875" style="950" customWidth="1"/>
    <col min="5400" max="5632" width="7.21875" style="950"/>
    <col min="5633" max="5633" width="11.5546875" style="950" customWidth="1"/>
    <col min="5634" max="5634" width="8.88671875" style="950" customWidth="1"/>
    <col min="5635" max="5638" width="20.109375" style="950" customWidth="1"/>
    <col min="5639" max="5640" width="10.77734375" style="950" customWidth="1"/>
    <col min="5641" max="5641" width="26.6640625" style="950" customWidth="1"/>
    <col min="5642" max="5649" width="9.33203125" style="950" customWidth="1"/>
    <col min="5650" max="5654" width="7.21875" style="950"/>
    <col min="5655" max="5655" width="10.21875" style="950" customWidth="1"/>
    <col min="5656" max="5888" width="7.21875" style="950"/>
    <col min="5889" max="5889" width="11.5546875" style="950" customWidth="1"/>
    <col min="5890" max="5890" width="8.88671875" style="950" customWidth="1"/>
    <col min="5891" max="5894" width="20.109375" style="950" customWidth="1"/>
    <col min="5895" max="5896" width="10.77734375" style="950" customWidth="1"/>
    <col min="5897" max="5897" width="26.6640625" style="950" customWidth="1"/>
    <col min="5898" max="5905" width="9.33203125" style="950" customWidth="1"/>
    <col min="5906" max="5910" width="7.21875" style="950"/>
    <col min="5911" max="5911" width="10.21875" style="950" customWidth="1"/>
    <col min="5912" max="6144" width="7.21875" style="950"/>
    <col min="6145" max="6145" width="11.5546875" style="950" customWidth="1"/>
    <col min="6146" max="6146" width="8.88671875" style="950" customWidth="1"/>
    <col min="6147" max="6150" width="20.109375" style="950" customWidth="1"/>
    <col min="6151" max="6152" width="10.77734375" style="950" customWidth="1"/>
    <col min="6153" max="6153" width="26.6640625" style="950" customWidth="1"/>
    <col min="6154" max="6161" width="9.33203125" style="950" customWidth="1"/>
    <col min="6162" max="6166" width="7.21875" style="950"/>
    <col min="6167" max="6167" width="10.21875" style="950" customWidth="1"/>
    <col min="6168" max="6400" width="7.21875" style="950"/>
    <col min="6401" max="6401" width="11.5546875" style="950" customWidth="1"/>
    <col min="6402" max="6402" width="8.88671875" style="950" customWidth="1"/>
    <col min="6403" max="6406" width="20.109375" style="950" customWidth="1"/>
    <col min="6407" max="6408" width="10.77734375" style="950" customWidth="1"/>
    <col min="6409" max="6409" width="26.6640625" style="950" customWidth="1"/>
    <col min="6410" max="6417" width="9.33203125" style="950" customWidth="1"/>
    <col min="6418" max="6422" width="7.21875" style="950"/>
    <col min="6423" max="6423" width="10.21875" style="950" customWidth="1"/>
    <col min="6424" max="6656" width="7.21875" style="950"/>
    <col min="6657" max="6657" width="11.5546875" style="950" customWidth="1"/>
    <col min="6658" max="6658" width="8.88671875" style="950" customWidth="1"/>
    <col min="6659" max="6662" width="20.109375" style="950" customWidth="1"/>
    <col min="6663" max="6664" width="10.77734375" style="950" customWidth="1"/>
    <col min="6665" max="6665" width="26.6640625" style="950" customWidth="1"/>
    <col min="6666" max="6673" width="9.33203125" style="950" customWidth="1"/>
    <col min="6674" max="6678" width="7.21875" style="950"/>
    <col min="6679" max="6679" width="10.21875" style="950" customWidth="1"/>
    <col min="6680" max="6912" width="7.21875" style="950"/>
    <col min="6913" max="6913" width="11.5546875" style="950" customWidth="1"/>
    <col min="6914" max="6914" width="8.88671875" style="950" customWidth="1"/>
    <col min="6915" max="6918" width="20.109375" style="950" customWidth="1"/>
    <col min="6919" max="6920" width="10.77734375" style="950" customWidth="1"/>
    <col min="6921" max="6921" width="26.6640625" style="950" customWidth="1"/>
    <col min="6922" max="6929" width="9.33203125" style="950" customWidth="1"/>
    <col min="6930" max="6934" width="7.21875" style="950"/>
    <col min="6935" max="6935" width="10.21875" style="950" customWidth="1"/>
    <col min="6936" max="7168" width="7.21875" style="950"/>
    <col min="7169" max="7169" width="11.5546875" style="950" customWidth="1"/>
    <col min="7170" max="7170" width="8.88671875" style="950" customWidth="1"/>
    <col min="7171" max="7174" width="20.109375" style="950" customWidth="1"/>
    <col min="7175" max="7176" width="10.77734375" style="950" customWidth="1"/>
    <col min="7177" max="7177" width="26.6640625" style="950" customWidth="1"/>
    <col min="7178" max="7185" width="9.33203125" style="950" customWidth="1"/>
    <col min="7186" max="7190" width="7.21875" style="950"/>
    <col min="7191" max="7191" width="10.21875" style="950" customWidth="1"/>
    <col min="7192" max="7424" width="7.21875" style="950"/>
    <col min="7425" max="7425" width="11.5546875" style="950" customWidth="1"/>
    <col min="7426" max="7426" width="8.88671875" style="950" customWidth="1"/>
    <col min="7427" max="7430" width="20.109375" style="950" customWidth="1"/>
    <col min="7431" max="7432" width="10.77734375" style="950" customWidth="1"/>
    <col min="7433" max="7433" width="26.6640625" style="950" customWidth="1"/>
    <col min="7434" max="7441" width="9.33203125" style="950" customWidth="1"/>
    <col min="7442" max="7446" width="7.21875" style="950"/>
    <col min="7447" max="7447" width="10.21875" style="950" customWidth="1"/>
    <col min="7448" max="7680" width="7.21875" style="950"/>
    <col min="7681" max="7681" width="11.5546875" style="950" customWidth="1"/>
    <col min="7682" max="7682" width="8.88671875" style="950" customWidth="1"/>
    <col min="7683" max="7686" width="20.109375" style="950" customWidth="1"/>
    <col min="7687" max="7688" width="10.77734375" style="950" customWidth="1"/>
    <col min="7689" max="7689" width="26.6640625" style="950" customWidth="1"/>
    <col min="7690" max="7697" width="9.33203125" style="950" customWidth="1"/>
    <col min="7698" max="7702" width="7.21875" style="950"/>
    <col min="7703" max="7703" width="10.21875" style="950" customWidth="1"/>
    <col min="7704" max="7936" width="7.21875" style="950"/>
    <col min="7937" max="7937" width="11.5546875" style="950" customWidth="1"/>
    <col min="7938" max="7938" width="8.88671875" style="950" customWidth="1"/>
    <col min="7939" max="7942" width="20.109375" style="950" customWidth="1"/>
    <col min="7943" max="7944" width="10.77734375" style="950" customWidth="1"/>
    <col min="7945" max="7945" width="26.6640625" style="950" customWidth="1"/>
    <col min="7946" max="7953" width="9.33203125" style="950" customWidth="1"/>
    <col min="7954" max="7958" width="7.21875" style="950"/>
    <col min="7959" max="7959" width="10.21875" style="950" customWidth="1"/>
    <col min="7960" max="8192" width="7.21875" style="950"/>
    <col min="8193" max="8193" width="11.5546875" style="950" customWidth="1"/>
    <col min="8194" max="8194" width="8.88671875" style="950" customWidth="1"/>
    <col min="8195" max="8198" width="20.109375" style="950" customWidth="1"/>
    <col min="8199" max="8200" width="10.77734375" style="950" customWidth="1"/>
    <col min="8201" max="8201" width="26.6640625" style="950" customWidth="1"/>
    <col min="8202" max="8209" width="9.33203125" style="950" customWidth="1"/>
    <col min="8210" max="8214" width="7.21875" style="950"/>
    <col min="8215" max="8215" width="10.21875" style="950" customWidth="1"/>
    <col min="8216" max="8448" width="7.21875" style="950"/>
    <col min="8449" max="8449" width="11.5546875" style="950" customWidth="1"/>
    <col min="8450" max="8450" width="8.88671875" style="950" customWidth="1"/>
    <col min="8451" max="8454" width="20.109375" style="950" customWidth="1"/>
    <col min="8455" max="8456" width="10.77734375" style="950" customWidth="1"/>
    <col min="8457" max="8457" width="26.6640625" style="950" customWidth="1"/>
    <col min="8458" max="8465" width="9.33203125" style="950" customWidth="1"/>
    <col min="8466" max="8470" width="7.21875" style="950"/>
    <col min="8471" max="8471" width="10.21875" style="950" customWidth="1"/>
    <col min="8472" max="8704" width="7.21875" style="950"/>
    <col min="8705" max="8705" width="11.5546875" style="950" customWidth="1"/>
    <col min="8706" max="8706" width="8.88671875" style="950" customWidth="1"/>
    <col min="8707" max="8710" width="20.109375" style="950" customWidth="1"/>
    <col min="8711" max="8712" width="10.77734375" style="950" customWidth="1"/>
    <col min="8713" max="8713" width="26.6640625" style="950" customWidth="1"/>
    <col min="8714" max="8721" width="9.33203125" style="950" customWidth="1"/>
    <col min="8722" max="8726" width="7.21875" style="950"/>
    <col min="8727" max="8727" width="10.21875" style="950" customWidth="1"/>
    <col min="8728" max="8960" width="7.21875" style="950"/>
    <col min="8961" max="8961" width="11.5546875" style="950" customWidth="1"/>
    <col min="8962" max="8962" width="8.88671875" style="950" customWidth="1"/>
    <col min="8963" max="8966" width="20.109375" style="950" customWidth="1"/>
    <col min="8967" max="8968" width="10.77734375" style="950" customWidth="1"/>
    <col min="8969" max="8969" width="26.6640625" style="950" customWidth="1"/>
    <col min="8970" max="8977" width="9.33203125" style="950" customWidth="1"/>
    <col min="8978" max="8982" width="7.21875" style="950"/>
    <col min="8983" max="8983" width="10.21875" style="950" customWidth="1"/>
    <col min="8984" max="9216" width="7.21875" style="950"/>
    <col min="9217" max="9217" width="11.5546875" style="950" customWidth="1"/>
    <col min="9218" max="9218" width="8.88671875" style="950" customWidth="1"/>
    <col min="9219" max="9222" width="20.109375" style="950" customWidth="1"/>
    <col min="9223" max="9224" width="10.77734375" style="950" customWidth="1"/>
    <col min="9225" max="9225" width="26.6640625" style="950" customWidth="1"/>
    <col min="9226" max="9233" width="9.33203125" style="950" customWidth="1"/>
    <col min="9234" max="9238" width="7.21875" style="950"/>
    <col min="9239" max="9239" width="10.21875" style="950" customWidth="1"/>
    <col min="9240" max="9472" width="7.21875" style="950"/>
    <col min="9473" max="9473" width="11.5546875" style="950" customWidth="1"/>
    <col min="9474" max="9474" width="8.88671875" style="950" customWidth="1"/>
    <col min="9475" max="9478" width="20.109375" style="950" customWidth="1"/>
    <col min="9479" max="9480" width="10.77734375" style="950" customWidth="1"/>
    <col min="9481" max="9481" width="26.6640625" style="950" customWidth="1"/>
    <col min="9482" max="9489" width="9.33203125" style="950" customWidth="1"/>
    <col min="9490" max="9494" width="7.21875" style="950"/>
    <col min="9495" max="9495" width="10.21875" style="950" customWidth="1"/>
    <col min="9496" max="9728" width="7.21875" style="950"/>
    <col min="9729" max="9729" width="11.5546875" style="950" customWidth="1"/>
    <col min="9730" max="9730" width="8.88671875" style="950" customWidth="1"/>
    <col min="9731" max="9734" width="20.109375" style="950" customWidth="1"/>
    <col min="9735" max="9736" width="10.77734375" style="950" customWidth="1"/>
    <col min="9737" max="9737" width="26.6640625" style="950" customWidth="1"/>
    <col min="9738" max="9745" width="9.33203125" style="950" customWidth="1"/>
    <col min="9746" max="9750" width="7.21875" style="950"/>
    <col min="9751" max="9751" width="10.21875" style="950" customWidth="1"/>
    <col min="9752" max="9984" width="7.21875" style="950"/>
    <col min="9985" max="9985" width="11.5546875" style="950" customWidth="1"/>
    <col min="9986" max="9986" width="8.88671875" style="950" customWidth="1"/>
    <col min="9987" max="9990" width="20.109375" style="950" customWidth="1"/>
    <col min="9991" max="9992" width="10.77734375" style="950" customWidth="1"/>
    <col min="9993" max="9993" width="26.6640625" style="950" customWidth="1"/>
    <col min="9994" max="10001" width="9.33203125" style="950" customWidth="1"/>
    <col min="10002" max="10006" width="7.21875" style="950"/>
    <col min="10007" max="10007" width="10.21875" style="950" customWidth="1"/>
    <col min="10008" max="10240" width="7.21875" style="950"/>
    <col min="10241" max="10241" width="11.5546875" style="950" customWidth="1"/>
    <col min="10242" max="10242" width="8.88671875" style="950" customWidth="1"/>
    <col min="10243" max="10246" width="20.109375" style="950" customWidth="1"/>
    <col min="10247" max="10248" width="10.77734375" style="950" customWidth="1"/>
    <col min="10249" max="10249" width="26.6640625" style="950" customWidth="1"/>
    <col min="10250" max="10257" width="9.33203125" style="950" customWidth="1"/>
    <col min="10258" max="10262" width="7.21875" style="950"/>
    <col min="10263" max="10263" width="10.21875" style="950" customWidth="1"/>
    <col min="10264" max="10496" width="7.21875" style="950"/>
    <col min="10497" max="10497" width="11.5546875" style="950" customWidth="1"/>
    <col min="10498" max="10498" width="8.88671875" style="950" customWidth="1"/>
    <col min="10499" max="10502" width="20.109375" style="950" customWidth="1"/>
    <col min="10503" max="10504" width="10.77734375" style="950" customWidth="1"/>
    <col min="10505" max="10505" width="26.6640625" style="950" customWidth="1"/>
    <col min="10506" max="10513" width="9.33203125" style="950" customWidth="1"/>
    <col min="10514" max="10518" width="7.21875" style="950"/>
    <col min="10519" max="10519" width="10.21875" style="950" customWidth="1"/>
    <col min="10520" max="10752" width="7.21875" style="950"/>
    <col min="10753" max="10753" width="11.5546875" style="950" customWidth="1"/>
    <col min="10754" max="10754" width="8.88671875" style="950" customWidth="1"/>
    <col min="10755" max="10758" width="20.109375" style="950" customWidth="1"/>
    <col min="10759" max="10760" width="10.77734375" style="950" customWidth="1"/>
    <col min="10761" max="10761" width="26.6640625" style="950" customWidth="1"/>
    <col min="10762" max="10769" width="9.33203125" style="950" customWidth="1"/>
    <col min="10770" max="10774" width="7.21875" style="950"/>
    <col min="10775" max="10775" width="10.21875" style="950" customWidth="1"/>
    <col min="10776" max="11008" width="7.21875" style="950"/>
    <col min="11009" max="11009" width="11.5546875" style="950" customWidth="1"/>
    <col min="11010" max="11010" width="8.88671875" style="950" customWidth="1"/>
    <col min="11011" max="11014" width="20.109375" style="950" customWidth="1"/>
    <col min="11015" max="11016" width="10.77734375" style="950" customWidth="1"/>
    <col min="11017" max="11017" width="26.6640625" style="950" customWidth="1"/>
    <col min="11018" max="11025" width="9.33203125" style="950" customWidth="1"/>
    <col min="11026" max="11030" width="7.21875" style="950"/>
    <col min="11031" max="11031" width="10.21875" style="950" customWidth="1"/>
    <col min="11032" max="11264" width="7.21875" style="950"/>
    <col min="11265" max="11265" width="11.5546875" style="950" customWidth="1"/>
    <col min="11266" max="11266" width="8.88671875" style="950" customWidth="1"/>
    <col min="11267" max="11270" width="20.109375" style="950" customWidth="1"/>
    <col min="11271" max="11272" width="10.77734375" style="950" customWidth="1"/>
    <col min="11273" max="11273" width="26.6640625" style="950" customWidth="1"/>
    <col min="11274" max="11281" width="9.33203125" style="950" customWidth="1"/>
    <col min="11282" max="11286" width="7.21875" style="950"/>
    <col min="11287" max="11287" width="10.21875" style="950" customWidth="1"/>
    <col min="11288" max="11520" width="7.21875" style="950"/>
    <col min="11521" max="11521" width="11.5546875" style="950" customWidth="1"/>
    <col min="11522" max="11522" width="8.88671875" style="950" customWidth="1"/>
    <col min="11523" max="11526" width="20.109375" style="950" customWidth="1"/>
    <col min="11527" max="11528" width="10.77734375" style="950" customWidth="1"/>
    <col min="11529" max="11529" width="26.6640625" style="950" customWidth="1"/>
    <col min="11530" max="11537" width="9.33203125" style="950" customWidth="1"/>
    <col min="11538" max="11542" width="7.21875" style="950"/>
    <col min="11543" max="11543" width="10.21875" style="950" customWidth="1"/>
    <col min="11544" max="11776" width="7.21875" style="950"/>
    <col min="11777" max="11777" width="11.5546875" style="950" customWidth="1"/>
    <col min="11778" max="11778" width="8.88671875" style="950" customWidth="1"/>
    <col min="11779" max="11782" width="20.109375" style="950" customWidth="1"/>
    <col min="11783" max="11784" width="10.77734375" style="950" customWidth="1"/>
    <col min="11785" max="11785" width="26.6640625" style="950" customWidth="1"/>
    <col min="11786" max="11793" width="9.33203125" style="950" customWidth="1"/>
    <col min="11794" max="11798" width="7.21875" style="950"/>
    <col min="11799" max="11799" width="10.21875" style="950" customWidth="1"/>
    <col min="11800" max="12032" width="7.21875" style="950"/>
    <col min="12033" max="12033" width="11.5546875" style="950" customWidth="1"/>
    <col min="12034" max="12034" width="8.88671875" style="950" customWidth="1"/>
    <col min="12035" max="12038" width="20.109375" style="950" customWidth="1"/>
    <col min="12039" max="12040" width="10.77734375" style="950" customWidth="1"/>
    <col min="12041" max="12041" width="26.6640625" style="950" customWidth="1"/>
    <col min="12042" max="12049" width="9.33203125" style="950" customWidth="1"/>
    <col min="12050" max="12054" width="7.21875" style="950"/>
    <col min="12055" max="12055" width="10.21875" style="950" customWidth="1"/>
    <col min="12056" max="12288" width="7.21875" style="950"/>
    <col min="12289" max="12289" width="11.5546875" style="950" customWidth="1"/>
    <col min="12290" max="12290" width="8.88671875" style="950" customWidth="1"/>
    <col min="12291" max="12294" width="20.109375" style="950" customWidth="1"/>
    <col min="12295" max="12296" width="10.77734375" style="950" customWidth="1"/>
    <col min="12297" max="12297" width="26.6640625" style="950" customWidth="1"/>
    <col min="12298" max="12305" width="9.33203125" style="950" customWidth="1"/>
    <col min="12306" max="12310" width="7.21875" style="950"/>
    <col min="12311" max="12311" width="10.21875" style="950" customWidth="1"/>
    <col min="12312" max="12544" width="7.21875" style="950"/>
    <col min="12545" max="12545" width="11.5546875" style="950" customWidth="1"/>
    <col min="12546" max="12546" width="8.88671875" style="950" customWidth="1"/>
    <col min="12547" max="12550" width="20.109375" style="950" customWidth="1"/>
    <col min="12551" max="12552" width="10.77734375" style="950" customWidth="1"/>
    <col min="12553" max="12553" width="26.6640625" style="950" customWidth="1"/>
    <col min="12554" max="12561" width="9.33203125" style="950" customWidth="1"/>
    <col min="12562" max="12566" width="7.21875" style="950"/>
    <col min="12567" max="12567" width="10.21875" style="950" customWidth="1"/>
    <col min="12568" max="12800" width="7.21875" style="950"/>
    <col min="12801" max="12801" width="11.5546875" style="950" customWidth="1"/>
    <col min="12802" max="12802" width="8.88671875" style="950" customWidth="1"/>
    <col min="12803" max="12806" width="20.109375" style="950" customWidth="1"/>
    <col min="12807" max="12808" width="10.77734375" style="950" customWidth="1"/>
    <col min="12809" max="12809" width="26.6640625" style="950" customWidth="1"/>
    <col min="12810" max="12817" width="9.33203125" style="950" customWidth="1"/>
    <col min="12818" max="12822" width="7.21875" style="950"/>
    <col min="12823" max="12823" width="10.21875" style="950" customWidth="1"/>
    <col min="12824" max="13056" width="7.21875" style="950"/>
    <col min="13057" max="13057" width="11.5546875" style="950" customWidth="1"/>
    <col min="13058" max="13058" width="8.88671875" style="950" customWidth="1"/>
    <col min="13059" max="13062" width="20.109375" style="950" customWidth="1"/>
    <col min="13063" max="13064" width="10.77734375" style="950" customWidth="1"/>
    <col min="13065" max="13065" width="26.6640625" style="950" customWidth="1"/>
    <col min="13066" max="13073" width="9.33203125" style="950" customWidth="1"/>
    <col min="13074" max="13078" width="7.21875" style="950"/>
    <col min="13079" max="13079" width="10.21875" style="950" customWidth="1"/>
    <col min="13080" max="13312" width="7.21875" style="950"/>
    <col min="13313" max="13313" width="11.5546875" style="950" customWidth="1"/>
    <col min="13314" max="13314" width="8.88671875" style="950" customWidth="1"/>
    <col min="13315" max="13318" width="20.109375" style="950" customWidth="1"/>
    <col min="13319" max="13320" width="10.77734375" style="950" customWidth="1"/>
    <col min="13321" max="13321" width="26.6640625" style="950" customWidth="1"/>
    <col min="13322" max="13329" width="9.33203125" style="950" customWidth="1"/>
    <col min="13330" max="13334" width="7.21875" style="950"/>
    <col min="13335" max="13335" width="10.21875" style="950" customWidth="1"/>
    <col min="13336" max="13568" width="7.21875" style="950"/>
    <col min="13569" max="13569" width="11.5546875" style="950" customWidth="1"/>
    <col min="13570" max="13570" width="8.88671875" style="950" customWidth="1"/>
    <col min="13571" max="13574" width="20.109375" style="950" customWidth="1"/>
    <col min="13575" max="13576" width="10.77734375" style="950" customWidth="1"/>
    <col min="13577" max="13577" width="26.6640625" style="950" customWidth="1"/>
    <col min="13578" max="13585" width="9.33203125" style="950" customWidth="1"/>
    <col min="13586" max="13590" width="7.21875" style="950"/>
    <col min="13591" max="13591" width="10.21875" style="950" customWidth="1"/>
    <col min="13592" max="13824" width="7.21875" style="950"/>
    <col min="13825" max="13825" width="11.5546875" style="950" customWidth="1"/>
    <col min="13826" max="13826" width="8.88671875" style="950" customWidth="1"/>
    <col min="13827" max="13830" width="20.109375" style="950" customWidth="1"/>
    <col min="13831" max="13832" width="10.77734375" style="950" customWidth="1"/>
    <col min="13833" max="13833" width="26.6640625" style="950" customWidth="1"/>
    <col min="13834" max="13841" width="9.33203125" style="950" customWidth="1"/>
    <col min="13842" max="13846" width="7.21875" style="950"/>
    <col min="13847" max="13847" width="10.21875" style="950" customWidth="1"/>
    <col min="13848" max="14080" width="7.21875" style="950"/>
    <col min="14081" max="14081" width="11.5546875" style="950" customWidth="1"/>
    <col min="14082" max="14082" width="8.88671875" style="950" customWidth="1"/>
    <col min="14083" max="14086" width="20.109375" style="950" customWidth="1"/>
    <col min="14087" max="14088" width="10.77734375" style="950" customWidth="1"/>
    <col min="14089" max="14089" width="26.6640625" style="950" customWidth="1"/>
    <col min="14090" max="14097" width="9.33203125" style="950" customWidth="1"/>
    <col min="14098" max="14102" width="7.21875" style="950"/>
    <col min="14103" max="14103" width="10.21875" style="950" customWidth="1"/>
    <col min="14104" max="14336" width="7.21875" style="950"/>
    <col min="14337" max="14337" width="11.5546875" style="950" customWidth="1"/>
    <col min="14338" max="14338" width="8.88671875" style="950" customWidth="1"/>
    <col min="14339" max="14342" width="20.109375" style="950" customWidth="1"/>
    <col min="14343" max="14344" width="10.77734375" style="950" customWidth="1"/>
    <col min="14345" max="14345" width="26.6640625" style="950" customWidth="1"/>
    <col min="14346" max="14353" width="9.33203125" style="950" customWidth="1"/>
    <col min="14354" max="14358" width="7.21875" style="950"/>
    <col min="14359" max="14359" width="10.21875" style="950" customWidth="1"/>
    <col min="14360" max="14592" width="7.21875" style="950"/>
    <col min="14593" max="14593" width="11.5546875" style="950" customWidth="1"/>
    <col min="14594" max="14594" width="8.88671875" style="950" customWidth="1"/>
    <col min="14595" max="14598" width="20.109375" style="950" customWidth="1"/>
    <col min="14599" max="14600" width="10.77734375" style="950" customWidth="1"/>
    <col min="14601" max="14601" width="26.6640625" style="950" customWidth="1"/>
    <col min="14602" max="14609" width="9.33203125" style="950" customWidth="1"/>
    <col min="14610" max="14614" width="7.21875" style="950"/>
    <col min="14615" max="14615" width="10.21875" style="950" customWidth="1"/>
    <col min="14616" max="14848" width="7.21875" style="950"/>
    <col min="14849" max="14849" width="11.5546875" style="950" customWidth="1"/>
    <col min="14850" max="14850" width="8.88671875" style="950" customWidth="1"/>
    <col min="14851" max="14854" width="20.109375" style="950" customWidth="1"/>
    <col min="14855" max="14856" width="10.77734375" style="950" customWidth="1"/>
    <col min="14857" max="14857" width="26.6640625" style="950" customWidth="1"/>
    <col min="14858" max="14865" width="9.33203125" style="950" customWidth="1"/>
    <col min="14866" max="14870" width="7.21875" style="950"/>
    <col min="14871" max="14871" width="10.21875" style="950" customWidth="1"/>
    <col min="14872" max="15104" width="7.21875" style="950"/>
    <col min="15105" max="15105" width="11.5546875" style="950" customWidth="1"/>
    <col min="15106" max="15106" width="8.88671875" style="950" customWidth="1"/>
    <col min="15107" max="15110" width="20.109375" style="950" customWidth="1"/>
    <col min="15111" max="15112" width="10.77734375" style="950" customWidth="1"/>
    <col min="15113" max="15113" width="26.6640625" style="950" customWidth="1"/>
    <col min="15114" max="15121" width="9.33203125" style="950" customWidth="1"/>
    <col min="15122" max="15126" width="7.21875" style="950"/>
    <col min="15127" max="15127" width="10.21875" style="950" customWidth="1"/>
    <col min="15128" max="15360" width="7.21875" style="950"/>
    <col min="15361" max="15361" width="11.5546875" style="950" customWidth="1"/>
    <col min="15362" max="15362" width="8.88671875" style="950" customWidth="1"/>
    <col min="15363" max="15366" width="20.109375" style="950" customWidth="1"/>
    <col min="15367" max="15368" width="10.77734375" style="950" customWidth="1"/>
    <col min="15369" max="15369" width="26.6640625" style="950" customWidth="1"/>
    <col min="15370" max="15377" width="9.33203125" style="950" customWidth="1"/>
    <col min="15378" max="15382" width="7.21875" style="950"/>
    <col min="15383" max="15383" width="10.21875" style="950" customWidth="1"/>
    <col min="15384" max="15616" width="7.21875" style="950"/>
    <col min="15617" max="15617" width="11.5546875" style="950" customWidth="1"/>
    <col min="15618" max="15618" width="8.88671875" style="950" customWidth="1"/>
    <col min="15619" max="15622" width="20.109375" style="950" customWidth="1"/>
    <col min="15623" max="15624" width="10.77734375" style="950" customWidth="1"/>
    <col min="15625" max="15625" width="26.6640625" style="950" customWidth="1"/>
    <col min="15626" max="15633" width="9.33203125" style="950" customWidth="1"/>
    <col min="15634" max="15638" width="7.21875" style="950"/>
    <col min="15639" max="15639" width="10.21875" style="950" customWidth="1"/>
    <col min="15640" max="15872" width="7.21875" style="950"/>
    <col min="15873" max="15873" width="11.5546875" style="950" customWidth="1"/>
    <col min="15874" max="15874" width="8.88671875" style="950" customWidth="1"/>
    <col min="15875" max="15878" width="20.109375" style="950" customWidth="1"/>
    <col min="15879" max="15880" width="10.77734375" style="950" customWidth="1"/>
    <col min="15881" max="15881" width="26.6640625" style="950" customWidth="1"/>
    <col min="15882" max="15889" width="9.33203125" style="950" customWidth="1"/>
    <col min="15890" max="15894" width="7.21875" style="950"/>
    <col min="15895" max="15895" width="10.21875" style="950" customWidth="1"/>
    <col min="15896" max="16128" width="7.21875" style="950"/>
    <col min="16129" max="16129" width="11.5546875" style="950" customWidth="1"/>
    <col min="16130" max="16130" width="8.88671875" style="950" customWidth="1"/>
    <col min="16131" max="16134" width="20.109375" style="950" customWidth="1"/>
    <col min="16135" max="16136" width="10.77734375" style="950" customWidth="1"/>
    <col min="16137" max="16137" width="26.6640625" style="950" customWidth="1"/>
    <col min="16138" max="16145" width="9.33203125" style="950" customWidth="1"/>
    <col min="16146" max="16150" width="7.21875" style="950"/>
    <col min="16151" max="16151" width="10.21875" style="950" customWidth="1"/>
    <col min="16152" max="16384" width="7.21875" style="950"/>
  </cols>
  <sheetData>
    <row r="1" spans="1:23" s="973" customFormat="1" ht="20.100000000000001" customHeight="1" x14ac:dyDescent="0.3">
      <c r="A1" s="949" t="s">
        <v>572</v>
      </c>
      <c r="B1" s="462"/>
      <c r="D1" s="986"/>
      <c r="E1" s="986"/>
      <c r="F1" s="986"/>
      <c r="G1" s="2125"/>
      <c r="H1" s="952" t="s">
        <v>1052</v>
      </c>
      <c r="I1" s="987" t="s">
        <v>1053</v>
      </c>
      <c r="J1" s="109" t="s">
        <v>97</v>
      </c>
    </row>
    <row r="2" spans="1:23" s="973" customFormat="1" ht="20.100000000000001" customHeight="1" x14ac:dyDescent="0.3">
      <c r="A2" s="953" t="s">
        <v>573</v>
      </c>
      <c r="B2" s="954" t="s">
        <v>986</v>
      </c>
      <c r="C2" s="988"/>
      <c r="D2" s="986"/>
      <c r="E2" s="986"/>
      <c r="F2" s="986"/>
      <c r="G2" s="2125"/>
      <c r="H2" s="952" t="s">
        <v>1054</v>
      </c>
      <c r="I2" s="952" t="s">
        <v>1055</v>
      </c>
    </row>
    <row r="3" spans="1:23" ht="21" customHeight="1" x14ac:dyDescent="0.4">
      <c r="A3" s="981"/>
      <c r="B3" s="981"/>
      <c r="C3" s="981"/>
      <c r="D3" s="981"/>
      <c r="E3" s="981"/>
      <c r="F3" s="981"/>
      <c r="G3" s="981"/>
      <c r="H3" s="981"/>
      <c r="I3" s="981"/>
    </row>
    <row r="4" spans="1:23" ht="39.9" customHeight="1" x14ac:dyDescent="0.4">
      <c r="A4" s="2250" t="s">
        <v>1056</v>
      </c>
      <c r="B4" s="2173"/>
      <c r="C4" s="2173"/>
      <c r="D4" s="2173"/>
      <c r="E4" s="2173"/>
      <c r="F4" s="2173"/>
      <c r="G4" s="2173"/>
      <c r="H4" s="2173"/>
      <c r="I4" s="2173"/>
    </row>
    <row r="5" spans="1:23" ht="16.5" customHeight="1" x14ac:dyDescent="0.3">
      <c r="B5" s="979"/>
      <c r="C5" s="979"/>
      <c r="D5" s="979"/>
      <c r="E5" s="979"/>
      <c r="F5" s="979"/>
      <c r="G5" s="979"/>
      <c r="H5" s="979"/>
      <c r="I5" s="979"/>
    </row>
    <row r="6" spans="1:23" ht="16.5" customHeight="1" thickBot="1" x14ac:dyDescent="0.35">
      <c r="A6" s="2251" t="s">
        <v>1128</v>
      </c>
      <c r="B6" s="2251"/>
      <c r="C6" s="2251"/>
      <c r="D6" s="2251"/>
      <c r="E6" s="2251"/>
      <c r="F6" s="2251"/>
      <c r="G6" s="2251"/>
      <c r="H6" s="2251"/>
      <c r="I6" s="2251"/>
    </row>
    <row r="7" spans="1:23" s="956" customFormat="1" ht="59.25" customHeight="1" thickBot="1" x14ac:dyDescent="0.35">
      <c r="A7" s="989" t="s">
        <v>988</v>
      </c>
      <c r="B7" s="990" t="s">
        <v>1057</v>
      </c>
      <c r="C7" s="990" t="s">
        <v>1058</v>
      </c>
      <c r="D7" s="989" t="s">
        <v>1059</v>
      </c>
      <c r="E7" s="990" t="s">
        <v>1060</v>
      </c>
      <c r="F7" s="990" t="s">
        <v>1061</v>
      </c>
      <c r="G7" s="2127" t="s">
        <v>1062</v>
      </c>
      <c r="H7" s="2252"/>
      <c r="I7" s="991" t="s">
        <v>1063</v>
      </c>
    </row>
    <row r="8" spans="1:23" s="965" customFormat="1" ht="50.1" customHeight="1" x14ac:dyDescent="0.3">
      <c r="A8" s="2217" t="s">
        <v>571</v>
      </c>
      <c r="B8" s="966" t="s">
        <v>299</v>
      </c>
      <c r="C8" s="1070">
        <f>SUM(C9:C10)</f>
        <v>0</v>
      </c>
      <c r="D8" s="1070">
        <f t="shared" ref="D8:F8" si="0">SUM(D9:D10)</f>
        <v>0</v>
      </c>
      <c r="E8" s="1070">
        <f t="shared" si="0"/>
        <v>0</v>
      </c>
      <c r="F8" s="1070">
        <f t="shared" si="0"/>
        <v>0</v>
      </c>
      <c r="G8" s="2253">
        <f>SUM(G9:H10)</f>
        <v>0</v>
      </c>
      <c r="H8" s="2254"/>
      <c r="I8" s="1073">
        <f>SUM(I9:I10)</f>
        <v>0</v>
      </c>
    </row>
    <row r="9" spans="1:23" ht="50.1" customHeight="1" x14ac:dyDescent="0.25">
      <c r="A9" s="2217"/>
      <c r="B9" s="958" t="s">
        <v>1009</v>
      </c>
      <c r="C9" s="1074">
        <v>0</v>
      </c>
      <c r="D9" s="1074">
        <v>0</v>
      </c>
      <c r="E9" s="1074">
        <v>0</v>
      </c>
      <c r="F9" s="1074">
        <v>0</v>
      </c>
      <c r="G9" s="2255">
        <v>0</v>
      </c>
      <c r="H9" s="2256"/>
      <c r="I9" s="1075">
        <v>0</v>
      </c>
    </row>
    <row r="10" spans="1:23" ht="50.1" customHeight="1" x14ac:dyDescent="0.25">
      <c r="A10" s="2227"/>
      <c r="B10" s="958" t="s">
        <v>1010</v>
      </c>
      <c r="C10" s="1074">
        <v>0</v>
      </c>
      <c r="D10" s="1074">
        <v>0</v>
      </c>
      <c r="E10" s="1074">
        <v>0</v>
      </c>
      <c r="F10" s="1074">
        <v>0</v>
      </c>
      <c r="G10" s="2255">
        <v>0</v>
      </c>
      <c r="H10" s="2256"/>
      <c r="I10" s="1075">
        <v>0</v>
      </c>
    </row>
    <row r="11" spans="1:23" s="457" customFormat="1" ht="50.1" customHeight="1" thickBot="1" x14ac:dyDescent="0.35">
      <c r="A11" s="465" t="s">
        <v>586</v>
      </c>
      <c r="B11" s="967"/>
      <c r="C11" s="967"/>
      <c r="D11" s="466"/>
      <c r="E11" s="968"/>
      <c r="F11" s="968"/>
      <c r="G11" s="466"/>
      <c r="H11" s="466"/>
      <c r="I11" s="968"/>
      <c r="K11" s="458"/>
      <c r="L11" s="458"/>
      <c r="M11" s="467"/>
      <c r="N11" s="992"/>
    </row>
    <row r="12" spans="1:23" s="457" customFormat="1" ht="16.5" customHeight="1" x14ac:dyDescent="0.3">
      <c r="A12" s="459" t="s">
        <v>312</v>
      </c>
      <c r="B12" s="458"/>
      <c r="C12" s="463" t="s">
        <v>313</v>
      </c>
      <c r="E12" s="737" t="s">
        <v>1011</v>
      </c>
      <c r="G12" s="993" t="s">
        <v>1012</v>
      </c>
      <c r="H12" s="993"/>
      <c r="J12" s="458"/>
      <c r="L12" s="458"/>
      <c r="O12" s="458"/>
    </row>
    <row r="13" spans="1:23" s="457" customFormat="1" ht="16.5" customHeight="1" x14ac:dyDescent="0.3">
      <c r="A13" s="459"/>
      <c r="B13" s="458"/>
      <c r="C13" s="463"/>
      <c r="E13" s="737"/>
      <c r="G13" s="993"/>
      <c r="H13" s="993"/>
      <c r="J13" s="458"/>
      <c r="L13" s="458"/>
      <c r="O13" s="458"/>
    </row>
    <row r="14" spans="1:23" s="457" customFormat="1" ht="16.5" customHeight="1" x14ac:dyDescent="0.3">
      <c r="E14" s="737" t="s">
        <v>137</v>
      </c>
      <c r="J14" s="458"/>
      <c r="K14" s="460"/>
      <c r="L14" s="458"/>
      <c r="N14" s="458"/>
      <c r="O14" s="458"/>
    </row>
    <row r="15" spans="1:23" s="457" customFormat="1" ht="16.5" customHeight="1" x14ac:dyDescent="0.3">
      <c r="E15" s="737"/>
      <c r="J15" s="458"/>
      <c r="K15" s="460"/>
      <c r="L15" s="458"/>
      <c r="N15" s="458"/>
      <c r="O15" s="458"/>
    </row>
    <row r="16" spans="1:23" ht="16.5" customHeight="1" x14ac:dyDescent="0.3">
      <c r="A16" s="461" t="s">
        <v>1013</v>
      </c>
      <c r="B16" s="971"/>
      <c r="C16" s="951"/>
      <c r="D16" s="951"/>
      <c r="E16" s="951"/>
      <c r="F16" s="951"/>
      <c r="G16" s="951"/>
      <c r="H16" s="951"/>
      <c r="I16" s="972" t="s">
        <v>1127</v>
      </c>
      <c r="J16" s="951"/>
      <c r="K16" s="951"/>
      <c r="L16" s="951"/>
      <c r="M16" s="951"/>
      <c r="N16" s="951"/>
      <c r="O16" s="951"/>
      <c r="P16" s="951"/>
      <c r="Q16" s="951"/>
      <c r="R16" s="951"/>
      <c r="S16" s="951"/>
      <c r="T16" s="951"/>
      <c r="U16" s="951"/>
      <c r="V16" s="951"/>
      <c r="W16" s="951"/>
    </row>
    <row r="17" spans="1:23" ht="16.5" customHeight="1" x14ac:dyDescent="0.3">
      <c r="A17" s="461" t="s">
        <v>1027</v>
      </c>
      <c r="B17" s="971"/>
      <c r="C17" s="951"/>
      <c r="D17" s="951"/>
      <c r="E17" s="951"/>
      <c r="F17" s="951"/>
      <c r="G17" s="951"/>
      <c r="H17" s="951"/>
      <c r="I17" s="951"/>
      <c r="J17" s="951"/>
      <c r="K17" s="951"/>
      <c r="L17" s="951"/>
      <c r="M17" s="951"/>
      <c r="N17" s="951"/>
      <c r="O17" s="951"/>
      <c r="P17" s="951"/>
      <c r="Q17" s="951"/>
      <c r="R17" s="951"/>
      <c r="S17" s="951"/>
      <c r="T17" s="951"/>
      <c r="U17" s="951"/>
      <c r="V17" s="951"/>
      <c r="W17" s="951"/>
    </row>
    <row r="18" spans="1:23" x14ac:dyDescent="0.25">
      <c r="A18" s="975"/>
      <c r="B18" s="975"/>
      <c r="C18" s="975"/>
      <c r="D18" s="975"/>
      <c r="E18" s="975"/>
      <c r="F18" s="975"/>
      <c r="G18" s="975"/>
      <c r="H18" s="975"/>
      <c r="I18" s="975"/>
      <c r="J18" s="975"/>
      <c r="K18" s="975"/>
      <c r="L18" s="975"/>
      <c r="M18" s="975"/>
      <c r="N18" s="975"/>
      <c r="O18" s="975"/>
      <c r="P18" s="975"/>
      <c r="Q18" s="975"/>
      <c r="R18" s="975"/>
      <c r="S18" s="975"/>
      <c r="T18" s="975"/>
      <c r="U18" s="975"/>
      <c r="V18" s="975"/>
      <c r="W18" s="975"/>
    </row>
  </sheetData>
  <mergeCells count="8">
    <mergeCell ref="G1:G2"/>
    <mergeCell ref="A4:I4"/>
    <mergeCell ref="A6:I6"/>
    <mergeCell ref="G7:H7"/>
    <mergeCell ref="A8:A10"/>
    <mergeCell ref="G8:H8"/>
    <mergeCell ref="G9:H9"/>
    <mergeCell ref="G10:H10"/>
  </mergeCells>
  <phoneticPr fontId="10" type="noConversion"/>
  <hyperlinks>
    <hyperlink ref="J1" location="預告統計資料發布時間表!A1" display="回發布時間表" xr:uid="{681D076F-799B-4343-B019-2F3689DCDB93}"/>
  </hyperlinks>
  <printOptions horizontalCentered="1" verticalCentered="1"/>
  <pageMargins left="0.78740157480314965" right="0.59055118110236227" top="0.98425196850393704" bottom="0.82677165354330717" header="0.51181102362204722" footer="0.51181102362204722"/>
  <pageSetup paperSize="9" scale="8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AC83-4BF0-42C1-99D3-5B8B4FD7ADBC}">
  <dimension ref="A1:M135"/>
  <sheetViews>
    <sheetView showGridLines="0" topLeftCell="A112" zoomScaleNormal="100" workbookViewId="0">
      <pane xSplit="5" topLeftCell="F1" activePane="topRight" state="frozen"/>
      <selection activeCell="AJ20" sqref="AJ20:AO20"/>
      <selection pane="topRight" activeCell="G119" sqref="G119"/>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1493</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17679029</v>
      </c>
      <c r="G7" s="341">
        <f t="shared" si="0"/>
        <v>105087001</v>
      </c>
      <c r="H7" s="341">
        <f>H8+H18+H19+H20+H21+H22+H25+H31+H34+H35+H36</f>
        <v>13355129</v>
      </c>
      <c r="I7" s="341">
        <f t="shared" ref="I7:K7" si="1">I8+I18+I19+I20+I21+I22+I25+I31+I34+I35+I36</f>
        <v>76574784</v>
      </c>
      <c r="J7" s="341">
        <f t="shared" si="1"/>
        <v>4323900</v>
      </c>
      <c r="K7" s="342">
        <f t="shared" si="1"/>
        <v>28512217</v>
      </c>
    </row>
    <row r="8" spans="1:12" ht="19.5" customHeight="1" x14ac:dyDescent="0.3">
      <c r="A8" s="343"/>
      <c r="B8" s="343"/>
      <c r="C8" s="344" t="s">
        <v>338</v>
      </c>
      <c r="D8" s="343"/>
      <c r="E8" s="343"/>
      <c r="F8" s="341">
        <f t="shared" ref="F8:G8" si="2">F9+F10+F11+F12+F13+F16+F17</f>
        <v>7810627</v>
      </c>
      <c r="G8" s="341">
        <f t="shared" si="2"/>
        <v>65016378</v>
      </c>
      <c r="H8" s="341">
        <f>H9+H10+H11+H12+H13+H16+H17</f>
        <v>7810627</v>
      </c>
      <c r="I8" s="341">
        <f t="shared" ref="I8:K8" si="3">I9+I10+I11+I12+I13+I16+I17</f>
        <v>65016378</v>
      </c>
      <c r="J8" s="341">
        <f t="shared" si="3"/>
        <v>0</v>
      </c>
      <c r="K8" s="342">
        <f t="shared" si="3"/>
        <v>0</v>
      </c>
    </row>
    <row r="9" spans="1:12" ht="19.5" customHeight="1" x14ac:dyDescent="0.3">
      <c r="A9" s="343"/>
      <c r="B9" s="343"/>
      <c r="C9" s="344"/>
      <c r="D9" s="343" t="s">
        <v>339</v>
      </c>
      <c r="E9" s="323"/>
      <c r="F9" s="341">
        <f>H9+J9</f>
        <v>14690</v>
      </c>
      <c r="G9" s="341">
        <f>I9+K9</f>
        <v>41970</v>
      </c>
      <c r="H9" s="345">
        <v>14690</v>
      </c>
      <c r="I9" s="345">
        <f>H9+'鄉庫收支月報表(114年3月)'!I9</f>
        <v>41970</v>
      </c>
      <c r="J9" s="345">
        <v>0</v>
      </c>
      <c r="K9" s="346">
        <f>J9+'鄉庫收支月報表(114年3月)'!K9</f>
        <v>0</v>
      </c>
    </row>
    <row r="10" spans="1:12" ht="19.5" customHeight="1" x14ac:dyDescent="0.3">
      <c r="A10" s="343"/>
      <c r="B10" s="343"/>
      <c r="C10" s="344"/>
      <c r="D10" s="343" t="s">
        <v>340</v>
      </c>
      <c r="E10" s="343"/>
      <c r="F10" s="341">
        <f t="shared" ref="F10:G12" si="4">H10+J10</f>
        <v>29016</v>
      </c>
      <c r="G10" s="341">
        <f t="shared" si="4"/>
        <v>230612</v>
      </c>
      <c r="H10" s="345">
        <v>29016</v>
      </c>
      <c r="I10" s="345">
        <f>H10+'鄉庫收支月報表(114年3月)'!I10</f>
        <v>230612</v>
      </c>
      <c r="J10" s="345">
        <v>0</v>
      </c>
      <c r="K10" s="346">
        <f>J10+'鄉庫收支月報表(114年3月)'!K10</f>
        <v>0</v>
      </c>
    </row>
    <row r="11" spans="1:12" ht="19.5" customHeight="1" x14ac:dyDescent="0.3">
      <c r="A11" s="343"/>
      <c r="B11" s="343"/>
      <c r="C11" s="344"/>
      <c r="D11" s="343" t="s">
        <v>341</v>
      </c>
      <c r="E11" s="343"/>
      <c r="F11" s="341">
        <f t="shared" si="4"/>
        <v>690</v>
      </c>
      <c r="G11" s="341">
        <f t="shared" si="4"/>
        <v>5889</v>
      </c>
      <c r="H11" s="345">
        <v>690</v>
      </c>
      <c r="I11" s="345">
        <f>H11+'鄉庫收支月報表(114年3月)'!I11</f>
        <v>5889</v>
      </c>
      <c r="J11" s="345">
        <v>0</v>
      </c>
      <c r="K11" s="346">
        <f>J11+'鄉庫收支月報表(114年3月)'!K11</f>
        <v>0</v>
      </c>
    </row>
    <row r="12" spans="1:12" ht="19.5" customHeight="1" x14ac:dyDescent="0.3">
      <c r="A12" s="343"/>
      <c r="B12" s="343"/>
      <c r="C12" s="344"/>
      <c r="D12" s="343" t="s">
        <v>342</v>
      </c>
      <c r="E12" s="343"/>
      <c r="F12" s="341">
        <f t="shared" si="4"/>
        <v>41109</v>
      </c>
      <c r="G12" s="341">
        <f t="shared" si="4"/>
        <v>63129</v>
      </c>
      <c r="H12" s="345">
        <v>41109</v>
      </c>
      <c r="I12" s="345">
        <f>H12+'鄉庫收支月報表(114年3月)'!I12</f>
        <v>63129</v>
      </c>
      <c r="J12" s="345">
        <v>0</v>
      </c>
      <c r="K12" s="346">
        <f>J12+'鄉庫收支月報表(114年3月)'!K12</f>
        <v>0</v>
      </c>
    </row>
    <row r="13" spans="1:12" ht="19.5" customHeight="1" x14ac:dyDescent="0.3">
      <c r="A13" s="343"/>
      <c r="B13" s="343"/>
      <c r="C13" s="344"/>
      <c r="D13" s="343" t="s">
        <v>343</v>
      </c>
      <c r="E13" s="343"/>
      <c r="F13" s="341">
        <f>H13+J13</f>
        <v>8299</v>
      </c>
      <c r="G13" s="341">
        <f>I13+K13</f>
        <v>81870</v>
      </c>
      <c r="H13" s="341">
        <f>SUM(H14:H15)</f>
        <v>8299</v>
      </c>
      <c r="I13" s="341">
        <f t="shared" ref="I13:K13" si="5">SUM(I14:I15)</f>
        <v>81870</v>
      </c>
      <c r="J13" s="341">
        <f t="shared" si="5"/>
        <v>0</v>
      </c>
      <c r="K13" s="342">
        <f t="shared" si="5"/>
        <v>0</v>
      </c>
    </row>
    <row r="14" spans="1:12" ht="19.5" customHeight="1" x14ac:dyDescent="0.3">
      <c r="A14" s="343"/>
      <c r="B14" s="343"/>
      <c r="C14" s="344"/>
      <c r="D14" s="343"/>
      <c r="E14" s="343" t="s">
        <v>344</v>
      </c>
      <c r="F14" s="341">
        <f t="shared" ref="F14:G28" si="6">H14+J14</f>
        <v>0</v>
      </c>
      <c r="G14" s="341">
        <f t="shared" si="6"/>
        <v>0</v>
      </c>
      <c r="H14" s="345">
        <v>0</v>
      </c>
      <c r="I14" s="345">
        <f>H14+'鄉庫收支月報表(114年3月)'!I14</f>
        <v>0</v>
      </c>
      <c r="J14" s="345">
        <v>0</v>
      </c>
      <c r="K14" s="346">
        <f>J14+'鄉庫收支月報表(114年3月)'!K14</f>
        <v>0</v>
      </c>
    </row>
    <row r="15" spans="1:12" ht="19.5" customHeight="1" x14ac:dyDescent="0.3">
      <c r="A15" s="343"/>
      <c r="B15" s="343"/>
      <c r="C15" s="344"/>
      <c r="D15" s="343"/>
      <c r="E15" s="343" t="s">
        <v>345</v>
      </c>
      <c r="F15" s="341">
        <f t="shared" si="6"/>
        <v>8299</v>
      </c>
      <c r="G15" s="341">
        <f t="shared" si="6"/>
        <v>81870</v>
      </c>
      <c r="H15" s="345">
        <v>8299</v>
      </c>
      <c r="I15" s="345">
        <f>H15+'鄉庫收支月報表(114年3月)'!I15</f>
        <v>81870</v>
      </c>
      <c r="J15" s="345">
        <v>0</v>
      </c>
      <c r="K15" s="346">
        <f>J15+'鄉庫收支月報表(114年3月)'!K15</f>
        <v>0</v>
      </c>
    </row>
    <row r="16" spans="1:12" ht="19.5" customHeight="1" x14ac:dyDescent="0.3">
      <c r="A16" s="343"/>
      <c r="B16" s="343"/>
      <c r="C16" s="344"/>
      <c r="D16" s="343" t="s">
        <v>346</v>
      </c>
      <c r="E16" s="343"/>
      <c r="F16" s="341">
        <f t="shared" si="6"/>
        <v>7716823</v>
      </c>
      <c r="G16" s="341">
        <f t="shared" si="6"/>
        <v>64592908</v>
      </c>
      <c r="H16" s="345">
        <v>7716823</v>
      </c>
      <c r="I16" s="345">
        <f>H16+'鄉庫收支月報表(114年3月)'!I16</f>
        <v>64592908</v>
      </c>
      <c r="J16" s="345">
        <v>0</v>
      </c>
      <c r="K16" s="346">
        <f>J16+'鄉庫收支月報表(114年3月)'!K16</f>
        <v>0</v>
      </c>
    </row>
    <row r="17" spans="1:11" ht="19.5" customHeight="1" x14ac:dyDescent="0.3">
      <c r="A17" s="343"/>
      <c r="B17" s="343"/>
      <c r="C17" s="344"/>
      <c r="D17" s="343" t="s">
        <v>347</v>
      </c>
      <c r="E17" s="343"/>
      <c r="F17" s="341">
        <f t="shared" si="6"/>
        <v>0</v>
      </c>
      <c r="G17" s="341">
        <f t="shared" si="6"/>
        <v>0</v>
      </c>
      <c r="H17" s="345">
        <v>0</v>
      </c>
      <c r="I17" s="345">
        <f>H17+'鄉庫收支月報表(114年3月)'!I17</f>
        <v>0</v>
      </c>
      <c r="J17" s="345">
        <v>0</v>
      </c>
      <c r="K17" s="346">
        <f>J17+'鄉庫收支月報表(114年3月)'!K17</f>
        <v>0</v>
      </c>
    </row>
    <row r="18" spans="1:11" ht="19.5" customHeight="1" x14ac:dyDescent="0.3">
      <c r="A18" s="343"/>
      <c r="B18" s="343"/>
      <c r="C18" s="347" t="s">
        <v>348</v>
      </c>
      <c r="D18" s="343"/>
      <c r="E18" s="343"/>
      <c r="F18" s="341">
        <f t="shared" si="6"/>
        <v>0</v>
      </c>
      <c r="G18" s="341">
        <f t="shared" si="6"/>
        <v>0</v>
      </c>
      <c r="H18" s="345">
        <v>0</v>
      </c>
      <c r="I18" s="345">
        <f>H18+'鄉庫收支月報表(114年3月)'!I18</f>
        <v>0</v>
      </c>
      <c r="J18" s="345">
        <v>0</v>
      </c>
      <c r="K18" s="346">
        <f>J18+'鄉庫收支月報表(114年3月)'!K18</f>
        <v>0</v>
      </c>
    </row>
    <row r="19" spans="1:11" ht="19.5" customHeight="1" x14ac:dyDescent="0.3">
      <c r="A19" s="343"/>
      <c r="B19" s="343"/>
      <c r="C19" s="347" t="s">
        <v>349</v>
      </c>
      <c r="D19" s="343"/>
      <c r="E19" s="343"/>
      <c r="F19" s="341">
        <f t="shared" si="6"/>
        <v>1000</v>
      </c>
      <c r="G19" s="341">
        <f t="shared" si="6"/>
        <v>34865</v>
      </c>
      <c r="H19" s="345">
        <v>1000</v>
      </c>
      <c r="I19" s="345">
        <f>H19+'鄉庫收支月報表(114年3月)'!I19</f>
        <v>34865</v>
      </c>
      <c r="J19" s="345">
        <v>0</v>
      </c>
      <c r="K19" s="346">
        <f>J19+'鄉庫收支月報表(114年3月)'!K19</f>
        <v>0</v>
      </c>
    </row>
    <row r="20" spans="1:11" ht="19.5" customHeight="1" x14ac:dyDescent="0.3">
      <c r="A20" s="343"/>
      <c r="B20" s="343"/>
      <c r="C20" s="347" t="s">
        <v>350</v>
      </c>
      <c r="D20" s="343"/>
      <c r="E20" s="343"/>
      <c r="F20" s="341">
        <f t="shared" si="6"/>
        <v>753950</v>
      </c>
      <c r="G20" s="341">
        <f t="shared" si="6"/>
        <v>2659719</v>
      </c>
      <c r="H20" s="345">
        <v>753950</v>
      </c>
      <c r="I20" s="345">
        <f>H20+'鄉庫收支月報表(114年3月)'!I20</f>
        <v>2659719</v>
      </c>
      <c r="J20" s="345">
        <v>0</v>
      </c>
      <c r="K20" s="346">
        <f>J20+'鄉庫收支月報表(114年3月)'!K20</f>
        <v>0</v>
      </c>
    </row>
    <row r="21" spans="1:11" ht="19.5" customHeight="1" x14ac:dyDescent="0.3">
      <c r="A21" s="343"/>
      <c r="B21" s="343"/>
      <c r="C21" s="347" t="s">
        <v>351</v>
      </c>
      <c r="D21" s="343"/>
      <c r="E21" s="343"/>
      <c r="F21" s="341">
        <f t="shared" si="6"/>
        <v>0</v>
      </c>
      <c r="G21" s="341">
        <f t="shared" si="6"/>
        <v>0</v>
      </c>
      <c r="H21" s="345">
        <v>0</v>
      </c>
      <c r="I21" s="345">
        <f>H21+'鄉庫收支月報表(114年3月)'!I21</f>
        <v>0</v>
      </c>
      <c r="J21" s="345">
        <v>0</v>
      </c>
      <c r="K21" s="346">
        <f>J21+'鄉庫收支月報表(114年3月)'!K21</f>
        <v>0</v>
      </c>
    </row>
    <row r="22" spans="1:11" ht="19.5" customHeight="1" x14ac:dyDescent="0.3">
      <c r="A22" s="343"/>
      <c r="B22" s="343"/>
      <c r="C22" s="347" t="s">
        <v>352</v>
      </c>
      <c r="D22" s="343"/>
      <c r="E22" s="343"/>
      <c r="F22" s="341">
        <f t="shared" si="6"/>
        <v>17445</v>
      </c>
      <c r="G22" s="341">
        <f t="shared" si="6"/>
        <v>330434</v>
      </c>
      <c r="H22" s="341">
        <f>SUM(H23:H24)</f>
        <v>17445</v>
      </c>
      <c r="I22" s="341">
        <f t="shared" ref="I22:K22" si="7">SUM(I23:I24)</f>
        <v>330434</v>
      </c>
      <c r="J22" s="341">
        <f t="shared" si="7"/>
        <v>0</v>
      </c>
      <c r="K22" s="342">
        <f t="shared" si="7"/>
        <v>0</v>
      </c>
    </row>
    <row r="23" spans="1:11" ht="19.5" customHeight="1" x14ac:dyDescent="0.3">
      <c r="A23" s="343"/>
      <c r="B23" s="343"/>
      <c r="C23" s="323"/>
      <c r="D23" s="347" t="s">
        <v>353</v>
      </c>
      <c r="E23" s="343"/>
      <c r="F23" s="341">
        <f t="shared" si="6"/>
        <v>17445</v>
      </c>
      <c r="G23" s="341">
        <f t="shared" si="6"/>
        <v>330434</v>
      </c>
      <c r="H23" s="345">
        <v>17445</v>
      </c>
      <c r="I23" s="345">
        <f>H23+'鄉庫收支月報表(114年3月)'!I23</f>
        <v>330434</v>
      </c>
      <c r="J23" s="345">
        <v>0</v>
      </c>
      <c r="K23" s="346">
        <f>J23+'鄉庫收支月報表(114年3月)'!K23</f>
        <v>0</v>
      </c>
    </row>
    <row r="24" spans="1:11" ht="19.5" customHeight="1" x14ac:dyDescent="0.3">
      <c r="A24" s="343"/>
      <c r="B24" s="343"/>
      <c r="C24" s="343"/>
      <c r="D24" s="343" t="s">
        <v>354</v>
      </c>
      <c r="E24" s="343"/>
      <c r="F24" s="341">
        <f t="shared" si="6"/>
        <v>0</v>
      </c>
      <c r="G24" s="341">
        <f t="shared" si="6"/>
        <v>0</v>
      </c>
      <c r="H24" s="345">
        <v>0</v>
      </c>
      <c r="I24" s="345">
        <f>H24+'鄉庫收支月報表(114年3月)'!I24</f>
        <v>0</v>
      </c>
      <c r="J24" s="345">
        <v>0</v>
      </c>
      <c r="K24" s="346">
        <f>J24+'鄉庫收支月報表(114年3月)'!K24</f>
        <v>0</v>
      </c>
    </row>
    <row r="25" spans="1:11" ht="19.5" customHeight="1" x14ac:dyDescent="0.3">
      <c r="A25" s="343"/>
      <c r="B25" s="343"/>
      <c r="C25" s="343" t="s">
        <v>355</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356</v>
      </c>
      <c r="E26" s="343"/>
      <c r="F26" s="341">
        <f t="shared" si="6"/>
        <v>0</v>
      </c>
      <c r="G26" s="341">
        <f t="shared" si="6"/>
        <v>0</v>
      </c>
      <c r="H26" s="345">
        <v>0</v>
      </c>
      <c r="I26" s="345">
        <f>H26+'鄉庫收支月報表(114年3月)'!I26</f>
        <v>0</v>
      </c>
      <c r="J26" s="345">
        <v>0</v>
      </c>
      <c r="K26" s="346">
        <f>J26+'鄉庫收支月報表(114年3月)'!K26</f>
        <v>0</v>
      </c>
    </row>
    <row r="27" spans="1:11" ht="19.5" customHeight="1" x14ac:dyDescent="0.3">
      <c r="A27" s="343"/>
      <c r="B27" s="343"/>
      <c r="C27" s="343"/>
      <c r="D27" s="343" t="s">
        <v>357</v>
      </c>
      <c r="E27" s="343"/>
      <c r="F27" s="341">
        <f t="shared" si="6"/>
        <v>0</v>
      </c>
      <c r="G27" s="341">
        <f t="shared" si="6"/>
        <v>0</v>
      </c>
      <c r="H27" s="345">
        <v>0</v>
      </c>
      <c r="I27" s="345">
        <f>H27+'鄉庫收支月報表(114年3月)'!I27</f>
        <v>0</v>
      </c>
      <c r="J27" s="345">
        <v>0</v>
      </c>
      <c r="K27" s="346">
        <f>J27+'鄉庫收支月報表(114年3月)'!K27</f>
        <v>0</v>
      </c>
    </row>
    <row r="28" spans="1:11" ht="19.5" customHeight="1" x14ac:dyDescent="0.3">
      <c r="A28" s="343"/>
      <c r="B28" s="343"/>
      <c r="C28" s="343"/>
      <c r="D28" s="343" t="s">
        <v>358</v>
      </c>
      <c r="E28" s="343"/>
      <c r="F28" s="341">
        <f t="shared" si="6"/>
        <v>0</v>
      </c>
      <c r="G28" s="341">
        <f t="shared" si="6"/>
        <v>0</v>
      </c>
      <c r="H28" s="345">
        <v>0</v>
      </c>
      <c r="I28" s="345">
        <f>H28+'鄉庫收支月報表(114年3月)'!I28</f>
        <v>0</v>
      </c>
      <c r="J28" s="345">
        <v>0</v>
      </c>
      <c r="K28" s="346">
        <f>J28+'鄉庫收支月報表(114年3月)'!K28</f>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8935551</v>
      </c>
      <c r="G31" s="341">
        <f>I31+K31</f>
        <v>36260664</v>
      </c>
      <c r="H31" s="341">
        <f>SUM(H32:H33)</f>
        <v>4611651</v>
      </c>
      <c r="I31" s="341">
        <f t="shared" ref="I31:K31" si="8">SUM(I32:I33)</f>
        <v>7793199</v>
      </c>
      <c r="J31" s="341">
        <f t="shared" si="8"/>
        <v>4323900</v>
      </c>
      <c r="K31" s="342">
        <f t="shared" si="8"/>
        <v>28467465</v>
      </c>
    </row>
    <row r="32" spans="1:11" ht="19.5" customHeight="1" x14ac:dyDescent="0.3">
      <c r="A32" s="343"/>
      <c r="B32" s="343"/>
      <c r="C32" s="343"/>
      <c r="D32" s="343" t="s">
        <v>360</v>
      </c>
      <c r="E32" s="343"/>
      <c r="F32" s="341">
        <f t="shared" ref="F32:G42" si="9">H32+J32</f>
        <v>8935551</v>
      </c>
      <c r="G32" s="341">
        <f t="shared" si="9"/>
        <v>36260664</v>
      </c>
      <c r="H32" s="345">
        <v>4611651</v>
      </c>
      <c r="I32" s="345">
        <f>H32+'鄉庫收支月報表(114年3月)'!I32</f>
        <v>7793199</v>
      </c>
      <c r="J32" s="345">
        <v>4323900</v>
      </c>
      <c r="K32" s="346">
        <f>J32+'鄉庫收支月報表(114年3月)'!K32</f>
        <v>28467465</v>
      </c>
    </row>
    <row r="33" spans="1:11" ht="19.5" customHeight="1" x14ac:dyDescent="0.3">
      <c r="A33" s="343"/>
      <c r="B33" s="343"/>
      <c r="C33" s="343"/>
      <c r="D33" s="343" t="s">
        <v>361</v>
      </c>
      <c r="E33" s="343"/>
      <c r="F33" s="341">
        <f t="shared" si="9"/>
        <v>0</v>
      </c>
      <c r="G33" s="341">
        <f t="shared" si="9"/>
        <v>0</v>
      </c>
      <c r="H33" s="345">
        <v>0</v>
      </c>
      <c r="I33" s="345">
        <f>H33+'鄉庫收支月報表(114年3月)'!I33</f>
        <v>0</v>
      </c>
      <c r="J33" s="345">
        <v>0</v>
      </c>
      <c r="K33" s="346">
        <f>J33+'鄉庫收支月報表(114年3月)'!K33</f>
        <v>0</v>
      </c>
    </row>
    <row r="34" spans="1:11" ht="19.5" customHeight="1" x14ac:dyDescent="0.3">
      <c r="A34" s="343"/>
      <c r="B34" s="343"/>
      <c r="C34" s="343" t="s">
        <v>362</v>
      </c>
      <c r="D34" s="343"/>
      <c r="E34" s="343"/>
      <c r="F34" s="341">
        <f t="shared" si="9"/>
        <v>0</v>
      </c>
      <c r="G34" s="341">
        <f t="shared" si="9"/>
        <v>0</v>
      </c>
      <c r="H34" s="345">
        <v>0</v>
      </c>
      <c r="I34" s="345">
        <f>H34+'鄉庫收支月報表(114年3月)'!I34</f>
        <v>0</v>
      </c>
      <c r="J34" s="345">
        <v>0</v>
      </c>
      <c r="K34" s="346">
        <f>J34+'鄉庫收支月報表(114年3月)'!K34</f>
        <v>0</v>
      </c>
    </row>
    <row r="35" spans="1:11" ht="19.5" customHeight="1" x14ac:dyDescent="0.3">
      <c r="A35" s="343"/>
      <c r="B35" s="343"/>
      <c r="C35" s="343" t="s">
        <v>363</v>
      </c>
      <c r="D35" s="343"/>
      <c r="E35" s="343"/>
      <c r="F35" s="341">
        <f t="shared" si="9"/>
        <v>0</v>
      </c>
      <c r="G35" s="341">
        <f t="shared" si="9"/>
        <v>0</v>
      </c>
      <c r="H35" s="345">
        <v>0</v>
      </c>
      <c r="I35" s="345">
        <f>H35+'鄉庫收支月報表(114年3月)'!I35</f>
        <v>0</v>
      </c>
      <c r="J35" s="345">
        <v>0</v>
      </c>
      <c r="K35" s="346">
        <f>J35+'鄉庫收支月報表(114年3月)'!K35</f>
        <v>0</v>
      </c>
    </row>
    <row r="36" spans="1:11" ht="19.5" customHeight="1" x14ac:dyDescent="0.3">
      <c r="A36" s="343"/>
      <c r="B36" s="343"/>
      <c r="C36" s="343" t="s">
        <v>364</v>
      </c>
      <c r="D36" s="343"/>
      <c r="E36" s="343"/>
      <c r="F36" s="341">
        <f t="shared" si="9"/>
        <v>160456</v>
      </c>
      <c r="G36" s="341">
        <f t="shared" si="9"/>
        <v>784941</v>
      </c>
      <c r="H36" s="345">
        <v>160456</v>
      </c>
      <c r="I36" s="345">
        <f>H36+'鄉庫收支月報表(114年3月)'!I36</f>
        <v>740189</v>
      </c>
      <c r="J36" s="345">
        <v>0</v>
      </c>
      <c r="K36" s="346">
        <f>J36+'鄉庫收支月報表(114年3月)'!K36</f>
        <v>44752</v>
      </c>
    </row>
    <row r="37" spans="1:11" ht="19.5" customHeight="1" x14ac:dyDescent="0.3">
      <c r="A37" s="343"/>
      <c r="B37" s="343" t="s">
        <v>365</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366</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367</v>
      </c>
      <c r="E39" s="343"/>
      <c r="F39" s="341">
        <f t="shared" si="9"/>
        <v>0</v>
      </c>
      <c r="G39" s="341">
        <f t="shared" si="9"/>
        <v>0</v>
      </c>
      <c r="H39" s="345">
        <v>0</v>
      </c>
      <c r="I39" s="345">
        <f>H39+'鄉庫收支月報表(114年3月)'!I39</f>
        <v>0</v>
      </c>
      <c r="J39" s="345">
        <v>0</v>
      </c>
      <c r="K39" s="346">
        <f>J39+'鄉庫收支月報表(114年3月)'!K39</f>
        <v>0</v>
      </c>
    </row>
    <row r="40" spans="1:11" ht="19.5" customHeight="1" x14ac:dyDescent="0.3">
      <c r="A40" s="343"/>
      <c r="B40" s="343"/>
      <c r="C40" s="343"/>
      <c r="D40" s="343" t="s">
        <v>368</v>
      </c>
      <c r="E40" s="343"/>
      <c r="F40" s="341">
        <f t="shared" si="9"/>
        <v>0</v>
      </c>
      <c r="G40" s="341">
        <f t="shared" si="9"/>
        <v>0</v>
      </c>
      <c r="H40" s="345">
        <v>0</v>
      </c>
      <c r="I40" s="345">
        <f>H40+'鄉庫收支月報表(114年3月)'!I40</f>
        <v>0</v>
      </c>
      <c r="J40" s="345">
        <v>0</v>
      </c>
      <c r="K40" s="346">
        <f>J40+'鄉庫收支月報表(114年3月)'!K40</f>
        <v>0</v>
      </c>
    </row>
    <row r="41" spans="1:11" ht="19.5" customHeight="1" x14ac:dyDescent="0.3">
      <c r="A41" s="343"/>
      <c r="B41" s="343"/>
      <c r="C41" s="343"/>
      <c r="D41" s="343" t="s">
        <v>369</v>
      </c>
      <c r="E41" s="343"/>
      <c r="F41" s="341">
        <f t="shared" si="9"/>
        <v>0</v>
      </c>
      <c r="G41" s="341">
        <f t="shared" si="9"/>
        <v>0</v>
      </c>
      <c r="H41" s="345">
        <v>0</v>
      </c>
      <c r="I41" s="345">
        <f>H41+'鄉庫收支月報表(114年3月)'!I41</f>
        <v>0</v>
      </c>
      <c r="J41" s="345">
        <v>0</v>
      </c>
      <c r="K41" s="346">
        <f>J41+'鄉庫收支月報表(114年3月)'!K41</f>
        <v>0</v>
      </c>
    </row>
    <row r="42" spans="1:11" ht="19.5" customHeight="1" x14ac:dyDescent="0.3">
      <c r="A42" s="343"/>
      <c r="B42" s="343"/>
      <c r="C42" s="343"/>
      <c r="D42" s="343" t="s">
        <v>354</v>
      </c>
      <c r="E42" s="343"/>
      <c r="F42" s="341">
        <f t="shared" si="9"/>
        <v>0</v>
      </c>
      <c r="G42" s="341">
        <f t="shared" si="9"/>
        <v>0</v>
      </c>
      <c r="H42" s="345"/>
      <c r="I42" s="345">
        <f>H42+'鄉庫收支月報表(114年3月)'!I42</f>
        <v>0</v>
      </c>
      <c r="J42" s="345">
        <v>0</v>
      </c>
      <c r="K42" s="346">
        <f>J42+'鄉庫收支月報表(114年3月)'!K42</f>
        <v>0</v>
      </c>
    </row>
    <row r="43" spans="1:11" ht="19.5" customHeight="1" x14ac:dyDescent="0.3">
      <c r="A43" s="343"/>
      <c r="B43" s="348" t="s">
        <v>370</v>
      </c>
      <c r="C43" s="343"/>
      <c r="D43" s="343"/>
      <c r="E43" s="343"/>
      <c r="F43" s="341">
        <f>F37+F7</f>
        <v>17679029</v>
      </c>
      <c r="G43" s="341">
        <f t="shared" ref="G43:K43" si="12">G37+G7</f>
        <v>105087001</v>
      </c>
      <c r="H43" s="341">
        <f t="shared" si="12"/>
        <v>13355129</v>
      </c>
      <c r="I43" s="341">
        <f t="shared" si="12"/>
        <v>76574784</v>
      </c>
      <c r="J43" s="341">
        <f t="shared" si="12"/>
        <v>4323900</v>
      </c>
      <c r="K43" s="342">
        <f t="shared" si="12"/>
        <v>28512217</v>
      </c>
    </row>
    <row r="44" spans="1:11" ht="19.5" customHeight="1" x14ac:dyDescent="0.3">
      <c r="A44" s="343"/>
      <c r="B44" s="343" t="s">
        <v>371</v>
      </c>
      <c r="C44" s="343"/>
      <c r="D44" s="343"/>
      <c r="E44" s="343"/>
      <c r="F44" s="349">
        <v>0</v>
      </c>
      <c r="G44" s="345">
        <f>+'鄉庫收支月報表(114年3月)'!G44</f>
        <v>0</v>
      </c>
      <c r="H44" s="350"/>
      <c r="I44" s="351"/>
      <c r="J44" s="351"/>
      <c r="K44" s="352"/>
    </row>
    <row r="45" spans="1:11" ht="19.5" customHeight="1" x14ac:dyDescent="0.3">
      <c r="A45" s="343"/>
      <c r="B45" s="343" t="s">
        <v>372</v>
      </c>
      <c r="C45" s="343"/>
      <c r="D45" s="343"/>
      <c r="E45" s="343"/>
      <c r="F45" s="349">
        <v>0</v>
      </c>
      <c r="G45" s="345">
        <f>+'鄉庫收支月報表(114年3月)'!G45</f>
        <v>0</v>
      </c>
      <c r="H45" s="353"/>
      <c r="I45" s="354"/>
      <c r="J45" s="354"/>
      <c r="K45" s="355"/>
    </row>
    <row r="46" spans="1:11" ht="19.5" customHeight="1" x14ac:dyDescent="0.3">
      <c r="A46" s="343"/>
      <c r="B46" s="343" t="s">
        <v>373</v>
      </c>
      <c r="C46" s="343"/>
      <c r="D46" s="343"/>
      <c r="E46" s="343"/>
      <c r="F46" s="349">
        <v>0</v>
      </c>
      <c r="G46" s="345">
        <f>+'鄉庫收支月報表(114年3月)'!G46</f>
        <v>0</v>
      </c>
      <c r="H46" s="353"/>
      <c r="I46" s="354"/>
      <c r="J46" s="354"/>
      <c r="K46" s="355"/>
    </row>
    <row r="47" spans="1:11" ht="19.5" customHeight="1" x14ac:dyDescent="0.3">
      <c r="A47" s="343"/>
      <c r="B47" s="343" t="s">
        <v>374</v>
      </c>
      <c r="C47" s="343"/>
      <c r="D47" s="343"/>
      <c r="E47" s="343"/>
      <c r="F47" s="349">
        <v>0</v>
      </c>
      <c r="G47" s="345">
        <f>+'鄉庫收支月報表(114年3月)'!G47</f>
        <v>0</v>
      </c>
      <c r="H47" s="356"/>
      <c r="I47" s="354"/>
      <c r="J47" s="354"/>
      <c r="K47" s="355"/>
    </row>
    <row r="48" spans="1:11" ht="19.5" customHeight="1" x14ac:dyDescent="0.3">
      <c r="A48" s="343"/>
      <c r="B48" s="343" t="s">
        <v>375</v>
      </c>
      <c r="C48" s="343"/>
      <c r="D48" s="343"/>
      <c r="E48" s="343"/>
      <c r="F48" s="349">
        <v>0</v>
      </c>
      <c r="G48" s="345">
        <f>+'鄉庫收支月報表(114年3月)'!G48</f>
        <v>0</v>
      </c>
      <c r="H48" s="353"/>
      <c r="I48" s="354"/>
      <c r="J48" s="354"/>
      <c r="K48" s="355"/>
    </row>
    <row r="49" spans="1:11" ht="19.5" customHeight="1" x14ac:dyDescent="0.3">
      <c r="A49" s="343" t="s">
        <v>376</v>
      </c>
      <c r="B49" s="343"/>
      <c r="C49" s="343"/>
      <c r="D49" s="343"/>
      <c r="E49" s="343"/>
      <c r="F49" s="349">
        <v>0</v>
      </c>
      <c r="G49" s="345">
        <f>+'鄉庫收支月報表(114年3月)'!G49</f>
        <v>0</v>
      </c>
      <c r="H49" s="353"/>
      <c r="I49" s="354"/>
      <c r="J49" s="354"/>
      <c r="K49" s="355"/>
    </row>
    <row r="50" spans="1:11" ht="19.5" customHeight="1" x14ac:dyDescent="0.3">
      <c r="A50" s="343"/>
      <c r="B50" s="343" t="s">
        <v>377</v>
      </c>
      <c r="C50" s="343"/>
      <c r="D50" s="343"/>
      <c r="E50" s="343"/>
      <c r="F50" s="349">
        <v>0</v>
      </c>
      <c r="G50" s="345">
        <f>+'鄉庫收支月報表(114年3月)'!G50</f>
        <v>0</v>
      </c>
      <c r="H50" s="353"/>
      <c r="I50" s="354"/>
      <c r="J50" s="354"/>
      <c r="K50" s="355"/>
    </row>
    <row r="51" spans="1:11" ht="19.5" customHeight="1" x14ac:dyDescent="0.3">
      <c r="A51" s="348" t="s">
        <v>378</v>
      </c>
      <c r="B51" s="343"/>
      <c r="C51" s="343"/>
      <c r="D51" s="343"/>
      <c r="E51" s="357"/>
      <c r="F51" s="341">
        <f>SUM(F43:F50)</f>
        <v>17679029</v>
      </c>
      <c r="G51" s="341">
        <f>SUM(G43:G50)</f>
        <v>105087001</v>
      </c>
      <c r="H51" s="353"/>
      <c r="I51" s="354"/>
      <c r="J51" s="354"/>
      <c r="K51" s="355"/>
    </row>
    <row r="52" spans="1:11" ht="19.5" customHeight="1" x14ac:dyDescent="0.3">
      <c r="A52" s="348" t="s">
        <v>379</v>
      </c>
      <c r="B52" s="343"/>
      <c r="C52" s="343"/>
      <c r="D52" s="343"/>
      <c r="E52" s="358"/>
      <c r="F52" s="345">
        <f>'鄉庫收支月報表(114年3月)'!F128</f>
        <v>424716791</v>
      </c>
      <c r="G52" s="345"/>
      <c r="H52" s="353"/>
      <c r="I52" s="354"/>
      <c r="J52" s="354"/>
      <c r="K52" s="355"/>
    </row>
    <row r="53" spans="1:11" ht="19.5" customHeight="1" x14ac:dyDescent="0.3">
      <c r="A53" s="348" t="s">
        <v>380</v>
      </c>
      <c r="B53" s="343"/>
      <c r="C53" s="343"/>
      <c r="D53" s="343"/>
      <c r="E53" s="358"/>
      <c r="F53" s="341">
        <f>SUM(F51:F52)</f>
        <v>442395820</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11652659</v>
      </c>
      <c r="G56" s="341">
        <f>I56+K56</f>
        <v>40809351</v>
      </c>
      <c r="H56" s="341">
        <f>H57+H62+H66+H71+H77+H82+H85+H88</f>
        <v>11652659</v>
      </c>
      <c r="I56" s="341">
        <f t="shared" ref="I56:K56" si="13">I57+I62+I66+I71+I77+I82+I85+I88</f>
        <v>40214351</v>
      </c>
      <c r="J56" s="341">
        <f t="shared" si="13"/>
        <v>0</v>
      </c>
      <c r="K56" s="342">
        <f t="shared" si="13"/>
        <v>595000</v>
      </c>
    </row>
    <row r="57" spans="1:11" ht="19.5" customHeight="1" x14ac:dyDescent="0.3">
      <c r="A57" s="343"/>
      <c r="B57" s="343"/>
      <c r="C57" s="344" t="s">
        <v>384</v>
      </c>
      <c r="D57" s="343"/>
      <c r="E57" s="343"/>
      <c r="F57" s="341">
        <f t="shared" ref="F57:G79" si="14">H57+J57</f>
        <v>5932631</v>
      </c>
      <c r="G57" s="341">
        <f t="shared" si="14"/>
        <v>23591757</v>
      </c>
      <c r="H57" s="341">
        <f>SUM(H58:H61)</f>
        <v>5932631</v>
      </c>
      <c r="I57" s="341">
        <f t="shared" ref="I57:K57" si="15">SUM(I58:I61)</f>
        <v>23591757</v>
      </c>
      <c r="J57" s="341">
        <f t="shared" si="15"/>
        <v>0</v>
      </c>
      <c r="K57" s="342">
        <f t="shared" si="15"/>
        <v>0</v>
      </c>
    </row>
    <row r="58" spans="1:11" ht="19.5" customHeight="1" x14ac:dyDescent="0.3">
      <c r="A58" s="343"/>
      <c r="B58" s="343"/>
      <c r="C58" s="344"/>
      <c r="D58" s="343" t="s">
        <v>385</v>
      </c>
      <c r="E58" s="343"/>
      <c r="F58" s="341">
        <f t="shared" si="14"/>
        <v>1078022</v>
      </c>
      <c r="G58" s="341">
        <f t="shared" si="14"/>
        <v>7007578</v>
      </c>
      <c r="H58" s="345">
        <v>1078022</v>
      </c>
      <c r="I58" s="345">
        <f>H58+'鄉庫收支月報表(114年3月)'!I58</f>
        <v>7007578</v>
      </c>
      <c r="J58" s="345">
        <v>0</v>
      </c>
      <c r="K58" s="346">
        <f>J58+'鄉庫收支月報表(114年3月)'!K58</f>
        <v>0</v>
      </c>
    </row>
    <row r="59" spans="1:11" ht="19.5" customHeight="1" x14ac:dyDescent="0.3">
      <c r="A59" s="343"/>
      <c r="B59" s="343"/>
      <c r="C59" s="344"/>
      <c r="D59" s="343" t="s">
        <v>386</v>
      </c>
      <c r="E59" s="343"/>
      <c r="F59" s="341">
        <f t="shared" si="14"/>
        <v>1484961</v>
      </c>
      <c r="G59" s="341">
        <f t="shared" si="14"/>
        <v>5159786</v>
      </c>
      <c r="H59" s="345">
        <v>1484961</v>
      </c>
      <c r="I59" s="345">
        <f>H59+'鄉庫收支月報表(114年3月)'!I59</f>
        <v>5159786</v>
      </c>
      <c r="J59" s="345">
        <v>0</v>
      </c>
      <c r="K59" s="346">
        <f>J59+'鄉庫收支月報表(114年3月)'!K59</f>
        <v>0</v>
      </c>
    </row>
    <row r="60" spans="1:11" ht="19.5" customHeight="1" x14ac:dyDescent="0.3">
      <c r="A60" s="343"/>
      <c r="B60" s="343"/>
      <c r="C60" s="344"/>
      <c r="D60" s="343" t="s">
        <v>387</v>
      </c>
      <c r="E60" s="343"/>
      <c r="F60" s="341">
        <f t="shared" si="14"/>
        <v>3367706</v>
      </c>
      <c r="G60" s="341">
        <f t="shared" si="14"/>
        <v>11366461</v>
      </c>
      <c r="H60" s="345">
        <v>3367706</v>
      </c>
      <c r="I60" s="345">
        <f>H60+'鄉庫收支月報表(114年3月)'!I60</f>
        <v>11366461</v>
      </c>
      <c r="J60" s="345">
        <v>0</v>
      </c>
      <c r="K60" s="346">
        <f>J60+'鄉庫收支月報表(114年3月)'!K60</f>
        <v>0</v>
      </c>
    </row>
    <row r="61" spans="1:11" ht="19.5" customHeight="1" x14ac:dyDescent="0.3">
      <c r="A61" s="343"/>
      <c r="B61" s="343"/>
      <c r="C61" s="344"/>
      <c r="D61" s="343" t="s">
        <v>388</v>
      </c>
      <c r="E61" s="343"/>
      <c r="F61" s="341">
        <f t="shared" si="14"/>
        <v>1942</v>
      </c>
      <c r="G61" s="341">
        <f t="shared" si="14"/>
        <v>57932</v>
      </c>
      <c r="H61" s="345">
        <v>1942</v>
      </c>
      <c r="I61" s="345">
        <f>H61+'鄉庫收支月報表(114年3月)'!I61</f>
        <v>57932</v>
      </c>
      <c r="J61" s="345">
        <v>0</v>
      </c>
      <c r="K61" s="346">
        <f>J61+'鄉庫收支月報表(114年3月)'!K61</f>
        <v>0</v>
      </c>
    </row>
    <row r="62" spans="1:11" ht="19.5" customHeight="1" x14ac:dyDescent="0.3">
      <c r="A62" s="343"/>
      <c r="B62" s="343"/>
      <c r="C62" s="344" t="s">
        <v>389</v>
      </c>
      <c r="D62" s="343"/>
      <c r="E62" s="343"/>
      <c r="F62" s="341">
        <f t="shared" si="14"/>
        <v>208409</v>
      </c>
      <c r="G62" s="341">
        <f t="shared" si="14"/>
        <v>770222</v>
      </c>
      <c r="H62" s="341">
        <f>SUM(H63:H65)</f>
        <v>208409</v>
      </c>
      <c r="I62" s="341">
        <f t="shared" ref="I62:K62" si="16">SUM(I63:I65)</f>
        <v>770222</v>
      </c>
      <c r="J62" s="341">
        <f t="shared" si="16"/>
        <v>0</v>
      </c>
      <c r="K62" s="342">
        <f t="shared" si="16"/>
        <v>0</v>
      </c>
    </row>
    <row r="63" spans="1:11" ht="19.5" customHeight="1" x14ac:dyDescent="0.3">
      <c r="A63" s="343"/>
      <c r="B63" s="343"/>
      <c r="C63" s="344"/>
      <c r="D63" s="343" t="s">
        <v>390</v>
      </c>
      <c r="E63" s="343"/>
      <c r="F63" s="341">
        <f t="shared" si="14"/>
        <v>0</v>
      </c>
      <c r="G63" s="341">
        <f t="shared" si="14"/>
        <v>0</v>
      </c>
      <c r="H63" s="345">
        <v>0</v>
      </c>
      <c r="I63" s="345">
        <f>H63+'鄉庫收支月報表(114年3月)'!I63</f>
        <v>0</v>
      </c>
      <c r="J63" s="345">
        <v>0</v>
      </c>
      <c r="K63" s="346">
        <f>J63+'鄉庫收支月報表(114年3月)'!K63</f>
        <v>0</v>
      </c>
    </row>
    <row r="64" spans="1:11" ht="19.5" customHeight="1" x14ac:dyDescent="0.3">
      <c r="A64" s="343"/>
      <c r="B64" s="343"/>
      <c r="C64" s="344"/>
      <c r="D64" s="343" t="s">
        <v>391</v>
      </c>
      <c r="E64" s="343"/>
      <c r="F64" s="341">
        <f t="shared" si="14"/>
        <v>0</v>
      </c>
      <c r="G64" s="341">
        <f t="shared" si="14"/>
        <v>0</v>
      </c>
      <c r="H64" s="345">
        <v>0</v>
      </c>
      <c r="I64" s="345">
        <f>H64+'鄉庫收支月報表(114年3月)'!I64</f>
        <v>0</v>
      </c>
      <c r="J64" s="345">
        <v>0</v>
      </c>
      <c r="K64" s="346">
        <f>J64+'鄉庫收支月報表(114年3月)'!K64</f>
        <v>0</v>
      </c>
    </row>
    <row r="65" spans="1:13" ht="19.5" customHeight="1" x14ac:dyDescent="0.3">
      <c r="A65" s="343"/>
      <c r="B65" s="343"/>
      <c r="C65" s="344"/>
      <c r="D65" s="343" t="s">
        <v>392</v>
      </c>
      <c r="E65" s="343"/>
      <c r="F65" s="341">
        <f t="shared" si="14"/>
        <v>208409</v>
      </c>
      <c r="G65" s="341">
        <f t="shared" si="14"/>
        <v>770222</v>
      </c>
      <c r="H65" s="345">
        <v>208409</v>
      </c>
      <c r="I65" s="345">
        <f>H65+'鄉庫收支月報表(114年3月)'!I65</f>
        <v>770222</v>
      </c>
      <c r="J65" s="345">
        <v>0</v>
      </c>
      <c r="K65" s="346">
        <f>J65+'鄉庫收支月報表(114年3月)'!K65</f>
        <v>0</v>
      </c>
    </row>
    <row r="66" spans="1:13" ht="19.5" customHeight="1" x14ac:dyDescent="0.3">
      <c r="A66" s="343"/>
      <c r="B66" s="343"/>
      <c r="C66" s="344" t="s">
        <v>393</v>
      </c>
      <c r="D66" s="343"/>
      <c r="E66" s="343"/>
      <c r="F66" s="341">
        <f t="shared" si="14"/>
        <v>1935695</v>
      </c>
      <c r="G66" s="341">
        <f t="shared" si="14"/>
        <v>5324278</v>
      </c>
      <c r="H66" s="341">
        <f>SUM(H67:H70)</f>
        <v>1935695</v>
      </c>
      <c r="I66" s="341">
        <f t="shared" ref="I66:K66" si="17">SUM(I67:I70)</f>
        <v>4729278</v>
      </c>
      <c r="J66" s="341">
        <f t="shared" si="17"/>
        <v>0</v>
      </c>
      <c r="K66" s="342">
        <f t="shared" si="17"/>
        <v>595000</v>
      </c>
    </row>
    <row r="67" spans="1:13" ht="19.5" customHeight="1" x14ac:dyDescent="0.3">
      <c r="A67" s="343"/>
      <c r="B67" s="343"/>
      <c r="C67" s="344"/>
      <c r="D67" s="343" t="s">
        <v>394</v>
      </c>
      <c r="E67" s="343"/>
      <c r="F67" s="341">
        <f t="shared" si="14"/>
        <v>1466094</v>
      </c>
      <c r="G67" s="341">
        <f t="shared" si="14"/>
        <v>2699169</v>
      </c>
      <c r="H67" s="345">
        <v>1466094</v>
      </c>
      <c r="I67" s="345">
        <f>H67+'鄉庫收支月報表(114年3月)'!I67</f>
        <v>2699169</v>
      </c>
      <c r="J67" s="345">
        <v>0</v>
      </c>
      <c r="K67" s="346">
        <f>J67+'鄉庫收支月報表(114年3月)'!K67</f>
        <v>0</v>
      </c>
    </row>
    <row r="68" spans="1:13" ht="19.5" customHeight="1" x14ac:dyDescent="0.3">
      <c r="A68" s="343"/>
      <c r="B68" s="343"/>
      <c r="C68" s="344"/>
      <c r="D68" s="343" t="s">
        <v>395</v>
      </c>
      <c r="E68" s="343"/>
      <c r="F68" s="341">
        <f t="shared" si="14"/>
        <v>0</v>
      </c>
      <c r="G68" s="341">
        <f t="shared" si="14"/>
        <v>300000</v>
      </c>
      <c r="H68" s="345">
        <v>0</v>
      </c>
      <c r="I68" s="345">
        <f>H68+'鄉庫收支月報表(114年3月)'!I68</f>
        <v>0</v>
      </c>
      <c r="J68" s="345">
        <v>0</v>
      </c>
      <c r="K68" s="346">
        <f>J68+'鄉庫收支月報表(114年3月)'!K68</f>
        <v>300000</v>
      </c>
    </row>
    <row r="69" spans="1:13" ht="19.5" customHeight="1" x14ac:dyDescent="0.3">
      <c r="A69" s="343"/>
      <c r="B69" s="343"/>
      <c r="C69" s="344"/>
      <c r="D69" s="343" t="s">
        <v>396</v>
      </c>
      <c r="E69" s="343"/>
      <c r="F69" s="341">
        <f t="shared" si="14"/>
        <v>0</v>
      </c>
      <c r="G69" s="341">
        <f t="shared" si="14"/>
        <v>0</v>
      </c>
      <c r="H69" s="345">
        <v>0</v>
      </c>
      <c r="I69" s="345">
        <f>H69+'鄉庫收支月報表(114年3月)'!I69</f>
        <v>0</v>
      </c>
      <c r="J69" s="345">
        <v>0</v>
      </c>
      <c r="K69" s="346">
        <f>J69+'鄉庫收支月報表(114年3月)'!K69</f>
        <v>0</v>
      </c>
    </row>
    <row r="70" spans="1:13" ht="19.5" customHeight="1" x14ac:dyDescent="0.3">
      <c r="A70" s="343"/>
      <c r="B70" s="343"/>
      <c r="C70" s="344"/>
      <c r="D70" s="343" t="s">
        <v>397</v>
      </c>
      <c r="E70" s="343"/>
      <c r="F70" s="341">
        <f t="shared" si="14"/>
        <v>469601</v>
      </c>
      <c r="G70" s="341">
        <f t="shared" si="14"/>
        <v>2325109</v>
      </c>
      <c r="H70" s="345">
        <v>469601</v>
      </c>
      <c r="I70" s="345">
        <f>H70+'鄉庫收支月報表(114年3月)'!I70</f>
        <v>2030109</v>
      </c>
      <c r="J70" s="345">
        <v>0</v>
      </c>
      <c r="K70" s="346">
        <f>J70+'鄉庫收支月報表(114年3月)'!K70</f>
        <v>295000</v>
      </c>
    </row>
    <row r="71" spans="1:13" ht="19.5" customHeight="1" x14ac:dyDescent="0.3">
      <c r="A71" s="343"/>
      <c r="B71" s="343"/>
      <c r="C71" s="344" t="s">
        <v>398</v>
      </c>
      <c r="D71" s="343"/>
      <c r="E71" s="343"/>
      <c r="F71" s="341">
        <f t="shared" si="14"/>
        <v>1117256</v>
      </c>
      <c r="G71" s="341">
        <f t="shared" si="14"/>
        <v>3211848</v>
      </c>
      <c r="H71" s="341">
        <f>SUM(H72:H76)</f>
        <v>1117256</v>
      </c>
      <c r="I71" s="341">
        <f t="shared" ref="I71:K71" si="18">SUM(I72:I76)</f>
        <v>3211848</v>
      </c>
      <c r="J71" s="341">
        <f t="shared" si="18"/>
        <v>0</v>
      </c>
      <c r="K71" s="342">
        <f t="shared" si="18"/>
        <v>0</v>
      </c>
    </row>
    <row r="72" spans="1:13" ht="19.5" customHeight="1" x14ac:dyDescent="0.3">
      <c r="A72" s="343"/>
      <c r="B72" s="343"/>
      <c r="C72" s="344"/>
      <c r="D72" s="343" t="s">
        <v>399</v>
      </c>
      <c r="E72" s="343"/>
      <c r="F72" s="341">
        <f t="shared" si="14"/>
        <v>39395</v>
      </c>
      <c r="G72" s="341">
        <f t="shared" si="14"/>
        <v>164778</v>
      </c>
      <c r="H72" s="345">
        <v>39395</v>
      </c>
      <c r="I72" s="345">
        <f>H72+'鄉庫收支月報表(114年3月)'!I72</f>
        <v>164778</v>
      </c>
      <c r="J72" s="345">
        <v>0</v>
      </c>
      <c r="K72" s="346">
        <f>J72+'鄉庫收支月報表(114年3月)'!K72</f>
        <v>0</v>
      </c>
    </row>
    <row r="73" spans="1:13" ht="19.5" customHeight="1" x14ac:dyDescent="0.3">
      <c r="A73" s="343"/>
      <c r="B73" s="343"/>
      <c r="C73" s="344"/>
      <c r="D73" s="343" t="s">
        <v>400</v>
      </c>
      <c r="E73" s="343"/>
      <c r="F73" s="341">
        <f t="shared" si="14"/>
        <v>0</v>
      </c>
      <c r="G73" s="341">
        <f t="shared" si="14"/>
        <v>0</v>
      </c>
      <c r="H73" s="345">
        <v>0</v>
      </c>
      <c r="I73" s="345">
        <f>H73+'鄉庫收支月報表(114年3月)'!I73</f>
        <v>0</v>
      </c>
      <c r="J73" s="345">
        <v>0</v>
      </c>
      <c r="K73" s="346">
        <f>J73+'鄉庫收支月報表(114年3月)'!K73</f>
        <v>0</v>
      </c>
    </row>
    <row r="74" spans="1:13" ht="19.5" customHeight="1" x14ac:dyDescent="0.3">
      <c r="A74" s="343"/>
      <c r="B74" s="343"/>
      <c r="C74" s="344"/>
      <c r="D74" s="343" t="s">
        <v>401</v>
      </c>
      <c r="E74" s="343"/>
      <c r="F74" s="341">
        <f t="shared" si="14"/>
        <v>1077861</v>
      </c>
      <c r="G74" s="341">
        <f t="shared" si="14"/>
        <v>3047070</v>
      </c>
      <c r="H74" s="345">
        <v>1077861</v>
      </c>
      <c r="I74" s="345">
        <f>H74+'鄉庫收支月報表(114年3月)'!I74</f>
        <v>3047070</v>
      </c>
      <c r="J74" s="345">
        <v>0</v>
      </c>
      <c r="K74" s="346">
        <f>J74+'鄉庫收支月報表(114年3月)'!K74</f>
        <v>0</v>
      </c>
    </row>
    <row r="75" spans="1:13" ht="19.5" customHeight="1" x14ac:dyDescent="0.3">
      <c r="A75" s="343"/>
      <c r="B75" s="343"/>
      <c r="C75" s="344"/>
      <c r="D75" s="343" t="s">
        <v>402</v>
      </c>
      <c r="E75" s="343"/>
      <c r="F75" s="341">
        <f t="shared" si="14"/>
        <v>0</v>
      </c>
      <c r="G75" s="341">
        <f t="shared" si="14"/>
        <v>0</v>
      </c>
      <c r="H75" s="345">
        <v>0</v>
      </c>
      <c r="I75" s="345">
        <f>H75+'鄉庫收支月報表(114年3月)'!I75</f>
        <v>0</v>
      </c>
      <c r="J75" s="345">
        <v>0</v>
      </c>
      <c r="K75" s="346">
        <f>J75+'鄉庫收支月報表(114年3月)'!K75</f>
        <v>0</v>
      </c>
    </row>
    <row r="76" spans="1:13" ht="19.5" customHeight="1" x14ac:dyDescent="0.3">
      <c r="A76" s="343"/>
      <c r="B76" s="343"/>
      <c r="C76" s="344"/>
      <c r="D76" s="343" t="s">
        <v>403</v>
      </c>
      <c r="E76" s="343"/>
      <c r="F76" s="341">
        <f t="shared" si="14"/>
        <v>0</v>
      </c>
      <c r="G76" s="341">
        <f t="shared" si="14"/>
        <v>0</v>
      </c>
      <c r="H76" s="345">
        <v>0</v>
      </c>
      <c r="I76" s="345">
        <f>H76+'鄉庫收支月報表(114年3月)'!I76</f>
        <v>0</v>
      </c>
      <c r="J76" s="345">
        <v>0</v>
      </c>
      <c r="K76" s="346">
        <f>J76+'鄉庫收支月報表(114年3月)'!K76</f>
        <v>0</v>
      </c>
    </row>
    <row r="77" spans="1:13" ht="19.5" customHeight="1" x14ac:dyDescent="0.3">
      <c r="A77" s="343"/>
      <c r="B77" s="343"/>
      <c r="C77" s="343" t="s">
        <v>404</v>
      </c>
      <c r="D77" s="343"/>
      <c r="E77" s="343"/>
      <c r="F77" s="341">
        <f t="shared" si="14"/>
        <v>2085777</v>
      </c>
      <c r="G77" s="341">
        <f t="shared" si="14"/>
        <v>5851123</v>
      </c>
      <c r="H77" s="341">
        <f>SUM(H78:H79)</f>
        <v>2085777</v>
      </c>
      <c r="I77" s="341">
        <f t="shared" ref="I77:K77" si="19">SUM(I78:I79)</f>
        <v>5851123</v>
      </c>
      <c r="J77" s="341">
        <f t="shared" si="19"/>
        <v>0</v>
      </c>
      <c r="K77" s="342">
        <f t="shared" si="19"/>
        <v>0</v>
      </c>
    </row>
    <row r="78" spans="1:13" ht="19.5" customHeight="1" x14ac:dyDescent="0.3">
      <c r="A78" s="343"/>
      <c r="B78" s="343"/>
      <c r="C78" s="343"/>
      <c r="D78" s="343" t="s">
        <v>405</v>
      </c>
      <c r="E78" s="343"/>
      <c r="F78" s="341">
        <f t="shared" si="14"/>
        <v>20360</v>
      </c>
      <c r="G78" s="341">
        <f t="shared" si="14"/>
        <v>76481</v>
      </c>
      <c r="H78" s="345">
        <v>20360</v>
      </c>
      <c r="I78" s="345">
        <f>H78+'鄉庫收支月報表(114年3月)'!I78</f>
        <v>76481</v>
      </c>
      <c r="J78" s="345">
        <v>0</v>
      </c>
      <c r="K78" s="346">
        <f>J78+'鄉庫收支月報表(114年3月)'!K78</f>
        <v>0</v>
      </c>
    </row>
    <row r="79" spans="1:13" ht="19.5" customHeight="1" x14ac:dyDescent="0.3">
      <c r="A79" s="343"/>
      <c r="B79" s="343"/>
      <c r="C79" s="343"/>
      <c r="D79" s="343" t="s">
        <v>406</v>
      </c>
      <c r="E79" s="343"/>
      <c r="F79" s="341">
        <f t="shared" si="14"/>
        <v>2065417</v>
      </c>
      <c r="G79" s="341">
        <f t="shared" si="14"/>
        <v>5774642</v>
      </c>
      <c r="H79" s="345">
        <v>2065417</v>
      </c>
      <c r="I79" s="345">
        <f>H79+'鄉庫收支月報表(114年3月)'!I79</f>
        <v>5774642</v>
      </c>
      <c r="J79" s="345">
        <v>0</v>
      </c>
      <c r="K79" s="346">
        <f>J79+'鄉庫收支月報表(114年3月)'!K79</f>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372891</v>
      </c>
      <c r="G82" s="341">
        <f>I82+K82</f>
        <v>1876123</v>
      </c>
      <c r="H82" s="341">
        <f>SUM(H83:H84)</f>
        <v>372891</v>
      </c>
      <c r="I82" s="341">
        <f t="shared" ref="I82:K82" si="20">SUM(I83:I84)</f>
        <v>1876123</v>
      </c>
      <c r="J82" s="341">
        <f t="shared" si="20"/>
        <v>0</v>
      </c>
      <c r="K82" s="342">
        <f t="shared" si="20"/>
        <v>0</v>
      </c>
    </row>
    <row r="83" spans="1:13" ht="19.5" customHeight="1" x14ac:dyDescent="0.3">
      <c r="A83" s="343"/>
      <c r="B83" s="343"/>
      <c r="C83" s="343"/>
      <c r="D83" s="343" t="s">
        <v>408</v>
      </c>
      <c r="E83" s="343"/>
      <c r="F83" s="341">
        <f t="shared" ref="F83:G98" si="21">H83+J83</f>
        <v>372891</v>
      </c>
      <c r="G83" s="341">
        <f t="shared" si="21"/>
        <v>1876123</v>
      </c>
      <c r="H83" s="345">
        <v>372891</v>
      </c>
      <c r="I83" s="345">
        <f>H83+'鄉庫收支月報表(114年3月)'!I83</f>
        <v>1876123</v>
      </c>
      <c r="J83" s="345">
        <v>0</v>
      </c>
      <c r="K83" s="346">
        <f>J83+'鄉庫收支月報表(114年3月)'!K83</f>
        <v>0</v>
      </c>
    </row>
    <row r="84" spans="1:13" ht="19.5" customHeight="1" x14ac:dyDescent="0.3">
      <c r="A84" s="343"/>
      <c r="B84" s="343"/>
      <c r="C84" s="343"/>
      <c r="D84" s="343" t="s">
        <v>409</v>
      </c>
      <c r="E84" s="343"/>
      <c r="F84" s="341">
        <f t="shared" si="21"/>
        <v>0</v>
      </c>
      <c r="G84" s="341">
        <f t="shared" si="21"/>
        <v>0</v>
      </c>
      <c r="H84" s="345">
        <v>0</v>
      </c>
      <c r="I84" s="345">
        <f>H84+'鄉庫收支月報表(114年3月)'!I84</f>
        <v>0</v>
      </c>
      <c r="J84" s="345">
        <v>0</v>
      </c>
      <c r="K84" s="346">
        <f>J84+'鄉庫收支月報表(114年3月)'!K84</f>
        <v>0</v>
      </c>
    </row>
    <row r="85" spans="1:13" ht="19.5" customHeight="1" x14ac:dyDescent="0.3">
      <c r="A85" s="343"/>
      <c r="B85" s="343"/>
      <c r="C85" s="343" t="s">
        <v>410</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411</v>
      </c>
      <c r="E86" s="343"/>
      <c r="F86" s="341">
        <f t="shared" si="21"/>
        <v>0</v>
      </c>
      <c r="G86" s="341">
        <f t="shared" si="21"/>
        <v>0</v>
      </c>
      <c r="H86" s="345">
        <v>0</v>
      </c>
      <c r="I86" s="345">
        <f>H86+'鄉庫收支月報表(114年3月)'!I86</f>
        <v>0</v>
      </c>
      <c r="J86" s="345">
        <v>0</v>
      </c>
      <c r="K86" s="346">
        <f>J86+'鄉庫收支月報表(114年3月)'!K86</f>
        <v>0</v>
      </c>
    </row>
    <row r="87" spans="1:13" ht="19.5" customHeight="1" x14ac:dyDescent="0.3">
      <c r="A87" s="343"/>
      <c r="B87" s="343"/>
      <c r="C87" s="343"/>
      <c r="D87" s="343" t="s">
        <v>412</v>
      </c>
      <c r="E87" s="343"/>
      <c r="F87" s="341">
        <f t="shared" si="21"/>
        <v>0</v>
      </c>
      <c r="G87" s="341">
        <f t="shared" si="21"/>
        <v>0</v>
      </c>
      <c r="H87" s="345">
        <v>0</v>
      </c>
      <c r="I87" s="345">
        <f>H87+'鄉庫收支月報表(114年3月)'!I87</f>
        <v>0</v>
      </c>
      <c r="J87" s="345">
        <v>0</v>
      </c>
      <c r="K87" s="346">
        <f>J87+'鄉庫收支月報表(114年3月)'!K87</f>
        <v>0</v>
      </c>
    </row>
    <row r="88" spans="1:13" ht="19.5" customHeight="1" x14ac:dyDescent="0.3">
      <c r="A88" s="343"/>
      <c r="B88" s="343"/>
      <c r="C88" s="343" t="s">
        <v>413</v>
      </c>
      <c r="D88" s="343"/>
      <c r="E88" s="343"/>
      <c r="F88" s="341">
        <f t="shared" si="21"/>
        <v>0</v>
      </c>
      <c r="G88" s="341">
        <f t="shared" si="21"/>
        <v>184000</v>
      </c>
      <c r="H88" s="341">
        <f>SUM(H89:H90)</f>
        <v>0</v>
      </c>
      <c r="I88" s="341">
        <f t="shared" ref="I88:K88" si="23">SUM(I89:I90)</f>
        <v>184000</v>
      </c>
      <c r="J88" s="341">
        <f t="shared" si="23"/>
        <v>0</v>
      </c>
      <c r="K88" s="342">
        <f t="shared" si="23"/>
        <v>0</v>
      </c>
    </row>
    <row r="89" spans="1:13" ht="19.5" customHeight="1" x14ac:dyDescent="0.3">
      <c r="A89" s="343"/>
      <c r="B89" s="343"/>
      <c r="C89" s="343"/>
      <c r="D89" s="343" t="s">
        <v>414</v>
      </c>
      <c r="E89" s="343"/>
      <c r="F89" s="341">
        <f t="shared" si="21"/>
        <v>0</v>
      </c>
      <c r="G89" s="341">
        <f t="shared" si="21"/>
        <v>0</v>
      </c>
      <c r="H89" s="345">
        <v>0</v>
      </c>
      <c r="I89" s="345">
        <f>H89+'鄉庫收支月報表(114年3月)'!I89</f>
        <v>0</v>
      </c>
      <c r="J89" s="345">
        <v>0</v>
      </c>
      <c r="K89" s="346">
        <f>J89+'鄉庫收支月報表(114年3月)'!K89</f>
        <v>0</v>
      </c>
    </row>
    <row r="90" spans="1:13" ht="19.5" customHeight="1" x14ac:dyDescent="0.3">
      <c r="A90" s="343"/>
      <c r="B90" s="343"/>
      <c r="C90" s="343" t="s">
        <v>326</v>
      </c>
      <c r="D90" s="343" t="s">
        <v>415</v>
      </c>
      <c r="E90" s="343"/>
      <c r="F90" s="341">
        <f t="shared" si="21"/>
        <v>0</v>
      </c>
      <c r="G90" s="341">
        <f t="shared" si="21"/>
        <v>184000</v>
      </c>
      <c r="H90" s="345">
        <v>0</v>
      </c>
      <c r="I90" s="345">
        <f>H90+'鄉庫收支月報表(114年3月)'!I90</f>
        <v>184000</v>
      </c>
      <c r="J90" s="345">
        <v>0</v>
      </c>
      <c r="K90" s="346">
        <f>J90+'鄉庫收支月報表(114年3月)'!K90</f>
        <v>0</v>
      </c>
    </row>
    <row r="91" spans="1:13" ht="19.5" customHeight="1" x14ac:dyDescent="0.3">
      <c r="A91" s="343"/>
      <c r="B91" s="344" t="s">
        <v>365</v>
      </c>
      <c r="C91" s="343"/>
      <c r="D91" s="343"/>
      <c r="E91" s="343"/>
      <c r="F91" s="341">
        <f t="shared" si="21"/>
        <v>589908</v>
      </c>
      <c r="G91" s="341">
        <f t="shared" si="21"/>
        <v>4960433</v>
      </c>
      <c r="H91" s="341">
        <f>H92+H97+H101+H108+H114+H117</f>
        <v>425353</v>
      </c>
      <c r="I91" s="341">
        <f t="shared" ref="I91:K91" si="24">I92+I97+I101+I108+I114+I117</f>
        <v>2150261</v>
      </c>
      <c r="J91" s="341">
        <f t="shared" si="24"/>
        <v>164555</v>
      </c>
      <c r="K91" s="342">
        <f t="shared" si="24"/>
        <v>2810172</v>
      </c>
    </row>
    <row r="92" spans="1:13" ht="19.5" customHeight="1" x14ac:dyDescent="0.3">
      <c r="A92" s="343"/>
      <c r="B92" s="343"/>
      <c r="C92" s="344" t="s">
        <v>384</v>
      </c>
      <c r="D92" s="343"/>
      <c r="E92" s="343"/>
      <c r="F92" s="341">
        <f t="shared" si="21"/>
        <v>90747</v>
      </c>
      <c r="G92" s="341">
        <f t="shared" si="21"/>
        <v>537547</v>
      </c>
      <c r="H92" s="341">
        <f>SUM(H93:H96)</f>
        <v>89700</v>
      </c>
      <c r="I92" s="341">
        <f t="shared" ref="I92:K92" si="25">SUM(I93:I96)</f>
        <v>379500</v>
      </c>
      <c r="J92" s="341">
        <f t="shared" si="25"/>
        <v>1047</v>
      </c>
      <c r="K92" s="342">
        <f t="shared" si="25"/>
        <v>158047</v>
      </c>
    </row>
    <row r="93" spans="1:13" ht="19.5" customHeight="1" x14ac:dyDescent="0.3">
      <c r="A93" s="343"/>
      <c r="B93" s="343"/>
      <c r="C93" s="344"/>
      <c r="D93" s="343" t="s">
        <v>385</v>
      </c>
      <c r="E93" s="343"/>
      <c r="F93" s="341">
        <f t="shared" si="21"/>
        <v>0</v>
      </c>
      <c r="G93" s="341">
        <f t="shared" si="21"/>
        <v>0</v>
      </c>
      <c r="H93" s="345">
        <v>0</v>
      </c>
      <c r="I93" s="345">
        <f>H93+'鄉庫收支月報表(114年3月)'!I93</f>
        <v>0</v>
      </c>
      <c r="J93" s="345">
        <v>0</v>
      </c>
      <c r="K93" s="346">
        <f>J93+'鄉庫收支月報表(114年3月)'!K93</f>
        <v>0</v>
      </c>
    </row>
    <row r="94" spans="1:13" ht="19.5" customHeight="1" x14ac:dyDescent="0.3">
      <c r="A94" s="343"/>
      <c r="B94" s="343"/>
      <c r="C94" s="344"/>
      <c r="D94" s="343" t="s">
        <v>386</v>
      </c>
      <c r="E94" s="343"/>
      <c r="F94" s="341">
        <f t="shared" si="21"/>
        <v>89700</v>
      </c>
      <c r="G94" s="341">
        <f t="shared" si="21"/>
        <v>379500</v>
      </c>
      <c r="H94" s="345">
        <v>89700</v>
      </c>
      <c r="I94" s="345">
        <f>H94+'鄉庫收支月報表(114年3月)'!I94</f>
        <v>379500</v>
      </c>
      <c r="J94" s="345">
        <v>0</v>
      </c>
      <c r="K94" s="346">
        <f>J94+'鄉庫收支月報表(114年3月)'!K94</f>
        <v>0</v>
      </c>
    </row>
    <row r="95" spans="1:13" ht="19.5" customHeight="1" x14ac:dyDescent="0.3">
      <c r="A95" s="343"/>
      <c r="B95" s="343"/>
      <c r="C95" s="344"/>
      <c r="D95" s="343" t="s">
        <v>387</v>
      </c>
      <c r="E95" s="343"/>
      <c r="F95" s="341">
        <f t="shared" si="21"/>
        <v>1047</v>
      </c>
      <c r="G95" s="341">
        <f t="shared" si="21"/>
        <v>158047</v>
      </c>
      <c r="H95" s="345">
        <v>0</v>
      </c>
      <c r="I95" s="345">
        <f>H95+'鄉庫收支月報表(114年3月)'!I95</f>
        <v>0</v>
      </c>
      <c r="J95" s="345">
        <v>1047</v>
      </c>
      <c r="K95" s="346">
        <f>J95+'鄉庫收支月報表(114年3月)'!K95</f>
        <v>158047</v>
      </c>
    </row>
    <row r="96" spans="1:13" ht="19.5" customHeight="1" x14ac:dyDescent="0.3">
      <c r="A96" s="343"/>
      <c r="B96" s="343"/>
      <c r="C96" s="344"/>
      <c r="D96" s="343" t="s">
        <v>388</v>
      </c>
      <c r="E96" s="343"/>
      <c r="F96" s="341">
        <f t="shared" si="21"/>
        <v>0</v>
      </c>
      <c r="G96" s="341">
        <f t="shared" si="21"/>
        <v>0</v>
      </c>
      <c r="H96" s="345">
        <v>0</v>
      </c>
      <c r="I96" s="345">
        <f>H96+'鄉庫收支月報表(114年3月)'!I96</f>
        <v>0</v>
      </c>
      <c r="J96" s="345">
        <v>0</v>
      </c>
      <c r="K96" s="346">
        <f>J96+'鄉庫收支月報表(114年3月)'!K96</f>
        <v>0</v>
      </c>
    </row>
    <row r="97" spans="1:11" ht="19.5" customHeight="1" x14ac:dyDescent="0.3">
      <c r="A97" s="343"/>
      <c r="B97" s="343"/>
      <c r="C97" s="344" t="s">
        <v>389</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390</v>
      </c>
      <c r="E98" s="343"/>
      <c r="F98" s="341">
        <f t="shared" si="21"/>
        <v>0</v>
      </c>
      <c r="G98" s="341">
        <f t="shared" si="21"/>
        <v>0</v>
      </c>
      <c r="H98" s="345">
        <v>0</v>
      </c>
      <c r="I98" s="345">
        <f>H98+'鄉庫收支月報表(114年3月)'!I98</f>
        <v>0</v>
      </c>
      <c r="J98" s="345">
        <v>0</v>
      </c>
      <c r="K98" s="346">
        <f>J98+'鄉庫收支月報表(114年3月)'!K98</f>
        <v>0</v>
      </c>
    </row>
    <row r="99" spans="1:11" ht="19.5" customHeight="1" x14ac:dyDescent="0.3">
      <c r="A99" s="343"/>
      <c r="B99" s="343"/>
      <c r="C99" s="344"/>
      <c r="D99" s="343" t="s">
        <v>391</v>
      </c>
      <c r="E99" s="343"/>
      <c r="F99" s="341">
        <f t="shared" ref="F99:G105" si="27">H99+J99</f>
        <v>0</v>
      </c>
      <c r="G99" s="341">
        <f t="shared" si="27"/>
        <v>0</v>
      </c>
      <c r="H99" s="345">
        <v>0</v>
      </c>
      <c r="I99" s="345">
        <f>H99+'鄉庫收支月報表(114年3月)'!I99</f>
        <v>0</v>
      </c>
      <c r="J99" s="345">
        <v>0</v>
      </c>
      <c r="K99" s="346">
        <f>J99+'鄉庫收支月報表(114年3月)'!K99</f>
        <v>0</v>
      </c>
    </row>
    <row r="100" spans="1:11" ht="19.5" customHeight="1" x14ac:dyDescent="0.3">
      <c r="A100" s="343"/>
      <c r="B100" s="343"/>
      <c r="C100" s="344"/>
      <c r="D100" s="343" t="s">
        <v>392</v>
      </c>
      <c r="E100" s="343"/>
      <c r="F100" s="341">
        <f t="shared" si="27"/>
        <v>0</v>
      </c>
      <c r="G100" s="341">
        <f t="shared" si="27"/>
        <v>0</v>
      </c>
      <c r="H100" s="345">
        <v>0</v>
      </c>
      <c r="I100" s="345">
        <f>H100+'鄉庫收支月報表(114年3月)'!I100</f>
        <v>0</v>
      </c>
      <c r="J100" s="345">
        <v>0</v>
      </c>
      <c r="K100" s="346">
        <f>J100+'鄉庫收支月報表(114年3月)'!K100</f>
        <v>0</v>
      </c>
    </row>
    <row r="101" spans="1:11" ht="19.5" customHeight="1" x14ac:dyDescent="0.3">
      <c r="A101" s="343"/>
      <c r="B101" s="343"/>
      <c r="C101" s="344" t="s">
        <v>393</v>
      </c>
      <c r="D101" s="343"/>
      <c r="E101" s="343"/>
      <c r="F101" s="341">
        <f t="shared" si="27"/>
        <v>499161</v>
      </c>
      <c r="G101" s="341">
        <f t="shared" si="27"/>
        <v>4281386</v>
      </c>
      <c r="H101" s="341">
        <f>SUM(H102:H105)</f>
        <v>335653</v>
      </c>
      <c r="I101" s="341">
        <f t="shared" ref="I101:K101" si="28">SUM(I102:I105)</f>
        <v>1629261</v>
      </c>
      <c r="J101" s="341">
        <f t="shared" si="28"/>
        <v>163508</v>
      </c>
      <c r="K101" s="342">
        <f t="shared" si="28"/>
        <v>2652125</v>
      </c>
    </row>
    <row r="102" spans="1:11" ht="19.5" customHeight="1" x14ac:dyDescent="0.3">
      <c r="A102" s="343"/>
      <c r="B102" s="343"/>
      <c r="C102" s="344"/>
      <c r="D102" s="343" t="s">
        <v>394</v>
      </c>
      <c r="E102" s="343"/>
      <c r="F102" s="341">
        <f t="shared" si="27"/>
        <v>0</v>
      </c>
      <c r="G102" s="341">
        <f t="shared" si="27"/>
        <v>0</v>
      </c>
      <c r="H102" s="345">
        <v>0</v>
      </c>
      <c r="I102" s="345">
        <f>H102+'鄉庫收支月報表(114年3月)'!I102</f>
        <v>0</v>
      </c>
      <c r="J102" s="345">
        <v>0</v>
      </c>
      <c r="K102" s="346">
        <f>J102+'鄉庫收支月報表(114年3月)'!K102</f>
        <v>0</v>
      </c>
    </row>
    <row r="103" spans="1:11" ht="19.5" customHeight="1" x14ac:dyDescent="0.3">
      <c r="A103" s="343"/>
      <c r="B103" s="343"/>
      <c r="C103" s="344"/>
      <c r="D103" s="343" t="s">
        <v>395</v>
      </c>
      <c r="E103" s="343"/>
      <c r="F103" s="341">
        <f t="shared" si="27"/>
        <v>0</v>
      </c>
      <c r="G103" s="341">
        <f t="shared" si="27"/>
        <v>0</v>
      </c>
      <c r="H103" s="345">
        <v>0</v>
      </c>
      <c r="I103" s="345">
        <f>H103+'鄉庫收支月報表(114年3月)'!I103</f>
        <v>0</v>
      </c>
      <c r="J103" s="345">
        <v>0</v>
      </c>
      <c r="K103" s="346">
        <f>J103+'鄉庫收支月報表(114年3月)'!K103</f>
        <v>0</v>
      </c>
    </row>
    <row r="104" spans="1:11" ht="19.5" customHeight="1" x14ac:dyDescent="0.3">
      <c r="A104" s="343"/>
      <c r="B104" s="343"/>
      <c r="C104" s="344"/>
      <c r="D104" s="343" t="s">
        <v>396</v>
      </c>
      <c r="E104" s="343"/>
      <c r="F104" s="341">
        <f t="shared" si="27"/>
        <v>0</v>
      </c>
      <c r="G104" s="341">
        <f t="shared" si="27"/>
        <v>0</v>
      </c>
      <c r="H104" s="345">
        <v>0</v>
      </c>
      <c r="I104" s="345">
        <f>H104+'鄉庫收支月報表(114年3月)'!I104</f>
        <v>0</v>
      </c>
      <c r="J104" s="345">
        <v>0</v>
      </c>
      <c r="K104" s="346">
        <f>J104+'鄉庫收支月報表(114年3月)'!K104</f>
        <v>0</v>
      </c>
    </row>
    <row r="105" spans="1:11" ht="19.5" customHeight="1" x14ac:dyDescent="0.3">
      <c r="A105" s="343"/>
      <c r="B105" s="343"/>
      <c r="C105" s="344"/>
      <c r="D105" s="343" t="s">
        <v>397</v>
      </c>
      <c r="E105" s="343"/>
      <c r="F105" s="341">
        <f t="shared" si="27"/>
        <v>499161</v>
      </c>
      <c r="G105" s="341">
        <f t="shared" si="27"/>
        <v>4281386</v>
      </c>
      <c r="H105" s="345">
        <v>335653</v>
      </c>
      <c r="I105" s="345">
        <f>H105+'鄉庫收支月報表(114年3月)'!I105</f>
        <v>1629261</v>
      </c>
      <c r="J105" s="345">
        <v>163508</v>
      </c>
      <c r="K105" s="346">
        <f>J105+'鄉庫收支月報表(114年3月)'!K105</f>
        <v>2652125</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399</v>
      </c>
      <c r="E109" s="343"/>
      <c r="F109" s="341">
        <f>H109+J109</f>
        <v>0</v>
      </c>
      <c r="G109" s="341">
        <f>I109+K109</f>
        <v>0</v>
      </c>
      <c r="H109" s="345">
        <v>0</v>
      </c>
      <c r="I109" s="345">
        <f>H109+'鄉庫收支月報表(114年3月)'!I109</f>
        <v>0</v>
      </c>
      <c r="J109" s="345">
        <v>0</v>
      </c>
      <c r="K109" s="346">
        <f>J109+'鄉庫收支月報表(114年3月)'!K109</f>
        <v>0</v>
      </c>
    </row>
    <row r="110" spans="1:11" ht="20.25" customHeight="1" x14ac:dyDescent="0.3">
      <c r="A110" s="343"/>
      <c r="B110" s="343"/>
      <c r="C110" s="344"/>
      <c r="D110" s="343" t="s">
        <v>400</v>
      </c>
      <c r="E110" s="343"/>
      <c r="F110" s="341">
        <f t="shared" ref="F110:G118" si="31">H110+J110</f>
        <v>0</v>
      </c>
      <c r="G110" s="341">
        <f t="shared" si="31"/>
        <v>0</v>
      </c>
      <c r="H110" s="345">
        <v>0</v>
      </c>
      <c r="I110" s="345">
        <f>H110+'鄉庫收支月報表(114年3月)'!I110</f>
        <v>0</v>
      </c>
      <c r="J110" s="345">
        <v>0</v>
      </c>
      <c r="K110" s="346">
        <f>J110+'鄉庫收支月報表(114年3月)'!K110</f>
        <v>0</v>
      </c>
    </row>
    <row r="111" spans="1:11" ht="20.25" customHeight="1" x14ac:dyDescent="0.3">
      <c r="A111" s="343"/>
      <c r="B111" s="343"/>
      <c r="C111" s="344"/>
      <c r="D111" s="343" t="s">
        <v>401</v>
      </c>
      <c r="E111" s="343"/>
      <c r="F111" s="341">
        <f t="shared" si="31"/>
        <v>0</v>
      </c>
      <c r="G111" s="341">
        <f t="shared" si="31"/>
        <v>0</v>
      </c>
      <c r="H111" s="345">
        <v>0</v>
      </c>
      <c r="I111" s="345">
        <f>H111+'鄉庫收支月報表(114年3月)'!I111</f>
        <v>0</v>
      </c>
      <c r="J111" s="345">
        <v>0</v>
      </c>
      <c r="K111" s="346">
        <f>J111+'鄉庫收支月報表(114年3月)'!K111</f>
        <v>0</v>
      </c>
    </row>
    <row r="112" spans="1:11" ht="20.25" customHeight="1" x14ac:dyDescent="0.3">
      <c r="A112" s="343"/>
      <c r="B112" s="343"/>
      <c r="C112" s="344"/>
      <c r="D112" s="343" t="s">
        <v>402</v>
      </c>
      <c r="E112" s="343"/>
      <c r="F112" s="341">
        <f t="shared" si="31"/>
        <v>0</v>
      </c>
      <c r="G112" s="341">
        <f t="shared" si="31"/>
        <v>0</v>
      </c>
      <c r="H112" s="345">
        <v>0</v>
      </c>
      <c r="I112" s="345">
        <f>H112+'鄉庫收支月報表(114年3月)'!I112</f>
        <v>0</v>
      </c>
      <c r="J112" s="345">
        <v>0</v>
      </c>
      <c r="K112" s="346">
        <f>J112+'鄉庫收支月報表(114年3月)'!K112</f>
        <v>0</v>
      </c>
    </row>
    <row r="113" spans="1:11" ht="20.25" customHeight="1" x14ac:dyDescent="0.3">
      <c r="A113" s="343"/>
      <c r="B113" s="343"/>
      <c r="C113" s="344"/>
      <c r="D113" s="343" t="s">
        <v>403</v>
      </c>
      <c r="E113" s="343"/>
      <c r="F113" s="341">
        <f t="shared" si="31"/>
        <v>0</v>
      </c>
      <c r="G113" s="341">
        <f t="shared" si="31"/>
        <v>0</v>
      </c>
      <c r="H113" s="345">
        <v>0</v>
      </c>
      <c r="I113" s="345">
        <f>H113+'鄉庫收支月報表(114年3月)'!I113</f>
        <v>0</v>
      </c>
      <c r="J113" s="345">
        <v>0</v>
      </c>
      <c r="K113" s="346">
        <f>J113+'鄉庫收支月報表(114年3月)'!K113</f>
        <v>0</v>
      </c>
    </row>
    <row r="114" spans="1:11" ht="20.25" customHeight="1" x14ac:dyDescent="0.3">
      <c r="A114" s="343"/>
      <c r="B114" s="343"/>
      <c r="C114" s="343" t="s">
        <v>404</v>
      </c>
      <c r="D114" s="343"/>
      <c r="E114" s="343"/>
      <c r="F114" s="341">
        <f t="shared" si="31"/>
        <v>0</v>
      </c>
      <c r="G114" s="341">
        <f t="shared" si="31"/>
        <v>141500</v>
      </c>
      <c r="H114" s="341">
        <f>SUM(H115:H116)</f>
        <v>0</v>
      </c>
      <c r="I114" s="341">
        <f t="shared" ref="I114:K114" si="32">SUM(I115:I116)</f>
        <v>141500</v>
      </c>
      <c r="J114" s="341">
        <f t="shared" si="32"/>
        <v>0</v>
      </c>
      <c r="K114" s="342">
        <f t="shared" si="32"/>
        <v>0</v>
      </c>
    </row>
    <row r="115" spans="1:11" ht="20.25" customHeight="1" x14ac:dyDescent="0.3">
      <c r="A115" s="343"/>
      <c r="B115" s="343"/>
      <c r="C115" s="343"/>
      <c r="D115" s="343" t="s">
        <v>405</v>
      </c>
      <c r="E115" s="343"/>
      <c r="F115" s="341">
        <f t="shared" si="31"/>
        <v>0</v>
      </c>
      <c r="G115" s="341">
        <f t="shared" si="31"/>
        <v>0</v>
      </c>
      <c r="H115" s="345">
        <v>0</v>
      </c>
      <c r="I115" s="345">
        <f>H115+'鄉庫收支月報表(114年3月)'!I115</f>
        <v>0</v>
      </c>
      <c r="J115" s="345">
        <v>0</v>
      </c>
      <c r="K115" s="346">
        <f>J115+'鄉庫收支月報表(114年3月)'!K115</f>
        <v>0</v>
      </c>
    </row>
    <row r="116" spans="1:11" ht="20.25" customHeight="1" x14ac:dyDescent="0.3">
      <c r="A116" s="343"/>
      <c r="B116" s="343"/>
      <c r="C116" s="343"/>
      <c r="D116" s="343" t="s">
        <v>406</v>
      </c>
      <c r="E116" s="343"/>
      <c r="F116" s="341">
        <f t="shared" si="31"/>
        <v>0</v>
      </c>
      <c r="G116" s="341">
        <f t="shared" si="31"/>
        <v>141500</v>
      </c>
      <c r="H116" s="345">
        <v>0</v>
      </c>
      <c r="I116" s="345">
        <f>H116+'鄉庫收支月報表(114年3月)'!I116</f>
        <v>141500</v>
      </c>
      <c r="J116" s="345">
        <v>0</v>
      </c>
      <c r="K116" s="346">
        <f>J116+'鄉庫收支月報表(114年3月)'!K116</f>
        <v>0</v>
      </c>
    </row>
    <row r="117" spans="1:11" ht="20.25" customHeight="1" x14ac:dyDescent="0.3">
      <c r="A117" s="343"/>
      <c r="B117" s="343"/>
      <c r="C117" s="343" t="s">
        <v>416</v>
      </c>
      <c r="D117" s="343"/>
      <c r="E117" s="343"/>
      <c r="F117" s="341">
        <f t="shared" si="31"/>
        <v>0</v>
      </c>
      <c r="G117" s="341">
        <f t="shared" si="31"/>
        <v>0</v>
      </c>
      <c r="H117" s="345">
        <v>0</v>
      </c>
      <c r="I117" s="345">
        <f>H117+'鄉庫收支月報表(114年3月)'!I117</f>
        <v>0</v>
      </c>
      <c r="J117" s="345">
        <v>0</v>
      </c>
      <c r="K117" s="346">
        <f>J117+'鄉庫收支月報表(114年3月)'!K117</f>
        <v>0</v>
      </c>
    </row>
    <row r="118" spans="1:11" ht="20.25" customHeight="1" x14ac:dyDescent="0.3">
      <c r="A118" s="343"/>
      <c r="B118" s="348" t="s">
        <v>370</v>
      </c>
      <c r="C118" s="343"/>
      <c r="D118" s="343"/>
      <c r="E118" s="343"/>
      <c r="F118" s="341">
        <f t="shared" si="31"/>
        <v>12242567</v>
      </c>
      <c r="G118" s="341">
        <f t="shared" si="31"/>
        <v>45769784</v>
      </c>
      <c r="H118" s="341">
        <f>H56+H91</f>
        <v>12078012</v>
      </c>
      <c r="I118" s="341">
        <f t="shared" ref="I118:K118" si="33">I56+I91</f>
        <v>42364612</v>
      </c>
      <c r="J118" s="341">
        <f t="shared" si="33"/>
        <v>164555</v>
      </c>
      <c r="K118" s="342">
        <f t="shared" si="33"/>
        <v>3405172</v>
      </c>
    </row>
    <row r="119" spans="1:11" ht="20.25" customHeight="1" x14ac:dyDescent="0.3">
      <c r="A119" s="343"/>
      <c r="B119" s="343" t="s">
        <v>417</v>
      </c>
      <c r="C119" s="343"/>
      <c r="D119" s="343"/>
      <c r="E119" s="343"/>
      <c r="F119" s="369">
        <v>0</v>
      </c>
      <c r="G119" s="369">
        <f>F119+'鄉庫收支月報表(114年3月)'!G119</f>
        <v>0</v>
      </c>
      <c r="H119" s="350"/>
      <c r="I119" s="351"/>
      <c r="J119" s="351"/>
      <c r="K119" s="352"/>
    </row>
    <row r="120" spans="1:11" ht="20.25" customHeight="1" x14ac:dyDescent="0.3">
      <c r="A120" s="343"/>
      <c r="B120" s="343" t="s">
        <v>419</v>
      </c>
      <c r="C120" s="343"/>
      <c r="D120" s="343"/>
      <c r="E120" s="343"/>
      <c r="F120" s="369">
        <v>3908224</v>
      </c>
      <c r="G120" s="369">
        <f>F120+'鄉庫收支月報表(114年3月)'!G120</f>
        <v>4799443</v>
      </c>
      <c r="H120" s="353"/>
      <c r="I120" s="354"/>
      <c r="J120" s="354"/>
      <c r="K120" s="355"/>
    </row>
    <row r="121" spans="1:11" ht="20.25" customHeight="1" x14ac:dyDescent="0.3">
      <c r="A121" s="343"/>
      <c r="B121" s="343" t="s">
        <v>420</v>
      </c>
      <c r="C121" s="343"/>
      <c r="D121" s="343"/>
      <c r="E121" s="343"/>
      <c r="F121" s="369">
        <v>0</v>
      </c>
      <c r="G121" s="369">
        <f>F121+'鄉庫收支月報表(114年3月)'!G121</f>
        <v>0</v>
      </c>
      <c r="H121" s="353"/>
      <c r="I121" s="354"/>
      <c r="J121" s="354"/>
      <c r="K121" s="355"/>
    </row>
    <row r="122" spans="1:11" ht="20.25" customHeight="1" x14ac:dyDescent="0.3">
      <c r="A122" s="343"/>
      <c r="B122" s="343" t="s">
        <v>421</v>
      </c>
      <c r="C122" s="343"/>
      <c r="D122" s="343"/>
      <c r="E122" s="343"/>
      <c r="F122" s="369">
        <v>69748</v>
      </c>
      <c r="G122" s="369">
        <f>F122+'鄉庫收支月報表(114年3月)'!G122</f>
        <v>87917</v>
      </c>
      <c r="H122" s="353"/>
      <c r="I122" s="354"/>
      <c r="J122" s="354"/>
      <c r="K122" s="355"/>
    </row>
    <row r="123" spans="1:11" ht="20.25" customHeight="1" x14ac:dyDescent="0.3">
      <c r="A123" s="323"/>
      <c r="B123" s="343" t="s">
        <v>416</v>
      </c>
      <c r="C123" s="323"/>
      <c r="D123" s="323"/>
      <c r="E123" s="323"/>
      <c r="F123" s="369">
        <v>0</v>
      </c>
      <c r="G123" s="369">
        <f>F123+'鄉庫收支月報表(114年3月)'!G123</f>
        <v>0</v>
      </c>
      <c r="H123" s="353"/>
      <c r="I123" s="354"/>
      <c r="J123" s="354"/>
      <c r="K123" s="355"/>
    </row>
    <row r="124" spans="1:11" ht="20.25" customHeight="1" x14ac:dyDescent="0.3">
      <c r="A124" s="343"/>
      <c r="B124" s="343" t="s">
        <v>422</v>
      </c>
      <c r="C124" s="343"/>
      <c r="D124" s="343"/>
      <c r="E124" s="343"/>
      <c r="F124" s="369">
        <v>0</v>
      </c>
      <c r="G124" s="369">
        <f>F124+'鄉庫收支月報表(114年3月)'!G124</f>
        <v>0</v>
      </c>
      <c r="H124" s="353"/>
      <c r="I124" s="354"/>
      <c r="J124" s="354"/>
      <c r="K124" s="355"/>
    </row>
    <row r="125" spans="1:11" ht="20.25" customHeight="1" x14ac:dyDescent="0.3">
      <c r="A125" s="343" t="s">
        <v>423</v>
      </c>
      <c r="B125" s="343"/>
      <c r="C125" s="343"/>
      <c r="D125" s="343"/>
      <c r="E125" s="343"/>
      <c r="F125" s="369">
        <v>0</v>
      </c>
      <c r="G125" s="369">
        <f>F125+'鄉庫收支月報表(114年3月)'!G125</f>
        <v>0</v>
      </c>
      <c r="H125" s="353"/>
      <c r="I125" s="354"/>
      <c r="J125" s="354"/>
      <c r="K125" s="355"/>
    </row>
    <row r="126" spans="1:11" ht="20.25" customHeight="1" x14ac:dyDescent="0.3">
      <c r="A126" s="343"/>
      <c r="B126" s="343" t="s">
        <v>424</v>
      </c>
      <c r="C126" s="343"/>
      <c r="D126" s="343"/>
      <c r="E126" s="343"/>
      <c r="F126" s="369">
        <v>0</v>
      </c>
      <c r="G126" s="369">
        <f>F126+'鄉庫收支月報表(114年3月)'!G126</f>
        <v>0</v>
      </c>
      <c r="H126" s="353"/>
      <c r="I126" s="354"/>
      <c r="J126" s="354"/>
      <c r="K126" s="355"/>
    </row>
    <row r="127" spans="1:11" ht="20.25" customHeight="1" x14ac:dyDescent="0.3">
      <c r="A127" s="348" t="s">
        <v>425</v>
      </c>
      <c r="B127" s="343"/>
      <c r="C127" s="343"/>
      <c r="D127" s="343"/>
      <c r="E127" s="370"/>
      <c r="F127" s="341">
        <f>F118+F120+F122</f>
        <v>16220539</v>
      </c>
      <c r="G127" s="345">
        <f>SUM(G118:G126)</f>
        <v>50657144</v>
      </c>
      <c r="H127" s="353"/>
      <c r="I127" s="354"/>
      <c r="J127" s="354"/>
      <c r="K127" s="355"/>
    </row>
    <row r="128" spans="1:11" ht="20.25" customHeight="1" x14ac:dyDescent="0.3">
      <c r="A128" s="343" t="s">
        <v>426</v>
      </c>
      <c r="B128" s="343"/>
      <c r="C128" s="343"/>
      <c r="D128" s="343"/>
      <c r="E128" s="371"/>
      <c r="F128" s="341">
        <f>F53-F127</f>
        <v>426175281</v>
      </c>
      <c r="G128" s="345"/>
      <c r="H128" s="353"/>
      <c r="I128" s="354"/>
      <c r="J128" s="354"/>
      <c r="K128" s="355"/>
    </row>
    <row r="129" spans="1:11" ht="20.25" customHeight="1" x14ac:dyDescent="0.3">
      <c r="A129" s="343" t="s">
        <v>427</v>
      </c>
      <c r="B129" s="343"/>
      <c r="C129" s="343"/>
      <c r="D129" s="343"/>
      <c r="E129" s="343"/>
      <c r="F129" s="341">
        <f>SUM(F127:F128)</f>
        <v>442395820</v>
      </c>
      <c r="G129" s="345"/>
      <c r="H129" s="353"/>
      <c r="I129" s="354"/>
      <c r="J129" s="354"/>
      <c r="K129" s="355"/>
    </row>
    <row r="130" spans="1:11" ht="20.25" customHeight="1" x14ac:dyDescent="0.3">
      <c r="A130" s="343" t="s">
        <v>428</v>
      </c>
      <c r="B130" s="343"/>
      <c r="C130" s="343"/>
      <c r="D130" s="343"/>
      <c r="E130" s="343"/>
      <c r="F130" s="345">
        <v>9643</v>
      </c>
      <c r="G130" s="345"/>
      <c r="H130" s="372"/>
      <c r="I130" s="354"/>
      <c r="J130" s="354"/>
      <c r="K130" s="355"/>
    </row>
    <row r="131" spans="1:11" ht="20.25" customHeight="1" x14ac:dyDescent="0.3">
      <c r="A131" s="348" t="s">
        <v>429</v>
      </c>
      <c r="B131" s="343"/>
      <c r="C131" s="343"/>
      <c r="D131" s="343"/>
      <c r="E131" s="343"/>
      <c r="F131" s="341">
        <f>F53-F127+F130</f>
        <v>426184924</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1494</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F486CCA4-F5CA-4EDE-9C5C-D33DE799CF9F}"/>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9A7F-BB87-4198-97F7-DCB9C39F1B16}">
  <dimension ref="A1:IU58"/>
  <sheetViews>
    <sheetView zoomScaleNormal="100" workbookViewId="0">
      <selection activeCell="L1" sqref="L1"/>
    </sheetView>
  </sheetViews>
  <sheetFormatPr defaultColWidth="7.77734375" defaultRowHeight="16.5" customHeight="1" x14ac:dyDescent="0.3"/>
  <cols>
    <col min="1" max="1" width="14" style="1002" customWidth="1"/>
    <col min="2" max="2" width="11.77734375" style="1002" customWidth="1"/>
    <col min="3" max="3" width="29.88671875" style="1002" customWidth="1"/>
    <col min="4" max="4" width="20.6640625" style="1002" customWidth="1"/>
    <col min="5" max="5" width="23" style="1002" customWidth="1"/>
    <col min="6" max="6" width="31.21875" style="1002" customWidth="1"/>
    <col min="7" max="7" width="22.33203125" style="1002" customWidth="1"/>
    <col min="8" max="8" width="12.44140625" style="1002" customWidth="1"/>
    <col min="9" max="9" width="10.5546875" style="1002" customWidth="1"/>
    <col min="10" max="10" width="8.88671875" style="1002" customWidth="1"/>
    <col min="11" max="11" width="16" style="1002" customWidth="1"/>
    <col min="12" max="255" width="10" style="1002" customWidth="1"/>
    <col min="256" max="1022" width="10" style="998" customWidth="1"/>
    <col min="1023" max="1023" width="7.77734375" style="998" customWidth="1"/>
    <col min="1024" max="16384" width="7.77734375" style="998"/>
  </cols>
  <sheetData>
    <row r="1" spans="1:12" ht="16.5" customHeight="1" x14ac:dyDescent="0.3">
      <c r="A1" s="994" t="s">
        <v>272</v>
      </c>
      <c r="B1" s="995"/>
      <c r="C1" s="996"/>
      <c r="D1" s="997"/>
      <c r="E1" s="998"/>
      <c r="F1" s="999"/>
      <c r="G1" s="1000"/>
      <c r="H1" s="1001" t="s">
        <v>589</v>
      </c>
      <c r="I1" s="2261" t="s">
        <v>1064</v>
      </c>
      <c r="J1" s="2261"/>
      <c r="K1" s="2261"/>
      <c r="L1" s="109" t="s">
        <v>97</v>
      </c>
    </row>
    <row r="2" spans="1:12" ht="18" customHeight="1" x14ac:dyDescent="0.3">
      <c r="A2" s="994" t="s">
        <v>966</v>
      </c>
      <c r="B2" s="1003" t="s">
        <v>1065</v>
      </c>
      <c r="C2" s="1004"/>
      <c r="D2" s="1005"/>
      <c r="E2" s="1006"/>
      <c r="F2" s="1007"/>
      <c r="G2" s="1008"/>
      <c r="H2" s="1001" t="s">
        <v>968</v>
      </c>
      <c r="I2" s="2262" t="s">
        <v>1066</v>
      </c>
      <c r="J2" s="2262"/>
      <c r="K2" s="2262"/>
    </row>
    <row r="3" spans="1:12" ht="28.5" customHeight="1" x14ac:dyDescent="0.4">
      <c r="A3" s="2263" t="s">
        <v>1067</v>
      </c>
      <c r="B3" s="2263"/>
      <c r="C3" s="2263"/>
      <c r="D3" s="2263"/>
      <c r="E3" s="2263"/>
      <c r="F3" s="2263"/>
      <c r="G3" s="2263"/>
      <c r="H3" s="2263"/>
      <c r="I3" s="2263"/>
      <c r="J3" s="2263"/>
      <c r="K3" s="2263"/>
    </row>
    <row r="4" spans="1:12" ht="19.5" customHeight="1" x14ac:dyDescent="0.3">
      <c r="A4" s="2264" t="s">
        <v>709</v>
      </c>
      <c r="B4" s="2264"/>
      <c r="C4" s="2264"/>
      <c r="D4" s="2264"/>
      <c r="E4" s="2264"/>
      <c r="F4" s="2264"/>
      <c r="G4" s="2264"/>
      <c r="H4" s="2264"/>
      <c r="I4" s="2264"/>
      <c r="J4" s="2264"/>
      <c r="K4" s="2264"/>
    </row>
    <row r="5" spans="1:12" ht="20.25" customHeight="1" x14ac:dyDescent="0.3">
      <c r="A5" s="2265" t="s">
        <v>1068</v>
      </c>
      <c r="B5" s="2257" t="s">
        <v>1069</v>
      </c>
      <c r="C5" s="2257" t="s">
        <v>1070</v>
      </c>
      <c r="D5" s="2257" t="s">
        <v>1071</v>
      </c>
      <c r="E5" s="2266" t="s">
        <v>1072</v>
      </c>
      <c r="F5" s="2266" t="s">
        <v>1073</v>
      </c>
      <c r="G5" s="2257" t="s">
        <v>1074</v>
      </c>
      <c r="H5" s="2258" t="s">
        <v>1075</v>
      </c>
      <c r="I5" s="2258"/>
      <c r="J5" s="2258"/>
      <c r="K5" s="2259"/>
      <c r="L5" s="1011"/>
    </row>
    <row r="6" spans="1:12" ht="20.25" customHeight="1" x14ac:dyDescent="0.3">
      <c r="A6" s="2265"/>
      <c r="B6" s="2257"/>
      <c r="C6" s="2257"/>
      <c r="D6" s="2257"/>
      <c r="E6" s="2266"/>
      <c r="F6" s="2266"/>
      <c r="G6" s="2257"/>
      <c r="H6" s="1012" t="s">
        <v>296</v>
      </c>
      <c r="I6" s="1009" t="s">
        <v>735</v>
      </c>
      <c r="J6" s="1009" t="s">
        <v>736</v>
      </c>
      <c r="K6" s="1076" t="s">
        <v>1076</v>
      </c>
      <c r="L6" s="1011"/>
    </row>
    <row r="7" spans="1:12" ht="28.5" customHeight="1" x14ac:dyDescent="0.3">
      <c r="A7" s="2260" t="s">
        <v>571</v>
      </c>
      <c r="B7" s="1010" t="s">
        <v>296</v>
      </c>
      <c r="C7" s="1079">
        <f>SUM(C8:C9)</f>
        <v>0</v>
      </c>
      <c r="D7" s="1079">
        <f t="shared" ref="D7:K7" si="0">SUM(D8:D9)</f>
        <v>0</v>
      </c>
      <c r="E7" s="1079">
        <f t="shared" si="0"/>
        <v>0</v>
      </c>
      <c r="F7" s="1079">
        <f t="shared" si="0"/>
        <v>0</v>
      </c>
      <c r="G7" s="1079">
        <f t="shared" si="0"/>
        <v>0</v>
      </c>
      <c r="H7" s="1079">
        <f t="shared" si="0"/>
        <v>0</v>
      </c>
      <c r="I7" s="1079">
        <f t="shared" si="0"/>
        <v>0</v>
      </c>
      <c r="J7" s="1079">
        <f t="shared" si="0"/>
        <v>0</v>
      </c>
      <c r="K7" s="1080">
        <f t="shared" si="0"/>
        <v>0</v>
      </c>
    </row>
    <row r="8" spans="1:12" ht="28.5" customHeight="1" x14ac:dyDescent="0.3">
      <c r="A8" s="2260"/>
      <c r="B8" s="1009" t="s">
        <v>1077</v>
      </c>
      <c r="C8" s="1079">
        <v>0</v>
      </c>
      <c r="D8" s="1079">
        <v>0</v>
      </c>
      <c r="E8" s="1079">
        <v>0</v>
      </c>
      <c r="F8" s="1079">
        <v>0</v>
      </c>
      <c r="G8" s="1079">
        <v>0</v>
      </c>
      <c r="H8" s="1079">
        <v>0</v>
      </c>
      <c r="I8" s="1079">
        <v>0</v>
      </c>
      <c r="J8" s="1079">
        <v>0</v>
      </c>
      <c r="K8" s="1080">
        <v>0</v>
      </c>
    </row>
    <row r="9" spans="1:12" ht="28.5" customHeight="1" x14ac:dyDescent="0.3">
      <c r="A9" s="2260"/>
      <c r="B9" s="1009" t="s">
        <v>1078</v>
      </c>
      <c r="C9" s="1079">
        <v>0</v>
      </c>
      <c r="D9" s="1079">
        <v>0</v>
      </c>
      <c r="E9" s="1079">
        <v>0</v>
      </c>
      <c r="F9" s="1079">
        <v>0</v>
      </c>
      <c r="G9" s="1079">
        <v>0</v>
      </c>
      <c r="H9" s="1079">
        <v>0</v>
      </c>
      <c r="I9" s="1079">
        <v>0</v>
      </c>
      <c r="J9" s="1079">
        <v>0</v>
      </c>
      <c r="K9" s="1080">
        <v>0</v>
      </c>
    </row>
    <row r="10" spans="1:12" ht="31.5" customHeight="1" x14ac:dyDescent="0.3">
      <c r="A10" s="1077" t="s">
        <v>1079</v>
      </c>
      <c r="B10" s="1013"/>
      <c r="C10" s="1013"/>
      <c r="D10" s="1014"/>
      <c r="E10" s="1015"/>
      <c r="F10" s="1015"/>
      <c r="G10" s="1015"/>
      <c r="H10" s="1015"/>
      <c r="I10" s="1015"/>
      <c r="J10" s="1015"/>
      <c r="K10" s="1078"/>
    </row>
    <row r="11" spans="1:12" ht="20.100000000000001" customHeight="1" x14ac:dyDescent="0.3">
      <c r="A11" s="999"/>
      <c r="B11" s="1016"/>
      <c r="C11" s="1016"/>
      <c r="D11" s="1017"/>
      <c r="E11" s="1018"/>
      <c r="F11" s="1018"/>
      <c r="G11" s="1018"/>
      <c r="H11" s="1018"/>
      <c r="I11" s="1018"/>
      <c r="J11" s="1018"/>
      <c r="K11" s="1019" t="s">
        <v>1129</v>
      </c>
    </row>
    <row r="12" spans="1:12" ht="19.5" customHeight="1" x14ac:dyDescent="0.3">
      <c r="A12" s="1020" t="s">
        <v>312</v>
      </c>
      <c r="B12" s="1016"/>
      <c r="C12" s="1020" t="s">
        <v>1080</v>
      </c>
      <c r="D12" s="1016" t="s">
        <v>1081</v>
      </c>
      <c r="F12" s="1020" t="s">
        <v>631</v>
      </c>
      <c r="H12" s="1020"/>
      <c r="I12" s="1020"/>
      <c r="J12" s="1020"/>
      <c r="K12" s="1017"/>
    </row>
    <row r="13" spans="1:12" ht="19.5" customHeight="1" x14ac:dyDescent="0.3">
      <c r="A13" s="1017"/>
      <c r="B13" s="1017"/>
      <c r="C13" s="1017"/>
      <c r="D13" s="1016" t="s">
        <v>1082</v>
      </c>
      <c r="F13" s="1016"/>
      <c r="G13" s="1016"/>
      <c r="H13" s="1016"/>
      <c r="I13" s="1016"/>
      <c r="J13" s="1016"/>
      <c r="K13" s="1017"/>
    </row>
    <row r="14" spans="1:12" ht="19.5" customHeight="1" x14ac:dyDescent="0.3">
      <c r="A14" s="1017"/>
      <c r="B14" s="1017"/>
      <c r="C14" s="1017"/>
      <c r="D14" s="1016"/>
      <c r="F14" s="1016"/>
      <c r="G14" s="1016"/>
      <c r="H14" s="1016"/>
      <c r="I14" s="1016"/>
      <c r="J14" s="1016"/>
      <c r="K14" s="1017"/>
    </row>
    <row r="15" spans="1:12" ht="19.5" customHeight="1" x14ac:dyDescent="0.3">
      <c r="A15" s="1021" t="s">
        <v>1083</v>
      </c>
      <c r="B15" s="1022"/>
      <c r="C15" s="997"/>
      <c r="D15" s="997"/>
      <c r="E15" s="997"/>
      <c r="F15" s="997"/>
      <c r="G15" s="997"/>
      <c r="H15" s="997"/>
      <c r="I15" s="997"/>
      <c r="J15" s="997"/>
      <c r="K15" s="997"/>
    </row>
    <row r="16" spans="1:12" ht="19.5" customHeight="1" x14ac:dyDescent="0.3">
      <c r="A16" s="1023" t="s">
        <v>1084</v>
      </c>
      <c r="B16" s="1022"/>
      <c r="C16" s="997"/>
      <c r="D16" s="997"/>
      <c r="E16" s="997"/>
      <c r="F16" s="997"/>
      <c r="G16" s="997"/>
      <c r="H16" s="997"/>
      <c r="I16" s="997"/>
      <c r="J16" s="997"/>
      <c r="K16" s="997"/>
    </row>
    <row r="17" ht="18.75" customHeight="1" x14ac:dyDescent="0.3"/>
    <row r="18" ht="17.25" customHeight="1" x14ac:dyDescent="0.3"/>
    <row r="19" ht="17.25" customHeight="1" x14ac:dyDescent="0.3"/>
    <row r="20" ht="17.25" customHeight="1" x14ac:dyDescent="0.3"/>
    <row r="21" ht="17.25" customHeight="1" x14ac:dyDescent="0.3"/>
    <row r="22" ht="17.25" customHeight="1" x14ac:dyDescent="0.3"/>
    <row r="23" ht="17.25" customHeight="1" x14ac:dyDescent="0.3"/>
    <row r="24" ht="17.25" customHeight="1" x14ac:dyDescent="0.3"/>
    <row r="25" ht="17.25" customHeight="1" x14ac:dyDescent="0.3"/>
    <row r="26" ht="17.25" customHeight="1" x14ac:dyDescent="0.3"/>
    <row r="27" ht="17.25" customHeight="1" x14ac:dyDescent="0.3"/>
    <row r="28" ht="17.25" customHeight="1" x14ac:dyDescent="0.3"/>
    <row r="29" ht="17.25" customHeight="1" x14ac:dyDescent="0.3"/>
    <row r="30" ht="17.25" customHeight="1" x14ac:dyDescent="0.3"/>
    <row r="31" ht="17.25" customHeight="1" x14ac:dyDescent="0.3"/>
    <row r="32" ht="17.25" customHeight="1" x14ac:dyDescent="0.3"/>
    <row r="33" ht="17.25" customHeight="1" x14ac:dyDescent="0.3"/>
    <row r="34" ht="17.25" customHeight="1" x14ac:dyDescent="0.3"/>
    <row r="35" ht="17.25" customHeight="1" x14ac:dyDescent="0.3"/>
    <row r="36" ht="17.25" customHeight="1" x14ac:dyDescent="0.3"/>
    <row r="37" ht="17.25" customHeight="1" x14ac:dyDescent="0.3"/>
    <row r="38" ht="17.25" customHeight="1" x14ac:dyDescent="0.3"/>
    <row r="39" ht="17.25" customHeight="1" x14ac:dyDescent="0.3"/>
    <row r="40" ht="17.25" customHeight="1" x14ac:dyDescent="0.3"/>
    <row r="41" ht="17.25" customHeight="1" x14ac:dyDescent="0.3"/>
    <row r="42" ht="17.25" customHeight="1" x14ac:dyDescent="0.3"/>
    <row r="43" ht="17.25" customHeight="1" x14ac:dyDescent="0.3"/>
    <row r="44" ht="17.25" customHeight="1" x14ac:dyDescent="0.3"/>
    <row r="45" ht="17.25" customHeight="1" x14ac:dyDescent="0.3"/>
    <row r="46" ht="17.25" customHeight="1" x14ac:dyDescent="0.3"/>
    <row r="47" ht="17.25" customHeight="1" x14ac:dyDescent="0.3"/>
    <row r="48" ht="17.25" customHeight="1" x14ac:dyDescent="0.3"/>
    <row r="49" ht="17.25" customHeight="1" x14ac:dyDescent="0.3"/>
    <row r="50" ht="17.25" customHeight="1" x14ac:dyDescent="0.3"/>
    <row r="51" ht="17.25" customHeight="1" x14ac:dyDescent="0.3"/>
    <row r="52" ht="17.25" customHeight="1" x14ac:dyDescent="0.3"/>
    <row r="53" ht="17.25" customHeight="1" x14ac:dyDescent="0.3"/>
    <row r="54" ht="17.25" customHeight="1" x14ac:dyDescent="0.3"/>
    <row r="55" ht="17.25" customHeight="1" x14ac:dyDescent="0.3"/>
    <row r="56" ht="17.25" customHeight="1" x14ac:dyDescent="0.3"/>
    <row r="57" ht="17.25" customHeight="1" x14ac:dyDescent="0.3"/>
    <row r="58" ht="17.25" customHeight="1" x14ac:dyDescent="0.3"/>
  </sheetData>
  <mergeCells count="13">
    <mergeCell ref="G5:G6"/>
    <mergeCell ref="H5:K5"/>
    <mergeCell ref="A7:A9"/>
    <mergeCell ref="I1:K1"/>
    <mergeCell ref="I2:K2"/>
    <mergeCell ref="A3:K3"/>
    <mergeCell ref="A4:K4"/>
    <mergeCell ref="A5:A6"/>
    <mergeCell ref="B5:B6"/>
    <mergeCell ref="C5:C6"/>
    <mergeCell ref="D5:D6"/>
    <mergeCell ref="E5:E6"/>
    <mergeCell ref="F5:F6"/>
  </mergeCells>
  <phoneticPr fontId="10" type="noConversion"/>
  <hyperlinks>
    <hyperlink ref="L1" location="預告統計資料發布時間表!A1" display="回發布時間表" xr:uid="{4FFA66EE-EC9D-4FC0-B2C1-30F96D75137F}"/>
  </hyperlinks>
  <printOptions horizontalCentered="1"/>
  <pageMargins left="0.39370078740157505" right="0.39370078740157505" top="0.39370078740157505" bottom="0.39370078740157505" header="0.39370078740157505" footer="0.39370078740157505"/>
  <pageSetup paperSize="9" scale="69" fitToWidth="0" fitToHeight="0" pageOrder="overThenDown"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5FB0-EE03-4BC1-B5F8-13501FCF7FAF}">
  <sheetPr>
    <pageSetUpPr fitToPage="1"/>
  </sheetPr>
  <dimension ref="A1:Z26"/>
  <sheetViews>
    <sheetView zoomScale="85" zoomScaleNormal="85" zoomScaleSheetLayoutView="85" workbookViewId="0">
      <selection activeCell="R1" sqref="R1"/>
    </sheetView>
  </sheetViews>
  <sheetFormatPr defaultColWidth="12.44140625" defaultRowHeight="16.2" x14ac:dyDescent="0.3"/>
  <cols>
    <col min="1" max="1" width="11.33203125" style="1027" customWidth="1"/>
    <col min="2" max="2" width="10" style="1027" customWidth="1"/>
    <col min="3" max="3" width="6.88671875" style="1027" customWidth="1"/>
    <col min="4" max="4" width="11.88671875" style="1027" customWidth="1"/>
    <col min="5" max="6" width="11.44140625" style="1027" customWidth="1"/>
    <col min="7" max="7" width="13" style="1027" customWidth="1"/>
    <col min="8" max="9" width="11.44140625" style="1027" customWidth="1"/>
    <col min="10" max="10" width="12.44140625" style="1027" customWidth="1"/>
    <col min="11" max="11" width="9.109375" style="1027" customWidth="1"/>
    <col min="12" max="12" width="11.44140625" style="1027" customWidth="1"/>
    <col min="13" max="13" width="10" style="1027" customWidth="1"/>
    <col min="14" max="14" width="11.6640625" style="1027" customWidth="1"/>
    <col min="15" max="15" width="11.88671875" style="1027" customWidth="1"/>
    <col min="16" max="16" width="9.109375" style="1027" customWidth="1"/>
    <col min="17" max="17" width="10" style="1027" customWidth="1"/>
    <col min="18" max="19" width="8.44140625" style="1027" customWidth="1"/>
    <col min="20" max="20" width="8.88671875" style="1027" customWidth="1"/>
    <col min="21" max="21" width="11" style="1027" customWidth="1"/>
    <col min="22" max="22" width="6.33203125" style="1027" customWidth="1"/>
    <col min="23" max="23" width="8.44140625" style="1027" customWidth="1"/>
    <col min="24" max="24" width="8.77734375" style="1027" customWidth="1"/>
    <col min="25" max="25" width="8.44140625" style="1027" customWidth="1"/>
    <col min="26" max="26" width="7.88671875" style="1027" customWidth="1"/>
    <col min="27" max="256" width="12.44140625" style="1027"/>
    <col min="257" max="257" width="11.33203125" style="1027" customWidth="1"/>
    <col min="258" max="258" width="10" style="1027" customWidth="1"/>
    <col min="259" max="259" width="6.88671875" style="1027" customWidth="1"/>
    <col min="260" max="260" width="11.88671875" style="1027" customWidth="1"/>
    <col min="261" max="262" width="11.44140625" style="1027" customWidth="1"/>
    <col min="263" max="263" width="13" style="1027" customWidth="1"/>
    <col min="264" max="265" width="11.44140625" style="1027" customWidth="1"/>
    <col min="266" max="266" width="12.44140625" style="1027"/>
    <col min="267" max="267" width="9.109375" style="1027" customWidth="1"/>
    <col min="268" max="268" width="11.44140625" style="1027" customWidth="1"/>
    <col min="269" max="269" width="10" style="1027" customWidth="1"/>
    <col min="270" max="270" width="11.6640625" style="1027" customWidth="1"/>
    <col min="271" max="271" width="11.88671875" style="1027" customWidth="1"/>
    <col min="272" max="272" width="9.109375" style="1027" customWidth="1"/>
    <col min="273" max="273" width="10" style="1027" customWidth="1"/>
    <col min="274" max="275" width="8.44140625" style="1027" customWidth="1"/>
    <col min="276" max="276" width="8.88671875" style="1027" customWidth="1"/>
    <col min="277" max="277" width="11" style="1027" customWidth="1"/>
    <col min="278" max="278" width="6.33203125" style="1027" customWidth="1"/>
    <col min="279" max="279" width="8.44140625" style="1027" customWidth="1"/>
    <col min="280" max="280" width="8.77734375" style="1027" customWidth="1"/>
    <col min="281" max="281" width="8.44140625" style="1027" customWidth="1"/>
    <col min="282" max="282" width="7.88671875" style="1027" customWidth="1"/>
    <col min="283" max="512" width="12.44140625" style="1027"/>
    <col min="513" max="513" width="11.33203125" style="1027" customWidth="1"/>
    <col min="514" max="514" width="10" style="1027" customWidth="1"/>
    <col min="515" max="515" width="6.88671875" style="1027" customWidth="1"/>
    <col min="516" max="516" width="11.88671875" style="1027" customWidth="1"/>
    <col min="517" max="518" width="11.44140625" style="1027" customWidth="1"/>
    <col min="519" max="519" width="13" style="1027" customWidth="1"/>
    <col min="520" max="521" width="11.44140625" style="1027" customWidth="1"/>
    <col min="522" max="522" width="12.44140625" style="1027"/>
    <col min="523" max="523" width="9.109375" style="1027" customWidth="1"/>
    <col min="524" max="524" width="11.44140625" style="1027" customWidth="1"/>
    <col min="525" max="525" width="10" style="1027" customWidth="1"/>
    <col min="526" max="526" width="11.6640625" style="1027" customWidth="1"/>
    <col min="527" max="527" width="11.88671875" style="1027" customWidth="1"/>
    <col min="528" max="528" width="9.109375" style="1027" customWidth="1"/>
    <col min="529" max="529" width="10" style="1027" customWidth="1"/>
    <col min="530" max="531" width="8.44140625" style="1027" customWidth="1"/>
    <col min="532" max="532" width="8.88671875" style="1027" customWidth="1"/>
    <col min="533" max="533" width="11" style="1027" customWidth="1"/>
    <col min="534" max="534" width="6.33203125" style="1027" customWidth="1"/>
    <col min="535" max="535" width="8.44140625" style="1027" customWidth="1"/>
    <col min="536" max="536" width="8.77734375" style="1027" customWidth="1"/>
    <col min="537" max="537" width="8.44140625" style="1027" customWidth="1"/>
    <col min="538" max="538" width="7.88671875" style="1027" customWidth="1"/>
    <col min="539" max="768" width="12.44140625" style="1027"/>
    <col min="769" max="769" width="11.33203125" style="1027" customWidth="1"/>
    <col min="770" max="770" width="10" style="1027" customWidth="1"/>
    <col min="771" max="771" width="6.88671875" style="1027" customWidth="1"/>
    <col min="772" max="772" width="11.88671875" style="1027" customWidth="1"/>
    <col min="773" max="774" width="11.44140625" style="1027" customWidth="1"/>
    <col min="775" max="775" width="13" style="1027" customWidth="1"/>
    <col min="776" max="777" width="11.44140625" style="1027" customWidth="1"/>
    <col min="778" max="778" width="12.44140625" style="1027"/>
    <col min="779" max="779" width="9.109375" style="1027" customWidth="1"/>
    <col min="780" max="780" width="11.44140625" style="1027" customWidth="1"/>
    <col min="781" max="781" width="10" style="1027" customWidth="1"/>
    <col min="782" max="782" width="11.6640625" style="1027" customWidth="1"/>
    <col min="783" max="783" width="11.88671875" style="1027" customWidth="1"/>
    <col min="784" max="784" width="9.109375" style="1027" customWidth="1"/>
    <col min="785" max="785" width="10" style="1027" customWidth="1"/>
    <col min="786" max="787" width="8.44140625" style="1027" customWidth="1"/>
    <col min="788" max="788" width="8.88671875" style="1027" customWidth="1"/>
    <col min="789" max="789" width="11" style="1027" customWidth="1"/>
    <col min="790" max="790" width="6.33203125" style="1027" customWidth="1"/>
    <col min="791" max="791" width="8.44140625" style="1027" customWidth="1"/>
    <col min="792" max="792" width="8.77734375" style="1027" customWidth="1"/>
    <col min="793" max="793" width="8.44140625" style="1027" customWidth="1"/>
    <col min="794" max="794" width="7.88671875" style="1027" customWidth="1"/>
    <col min="795" max="1024" width="12.44140625" style="1027"/>
    <col min="1025" max="1025" width="11.33203125" style="1027" customWidth="1"/>
    <col min="1026" max="1026" width="10" style="1027" customWidth="1"/>
    <col min="1027" max="1027" width="6.88671875" style="1027" customWidth="1"/>
    <col min="1028" max="1028" width="11.88671875" style="1027" customWidth="1"/>
    <col min="1029" max="1030" width="11.44140625" style="1027" customWidth="1"/>
    <col min="1031" max="1031" width="13" style="1027" customWidth="1"/>
    <col min="1032" max="1033" width="11.44140625" style="1027" customWidth="1"/>
    <col min="1034" max="1034" width="12.44140625" style="1027"/>
    <col min="1035" max="1035" width="9.109375" style="1027" customWidth="1"/>
    <col min="1036" max="1036" width="11.44140625" style="1027" customWidth="1"/>
    <col min="1037" max="1037" width="10" style="1027" customWidth="1"/>
    <col min="1038" max="1038" width="11.6640625" style="1027" customWidth="1"/>
    <col min="1039" max="1039" width="11.88671875" style="1027" customWidth="1"/>
    <col min="1040" max="1040" width="9.109375" style="1027" customWidth="1"/>
    <col min="1041" max="1041" width="10" style="1027" customWidth="1"/>
    <col min="1042" max="1043" width="8.44140625" style="1027" customWidth="1"/>
    <col min="1044" max="1044" width="8.88671875" style="1027" customWidth="1"/>
    <col min="1045" max="1045" width="11" style="1027" customWidth="1"/>
    <col min="1046" max="1046" width="6.33203125" style="1027" customWidth="1"/>
    <col min="1047" max="1047" width="8.44140625" style="1027" customWidth="1"/>
    <col min="1048" max="1048" width="8.77734375" style="1027" customWidth="1"/>
    <col min="1049" max="1049" width="8.44140625" style="1027" customWidth="1"/>
    <col min="1050" max="1050" width="7.88671875" style="1027" customWidth="1"/>
    <col min="1051" max="1280" width="12.44140625" style="1027"/>
    <col min="1281" max="1281" width="11.33203125" style="1027" customWidth="1"/>
    <col min="1282" max="1282" width="10" style="1027" customWidth="1"/>
    <col min="1283" max="1283" width="6.88671875" style="1027" customWidth="1"/>
    <col min="1284" max="1284" width="11.88671875" style="1027" customWidth="1"/>
    <col min="1285" max="1286" width="11.44140625" style="1027" customWidth="1"/>
    <col min="1287" max="1287" width="13" style="1027" customWidth="1"/>
    <col min="1288" max="1289" width="11.44140625" style="1027" customWidth="1"/>
    <col min="1290" max="1290" width="12.44140625" style="1027"/>
    <col min="1291" max="1291" width="9.109375" style="1027" customWidth="1"/>
    <col min="1292" max="1292" width="11.44140625" style="1027" customWidth="1"/>
    <col min="1293" max="1293" width="10" style="1027" customWidth="1"/>
    <col min="1294" max="1294" width="11.6640625" style="1027" customWidth="1"/>
    <col min="1295" max="1295" width="11.88671875" style="1027" customWidth="1"/>
    <col min="1296" max="1296" width="9.109375" style="1027" customWidth="1"/>
    <col min="1297" max="1297" width="10" style="1027" customWidth="1"/>
    <col min="1298" max="1299" width="8.44140625" style="1027" customWidth="1"/>
    <col min="1300" max="1300" width="8.88671875" style="1027" customWidth="1"/>
    <col min="1301" max="1301" width="11" style="1027" customWidth="1"/>
    <col min="1302" max="1302" width="6.33203125" style="1027" customWidth="1"/>
    <col min="1303" max="1303" width="8.44140625" style="1027" customWidth="1"/>
    <col min="1304" max="1304" width="8.77734375" style="1027" customWidth="1"/>
    <col min="1305" max="1305" width="8.44140625" style="1027" customWidth="1"/>
    <col min="1306" max="1306" width="7.88671875" style="1027" customWidth="1"/>
    <col min="1307" max="1536" width="12.44140625" style="1027"/>
    <col min="1537" max="1537" width="11.33203125" style="1027" customWidth="1"/>
    <col min="1538" max="1538" width="10" style="1027" customWidth="1"/>
    <col min="1539" max="1539" width="6.88671875" style="1027" customWidth="1"/>
    <col min="1540" max="1540" width="11.88671875" style="1027" customWidth="1"/>
    <col min="1541" max="1542" width="11.44140625" style="1027" customWidth="1"/>
    <col min="1543" max="1543" width="13" style="1027" customWidth="1"/>
    <col min="1544" max="1545" width="11.44140625" style="1027" customWidth="1"/>
    <col min="1546" max="1546" width="12.44140625" style="1027"/>
    <col min="1547" max="1547" width="9.109375" style="1027" customWidth="1"/>
    <col min="1548" max="1548" width="11.44140625" style="1027" customWidth="1"/>
    <col min="1549" max="1549" width="10" style="1027" customWidth="1"/>
    <col min="1550" max="1550" width="11.6640625" style="1027" customWidth="1"/>
    <col min="1551" max="1551" width="11.88671875" style="1027" customWidth="1"/>
    <col min="1552" max="1552" width="9.109375" style="1027" customWidth="1"/>
    <col min="1553" max="1553" width="10" style="1027" customWidth="1"/>
    <col min="1554" max="1555" width="8.44140625" style="1027" customWidth="1"/>
    <col min="1556" max="1556" width="8.88671875" style="1027" customWidth="1"/>
    <col min="1557" max="1557" width="11" style="1027" customWidth="1"/>
    <col min="1558" max="1558" width="6.33203125" style="1027" customWidth="1"/>
    <col min="1559" max="1559" width="8.44140625" style="1027" customWidth="1"/>
    <col min="1560" max="1560" width="8.77734375" style="1027" customWidth="1"/>
    <col min="1561" max="1561" width="8.44140625" style="1027" customWidth="1"/>
    <col min="1562" max="1562" width="7.88671875" style="1027" customWidth="1"/>
    <col min="1563" max="1792" width="12.44140625" style="1027"/>
    <col min="1793" max="1793" width="11.33203125" style="1027" customWidth="1"/>
    <col min="1794" max="1794" width="10" style="1027" customWidth="1"/>
    <col min="1795" max="1795" width="6.88671875" style="1027" customWidth="1"/>
    <col min="1796" max="1796" width="11.88671875" style="1027" customWidth="1"/>
    <col min="1797" max="1798" width="11.44140625" style="1027" customWidth="1"/>
    <col min="1799" max="1799" width="13" style="1027" customWidth="1"/>
    <col min="1800" max="1801" width="11.44140625" style="1027" customWidth="1"/>
    <col min="1802" max="1802" width="12.44140625" style="1027"/>
    <col min="1803" max="1803" width="9.109375" style="1027" customWidth="1"/>
    <col min="1804" max="1804" width="11.44140625" style="1027" customWidth="1"/>
    <col min="1805" max="1805" width="10" style="1027" customWidth="1"/>
    <col min="1806" max="1806" width="11.6640625" style="1027" customWidth="1"/>
    <col min="1807" max="1807" width="11.88671875" style="1027" customWidth="1"/>
    <col min="1808" max="1808" width="9.109375" style="1027" customWidth="1"/>
    <col min="1809" max="1809" width="10" style="1027" customWidth="1"/>
    <col min="1810" max="1811" width="8.44140625" style="1027" customWidth="1"/>
    <col min="1812" max="1812" width="8.88671875" style="1027" customWidth="1"/>
    <col min="1813" max="1813" width="11" style="1027" customWidth="1"/>
    <col min="1814" max="1814" width="6.33203125" style="1027" customWidth="1"/>
    <col min="1815" max="1815" width="8.44140625" style="1027" customWidth="1"/>
    <col min="1816" max="1816" width="8.77734375" style="1027" customWidth="1"/>
    <col min="1817" max="1817" width="8.44140625" style="1027" customWidth="1"/>
    <col min="1818" max="1818" width="7.88671875" style="1027" customWidth="1"/>
    <col min="1819" max="2048" width="12.44140625" style="1027"/>
    <col min="2049" max="2049" width="11.33203125" style="1027" customWidth="1"/>
    <col min="2050" max="2050" width="10" style="1027" customWidth="1"/>
    <col min="2051" max="2051" width="6.88671875" style="1027" customWidth="1"/>
    <col min="2052" max="2052" width="11.88671875" style="1027" customWidth="1"/>
    <col min="2053" max="2054" width="11.44140625" style="1027" customWidth="1"/>
    <col min="2055" max="2055" width="13" style="1027" customWidth="1"/>
    <col min="2056" max="2057" width="11.44140625" style="1027" customWidth="1"/>
    <col min="2058" max="2058" width="12.44140625" style="1027"/>
    <col min="2059" max="2059" width="9.109375" style="1027" customWidth="1"/>
    <col min="2060" max="2060" width="11.44140625" style="1027" customWidth="1"/>
    <col min="2061" max="2061" width="10" style="1027" customWidth="1"/>
    <col min="2062" max="2062" width="11.6640625" style="1027" customWidth="1"/>
    <col min="2063" max="2063" width="11.88671875" style="1027" customWidth="1"/>
    <col min="2064" max="2064" width="9.109375" style="1027" customWidth="1"/>
    <col min="2065" max="2065" width="10" style="1027" customWidth="1"/>
    <col min="2066" max="2067" width="8.44140625" style="1027" customWidth="1"/>
    <col min="2068" max="2068" width="8.88671875" style="1027" customWidth="1"/>
    <col min="2069" max="2069" width="11" style="1027" customWidth="1"/>
    <col min="2070" max="2070" width="6.33203125" style="1027" customWidth="1"/>
    <col min="2071" max="2071" width="8.44140625" style="1027" customWidth="1"/>
    <col min="2072" max="2072" width="8.77734375" style="1027" customWidth="1"/>
    <col min="2073" max="2073" width="8.44140625" style="1027" customWidth="1"/>
    <col min="2074" max="2074" width="7.88671875" style="1027" customWidth="1"/>
    <col min="2075" max="2304" width="12.44140625" style="1027"/>
    <col min="2305" max="2305" width="11.33203125" style="1027" customWidth="1"/>
    <col min="2306" max="2306" width="10" style="1027" customWidth="1"/>
    <col min="2307" max="2307" width="6.88671875" style="1027" customWidth="1"/>
    <col min="2308" max="2308" width="11.88671875" style="1027" customWidth="1"/>
    <col min="2309" max="2310" width="11.44140625" style="1027" customWidth="1"/>
    <col min="2311" max="2311" width="13" style="1027" customWidth="1"/>
    <col min="2312" max="2313" width="11.44140625" style="1027" customWidth="1"/>
    <col min="2314" max="2314" width="12.44140625" style="1027"/>
    <col min="2315" max="2315" width="9.109375" style="1027" customWidth="1"/>
    <col min="2316" max="2316" width="11.44140625" style="1027" customWidth="1"/>
    <col min="2317" max="2317" width="10" style="1027" customWidth="1"/>
    <col min="2318" max="2318" width="11.6640625" style="1027" customWidth="1"/>
    <col min="2319" max="2319" width="11.88671875" style="1027" customWidth="1"/>
    <col min="2320" max="2320" width="9.109375" style="1027" customWidth="1"/>
    <col min="2321" max="2321" width="10" style="1027" customWidth="1"/>
    <col min="2322" max="2323" width="8.44140625" style="1027" customWidth="1"/>
    <col min="2324" max="2324" width="8.88671875" style="1027" customWidth="1"/>
    <col min="2325" max="2325" width="11" style="1027" customWidth="1"/>
    <col min="2326" max="2326" width="6.33203125" style="1027" customWidth="1"/>
    <col min="2327" max="2327" width="8.44140625" style="1027" customWidth="1"/>
    <col min="2328" max="2328" width="8.77734375" style="1027" customWidth="1"/>
    <col min="2329" max="2329" width="8.44140625" style="1027" customWidth="1"/>
    <col min="2330" max="2330" width="7.88671875" style="1027" customWidth="1"/>
    <col min="2331" max="2560" width="12.44140625" style="1027"/>
    <col min="2561" max="2561" width="11.33203125" style="1027" customWidth="1"/>
    <col min="2562" max="2562" width="10" style="1027" customWidth="1"/>
    <col min="2563" max="2563" width="6.88671875" style="1027" customWidth="1"/>
    <col min="2564" max="2564" width="11.88671875" style="1027" customWidth="1"/>
    <col min="2565" max="2566" width="11.44140625" style="1027" customWidth="1"/>
    <col min="2567" max="2567" width="13" style="1027" customWidth="1"/>
    <col min="2568" max="2569" width="11.44140625" style="1027" customWidth="1"/>
    <col min="2570" max="2570" width="12.44140625" style="1027"/>
    <col min="2571" max="2571" width="9.109375" style="1027" customWidth="1"/>
    <col min="2572" max="2572" width="11.44140625" style="1027" customWidth="1"/>
    <col min="2573" max="2573" width="10" style="1027" customWidth="1"/>
    <col min="2574" max="2574" width="11.6640625" style="1027" customWidth="1"/>
    <col min="2575" max="2575" width="11.88671875" style="1027" customWidth="1"/>
    <col min="2576" max="2576" width="9.109375" style="1027" customWidth="1"/>
    <col min="2577" max="2577" width="10" style="1027" customWidth="1"/>
    <col min="2578" max="2579" width="8.44140625" style="1027" customWidth="1"/>
    <col min="2580" max="2580" width="8.88671875" style="1027" customWidth="1"/>
    <col min="2581" max="2581" width="11" style="1027" customWidth="1"/>
    <col min="2582" max="2582" width="6.33203125" style="1027" customWidth="1"/>
    <col min="2583" max="2583" width="8.44140625" style="1027" customWidth="1"/>
    <col min="2584" max="2584" width="8.77734375" style="1027" customWidth="1"/>
    <col min="2585" max="2585" width="8.44140625" style="1027" customWidth="1"/>
    <col min="2586" max="2586" width="7.88671875" style="1027" customWidth="1"/>
    <col min="2587" max="2816" width="12.44140625" style="1027"/>
    <col min="2817" max="2817" width="11.33203125" style="1027" customWidth="1"/>
    <col min="2818" max="2818" width="10" style="1027" customWidth="1"/>
    <col min="2819" max="2819" width="6.88671875" style="1027" customWidth="1"/>
    <col min="2820" max="2820" width="11.88671875" style="1027" customWidth="1"/>
    <col min="2821" max="2822" width="11.44140625" style="1027" customWidth="1"/>
    <col min="2823" max="2823" width="13" style="1027" customWidth="1"/>
    <col min="2824" max="2825" width="11.44140625" style="1027" customWidth="1"/>
    <col min="2826" max="2826" width="12.44140625" style="1027"/>
    <col min="2827" max="2827" width="9.109375" style="1027" customWidth="1"/>
    <col min="2828" max="2828" width="11.44140625" style="1027" customWidth="1"/>
    <col min="2829" max="2829" width="10" style="1027" customWidth="1"/>
    <col min="2830" max="2830" width="11.6640625" style="1027" customWidth="1"/>
    <col min="2831" max="2831" width="11.88671875" style="1027" customWidth="1"/>
    <col min="2832" max="2832" width="9.109375" style="1027" customWidth="1"/>
    <col min="2833" max="2833" width="10" style="1027" customWidth="1"/>
    <col min="2834" max="2835" width="8.44140625" style="1027" customWidth="1"/>
    <col min="2836" max="2836" width="8.88671875" style="1027" customWidth="1"/>
    <col min="2837" max="2837" width="11" style="1027" customWidth="1"/>
    <col min="2838" max="2838" width="6.33203125" style="1027" customWidth="1"/>
    <col min="2839" max="2839" width="8.44140625" style="1027" customWidth="1"/>
    <col min="2840" max="2840" width="8.77734375" style="1027" customWidth="1"/>
    <col min="2841" max="2841" width="8.44140625" style="1027" customWidth="1"/>
    <col min="2842" max="2842" width="7.88671875" style="1027" customWidth="1"/>
    <col min="2843" max="3072" width="12.44140625" style="1027"/>
    <col min="3073" max="3073" width="11.33203125" style="1027" customWidth="1"/>
    <col min="3074" max="3074" width="10" style="1027" customWidth="1"/>
    <col min="3075" max="3075" width="6.88671875" style="1027" customWidth="1"/>
    <col min="3076" max="3076" width="11.88671875" style="1027" customWidth="1"/>
    <col min="3077" max="3078" width="11.44140625" style="1027" customWidth="1"/>
    <col min="3079" max="3079" width="13" style="1027" customWidth="1"/>
    <col min="3080" max="3081" width="11.44140625" style="1027" customWidth="1"/>
    <col min="3082" max="3082" width="12.44140625" style="1027"/>
    <col min="3083" max="3083" width="9.109375" style="1027" customWidth="1"/>
    <col min="3084" max="3084" width="11.44140625" style="1027" customWidth="1"/>
    <col min="3085" max="3085" width="10" style="1027" customWidth="1"/>
    <col min="3086" max="3086" width="11.6640625" style="1027" customWidth="1"/>
    <col min="3087" max="3087" width="11.88671875" style="1027" customWidth="1"/>
    <col min="3088" max="3088" width="9.109375" style="1027" customWidth="1"/>
    <col min="3089" max="3089" width="10" style="1027" customWidth="1"/>
    <col min="3090" max="3091" width="8.44140625" style="1027" customWidth="1"/>
    <col min="3092" max="3092" width="8.88671875" style="1027" customWidth="1"/>
    <col min="3093" max="3093" width="11" style="1027" customWidth="1"/>
    <col min="3094" max="3094" width="6.33203125" style="1027" customWidth="1"/>
    <col min="3095" max="3095" width="8.44140625" style="1027" customWidth="1"/>
    <col min="3096" max="3096" width="8.77734375" style="1027" customWidth="1"/>
    <col min="3097" max="3097" width="8.44140625" style="1027" customWidth="1"/>
    <col min="3098" max="3098" width="7.88671875" style="1027" customWidth="1"/>
    <col min="3099" max="3328" width="12.44140625" style="1027"/>
    <col min="3329" max="3329" width="11.33203125" style="1027" customWidth="1"/>
    <col min="3330" max="3330" width="10" style="1027" customWidth="1"/>
    <col min="3331" max="3331" width="6.88671875" style="1027" customWidth="1"/>
    <col min="3332" max="3332" width="11.88671875" style="1027" customWidth="1"/>
    <col min="3333" max="3334" width="11.44140625" style="1027" customWidth="1"/>
    <col min="3335" max="3335" width="13" style="1027" customWidth="1"/>
    <col min="3336" max="3337" width="11.44140625" style="1027" customWidth="1"/>
    <col min="3338" max="3338" width="12.44140625" style="1027"/>
    <col min="3339" max="3339" width="9.109375" style="1027" customWidth="1"/>
    <col min="3340" max="3340" width="11.44140625" style="1027" customWidth="1"/>
    <col min="3341" max="3341" width="10" style="1027" customWidth="1"/>
    <col min="3342" max="3342" width="11.6640625" style="1027" customWidth="1"/>
    <col min="3343" max="3343" width="11.88671875" style="1027" customWidth="1"/>
    <col min="3344" max="3344" width="9.109375" style="1027" customWidth="1"/>
    <col min="3345" max="3345" width="10" style="1027" customWidth="1"/>
    <col min="3346" max="3347" width="8.44140625" style="1027" customWidth="1"/>
    <col min="3348" max="3348" width="8.88671875" style="1027" customWidth="1"/>
    <col min="3349" max="3349" width="11" style="1027" customWidth="1"/>
    <col min="3350" max="3350" width="6.33203125" style="1027" customWidth="1"/>
    <col min="3351" max="3351" width="8.44140625" style="1027" customWidth="1"/>
    <col min="3352" max="3352" width="8.77734375" style="1027" customWidth="1"/>
    <col min="3353" max="3353" width="8.44140625" style="1027" customWidth="1"/>
    <col min="3354" max="3354" width="7.88671875" style="1027" customWidth="1"/>
    <col min="3355" max="3584" width="12.44140625" style="1027"/>
    <col min="3585" max="3585" width="11.33203125" style="1027" customWidth="1"/>
    <col min="3586" max="3586" width="10" style="1027" customWidth="1"/>
    <col min="3587" max="3587" width="6.88671875" style="1027" customWidth="1"/>
    <col min="3588" max="3588" width="11.88671875" style="1027" customWidth="1"/>
    <col min="3589" max="3590" width="11.44140625" style="1027" customWidth="1"/>
    <col min="3591" max="3591" width="13" style="1027" customWidth="1"/>
    <col min="3592" max="3593" width="11.44140625" style="1027" customWidth="1"/>
    <col min="3594" max="3594" width="12.44140625" style="1027"/>
    <col min="3595" max="3595" width="9.109375" style="1027" customWidth="1"/>
    <col min="3596" max="3596" width="11.44140625" style="1027" customWidth="1"/>
    <col min="3597" max="3597" width="10" style="1027" customWidth="1"/>
    <col min="3598" max="3598" width="11.6640625" style="1027" customWidth="1"/>
    <col min="3599" max="3599" width="11.88671875" style="1027" customWidth="1"/>
    <col min="3600" max="3600" width="9.109375" style="1027" customWidth="1"/>
    <col min="3601" max="3601" width="10" style="1027" customWidth="1"/>
    <col min="3602" max="3603" width="8.44140625" style="1027" customWidth="1"/>
    <col min="3604" max="3604" width="8.88671875" style="1027" customWidth="1"/>
    <col min="3605" max="3605" width="11" style="1027" customWidth="1"/>
    <col min="3606" max="3606" width="6.33203125" style="1027" customWidth="1"/>
    <col min="3607" max="3607" width="8.44140625" style="1027" customWidth="1"/>
    <col min="3608" max="3608" width="8.77734375" style="1027" customWidth="1"/>
    <col min="3609" max="3609" width="8.44140625" style="1027" customWidth="1"/>
    <col min="3610" max="3610" width="7.88671875" style="1027" customWidth="1"/>
    <col min="3611" max="3840" width="12.44140625" style="1027"/>
    <col min="3841" max="3841" width="11.33203125" style="1027" customWidth="1"/>
    <col min="3842" max="3842" width="10" style="1027" customWidth="1"/>
    <col min="3843" max="3843" width="6.88671875" style="1027" customWidth="1"/>
    <col min="3844" max="3844" width="11.88671875" style="1027" customWidth="1"/>
    <col min="3845" max="3846" width="11.44140625" style="1027" customWidth="1"/>
    <col min="3847" max="3847" width="13" style="1027" customWidth="1"/>
    <col min="3848" max="3849" width="11.44140625" style="1027" customWidth="1"/>
    <col min="3850" max="3850" width="12.44140625" style="1027"/>
    <col min="3851" max="3851" width="9.109375" style="1027" customWidth="1"/>
    <col min="3852" max="3852" width="11.44140625" style="1027" customWidth="1"/>
    <col min="3853" max="3853" width="10" style="1027" customWidth="1"/>
    <col min="3854" max="3854" width="11.6640625" style="1027" customWidth="1"/>
    <col min="3855" max="3855" width="11.88671875" style="1027" customWidth="1"/>
    <col min="3856" max="3856" width="9.109375" style="1027" customWidth="1"/>
    <col min="3857" max="3857" width="10" style="1027" customWidth="1"/>
    <col min="3858" max="3859" width="8.44140625" style="1027" customWidth="1"/>
    <col min="3860" max="3860" width="8.88671875" style="1027" customWidth="1"/>
    <col min="3861" max="3861" width="11" style="1027" customWidth="1"/>
    <col min="3862" max="3862" width="6.33203125" style="1027" customWidth="1"/>
    <col min="3863" max="3863" width="8.44140625" style="1027" customWidth="1"/>
    <col min="3864" max="3864" width="8.77734375" style="1027" customWidth="1"/>
    <col min="3865" max="3865" width="8.44140625" style="1027" customWidth="1"/>
    <col min="3866" max="3866" width="7.88671875" style="1027" customWidth="1"/>
    <col min="3867" max="4096" width="12.44140625" style="1027"/>
    <col min="4097" max="4097" width="11.33203125" style="1027" customWidth="1"/>
    <col min="4098" max="4098" width="10" style="1027" customWidth="1"/>
    <col min="4099" max="4099" width="6.88671875" style="1027" customWidth="1"/>
    <col min="4100" max="4100" width="11.88671875" style="1027" customWidth="1"/>
    <col min="4101" max="4102" width="11.44140625" style="1027" customWidth="1"/>
    <col min="4103" max="4103" width="13" style="1027" customWidth="1"/>
    <col min="4104" max="4105" width="11.44140625" style="1027" customWidth="1"/>
    <col min="4106" max="4106" width="12.44140625" style="1027"/>
    <col min="4107" max="4107" width="9.109375" style="1027" customWidth="1"/>
    <col min="4108" max="4108" width="11.44140625" style="1027" customWidth="1"/>
    <col min="4109" max="4109" width="10" style="1027" customWidth="1"/>
    <col min="4110" max="4110" width="11.6640625" style="1027" customWidth="1"/>
    <col min="4111" max="4111" width="11.88671875" style="1027" customWidth="1"/>
    <col min="4112" max="4112" width="9.109375" style="1027" customWidth="1"/>
    <col min="4113" max="4113" width="10" style="1027" customWidth="1"/>
    <col min="4114" max="4115" width="8.44140625" style="1027" customWidth="1"/>
    <col min="4116" max="4116" width="8.88671875" style="1027" customWidth="1"/>
    <col min="4117" max="4117" width="11" style="1027" customWidth="1"/>
    <col min="4118" max="4118" width="6.33203125" style="1027" customWidth="1"/>
    <col min="4119" max="4119" width="8.44140625" style="1027" customWidth="1"/>
    <col min="4120" max="4120" width="8.77734375" style="1027" customWidth="1"/>
    <col min="4121" max="4121" width="8.44140625" style="1027" customWidth="1"/>
    <col min="4122" max="4122" width="7.88671875" style="1027" customWidth="1"/>
    <col min="4123" max="4352" width="12.44140625" style="1027"/>
    <col min="4353" max="4353" width="11.33203125" style="1027" customWidth="1"/>
    <col min="4354" max="4354" width="10" style="1027" customWidth="1"/>
    <col min="4355" max="4355" width="6.88671875" style="1027" customWidth="1"/>
    <col min="4356" max="4356" width="11.88671875" style="1027" customWidth="1"/>
    <col min="4357" max="4358" width="11.44140625" style="1027" customWidth="1"/>
    <col min="4359" max="4359" width="13" style="1027" customWidth="1"/>
    <col min="4360" max="4361" width="11.44140625" style="1027" customWidth="1"/>
    <col min="4362" max="4362" width="12.44140625" style="1027"/>
    <col min="4363" max="4363" width="9.109375" style="1027" customWidth="1"/>
    <col min="4364" max="4364" width="11.44140625" style="1027" customWidth="1"/>
    <col min="4365" max="4365" width="10" style="1027" customWidth="1"/>
    <col min="4366" max="4366" width="11.6640625" style="1027" customWidth="1"/>
    <col min="4367" max="4367" width="11.88671875" style="1027" customWidth="1"/>
    <col min="4368" max="4368" width="9.109375" style="1027" customWidth="1"/>
    <col min="4369" max="4369" width="10" style="1027" customWidth="1"/>
    <col min="4370" max="4371" width="8.44140625" style="1027" customWidth="1"/>
    <col min="4372" max="4372" width="8.88671875" style="1027" customWidth="1"/>
    <col min="4373" max="4373" width="11" style="1027" customWidth="1"/>
    <col min="4374" max="4374" width="6.33203125" style="1027" customWidth="1"/>
    <col min="4375" max="4375" width="8.44140625" style="1027" customWidth="1"/>
    <col min="4376" max="4376" width="8.77734375" style="1027" customWidth="1"/>
    <col min="4377" max="4377" width="8.44140625" style="1027" customWidth="1"/>
    <col min="4378" max="4378" width="7.88671875" style="1027" customWidth="1"/>
    <col min="4379" max="4608" width="12.44140625" style="1027"/>
    <col min="4609" max="4609" width="11.33203125" style="1027" customWidth="1"/>
    <col min="4610" max="4610" width="10" style="1027" customWidth="1"/>
    <col min="4611" max="4611" width="6.88671875" style="1027" customWidth="1"/>
    <col min="4612" max="4612" width="11.88671875" style="1027" customWidth="1"/>
    <col min="4613" max="4614" width="11.44140625" style="1027" customWidth="1"/>
    <col min="4615" max="4615" width="13" style="1027" customWidth="1"/>
    <col min="4616" max="4617" width="11.44140625" style="1027" customWidth="1"/>
    <col min="4618" max="4618" width="12.44140625" style="1027"/>
    <col min="4619" max="4619" width="9.109375" style="1027" customWidth="1"/>
    <col min="4620" max="4620" width="11.44140625" style="1027" customWidth="1"/>
    <col min="4621" max="4621" width="10" style="1027" customWidth="1"/>
    <col min="4622" max="4622" width="11.6640625" style="1027" customWidth="1"/>
    <col min="4623" max="4623" width="11.88671875" style="1027" customWidth="1"/>
    <col min="4624" max="4624" width="9.109375" style="1027" customWidth="1"/>
    <col min="4625" max="4625" width="10" style="1027" customWidth="1"/>
    <col min="4626" max="4627" width="8.44140625" style="1027" customWidth="1"/>
    <col min="4628" max="4628" width="8.88671875" style="1027" customWidth="1"/>
    <col min="4629" max="4629" width="11" style="1027" customWidth="1"/>
    <col min="4630" max="4630" width="6.33203125" style="1027" customWidth="1"/>
    <col min="4631" max="4631" width="8.44140625" style="1027" customWidth="1"/>
    <col min="4632" max="4632" width="8.77734375" style="1027" customWidth="1"/>
    <col min="4633" max="4633" width="8.44140625" style="1027" customWidth="1"/>
    <col min="4634" max="4634" width="7.88671875" style="1027" customWidth="1"/>
    <col min="4635" max="4864" width="12.44140625" style="1027"/>
    <col min="4865" max="4865" width="11.33203125" style="1027" customWidth="1"/>
    <col min="4866" max="4866" width="10" style="1027" customWidth="1"/>
    <col min="4867" max="4867" width="6.88671875" style="1027" customWidth="1"/>
    <col min="4868" max="4868" width="11.88671875" style="1027" customWidth="1"/>
    <col min="4869" max="4870" width="11.44140625" style="1027" customWidth="1"/>
    <col min="4871" max="4871" width="13" style="1027" customWidth="1"/>
    <col min="4872" max="4873" width="11.44140625" style="1027" customWidth="1"/>
    <col min="4874" max="4874" width="12.44140625" style="1027"/>
    <col min="4875" max="4875" width="9.109375" style="1027" customWidth="1"/>
    <col min="4876" max="4876" width="11.44140625" style="1027" customWidth="1"/>
    <col min="4877" max="4877" width="10" style="1027" customWidth="1"/>
    <col min="4878" max="4878" width="11.6640625" style="1027" customWidth="1"/>
    <col min="4879" max="4879" width="11.88671875" style="1027" customWidth="1"/>
    <col min="4880" max="4880" width="9.109375" style="1027" customWidth="1"/>
    <col min="4881" max="4881" width="10" style="1027" customWidth="1"/>
    <col min="4882" max="4883" width="8.44140625" style="1027" customWidth="1"/>
    <col min="4884" max="4884" width="8.88671875" style="1027" customWidth="1"/>
    <col min="4885" max="4885" width="11" style="1027" customWidth="1"/>
    <col min="4886" max="4886" width="6.33203125" style="1027" customWidth="1"/>
    <col min="4887" max="4887" width="8.44140625" style="1027" customWidth="1"/>
    <col min="4888" max="4888" width="8.77734375" style="1027" customWidth="1"/>
    <col min="4889" max="4889" width="8.44140625" style="1027" customWidth="1"/>
    <col min="4890" max="4890" width="7.88671875" style="1027" customWidth="1"/>
    <col min="4891" max="5120" width="12.44140625" style="1027"/>
    <col min="5121" max="5121" width="11.33203125" style="1027" customWidth="1"/>
    <col min="5122" max="5122" width="10" style="1027" customWidth="1"/>
    <col min="5123" max="5123" width="6.88671875" style="1027" customWidth="1"/>
    <col min="5124" max="5124" width="11.88671875" style="1027" customWidth="1"/>
    <col min="5125" max="5126" width="11.44140625" style="1027" customWidth="1"/>
    <col min="5127" max="5127" width="13" style="1027" customWidth="1"/>
    <col min="5128" max="5129" width="11.44140625" style="1027" customWidth="1"/>
    <col min="5130" max="5130" width="12.44140625" style="1027"/>
    <col min="5131" max="5131" width="9.109375" style="1027" customWidth="1"/>
    <col min="5132" max="5132" width="11.44140625" style="1027" customWidth="1"/>
    <col min="5133" max="5133" width="10" style="1027" customWidth="1"/>
    <col min="5134" max="5134" width="11.6640625" style="1027" customWidth="1"/>
    <col min="5135" max="5135" width="11.88671875" style="1027" customWidth="1"/>
    <col min="5136" max="5136" width="9.109375" style="1027" customWidth="1"/>
    <col min="5137" max="5137" width="10" style="1027" customWidth="1"/>
    <col min="5138" max="5139" width="8.44140625" style="1027" customWidth="1"/>
    <col min="5140" max="5140" width="8.88671875" style="1027" customWidth="1"/>
    <col min="5141" max="5141" width="11" style="1027" customWidth="1"/>
    <col min="5142" max="5142" width="6.33203125" style="1027" customWidth="1"/>
    <col min="5143" max="5143" width="8.44140625" style="1027" customWidth="1"/>
    <col min="5144" max="5144" width="8.77734375" style="1027" customWidth="1"/>
    <col min="5145" max="5145" width="8.44140625" style="1027" customWidth="1"/>
    <col min="5146" max="5146" width="7.88671875" style="1027" customWidth="1"/>
    <col min="5147" max="5376" width="12.44140625" style="1027"/>
    <col min="5377" max="5377" width="11.33203125" style="1027" customWidth="1"/>
    <col min="5378" max="5378" width="10" style="1027" customWidth="1"/>
    <col min="5379" max="5379" width="6.88671875" style="1027" customWidth="1"/>
    <col min="5380" max="5380" width="11.88671875" style="1027" customWidth="1"/>
    <col min="5381" max="5382" width="11.44140625" style="1027" customWidth="1"/>
    <col min="5383" max="5383" width="13" style="1027" customWidth="1"/>
    <col min="5384" max="5385" width="11.44140625" style="1027" customWidth="1"/>
    <col min="5386" max="5386" width="12.44140625" style="1027"/>
    <col min="5387" max="5387" width="9.109375" style="1027" customWidth="1"/>
    <col min="5388" max="5388" width="11.44140625" style="1027" customWidth="1"/>
    <col min="5389" max="5389" width="10" style="1027" customWidth="1"/>
    <col min="5390" max="5390" width="11.6640625" style="1027" customWidth="1"/>
    <col min="5391" max="5391" width="11.88671875" style="1027" customWidth="1"/>
    <col min="5392" max="5392" width="9.109375" style="1027" customWidth="1"/>
    <col min="5393" max="5393" width="10" style="1027" customWidth="1"/>
    <col min="5394" max="5395" width="8.44140625" style="1027" customWidth="1"/>
    <col min="5396" max="5396" width="8.88671875" style="1027" customWidth="1"/>
    <col min="5397" max="5397" width="11" style="1027" customWidth="1"/>
    <col min="5398" max="5398" width="6.33203125" style="1027" customWidth="1"/>
    <col min="5399" max="5399" width="8.44140625" style="1027" customWidth="1"/>
    <col min="5400" max="5400" width="8.77734375" style="1027" customWidth="1"/>
    <col min="5401" max="5401" width="8.44140625" style="1027" customWidth="1"/>
    <col min="5402" max="5402" width="7.88671875" style="1027" customWidth="1"/>
    <col min="5403" max="5632" width="12.44140625" style="1027"/>
    <col min="5633" max="5633" width="11.33203125" style="1027" customWidth="1"/>
    <col min="5634" max="5634" width="10" style="1027" customWidth="1"/>
    <col min="5635" max="5635" width="6.88671875" style="1027" customWidth="1"/>
    <col min="5636" max="5636" width="11.88671875" style="1027" customWidth="1"/>
    <col min="5637" max="5638" width="11.44140625" style="1027" customWidth="1"/>
    <col min="5639" max="5639" width="13" style="1027" customWidth="1"/>
    <col min="5640" max="5641" width="11.44140625" style="1027" customWidth="1"/>
    <col min="5642" max="5642" width="12.44140625" style="1027"/>
    <col min="5643" max="5643" width="9.109375" style="1027" customWidth="1"/>
    <col min="5644" max="5644" width="11.44140625" style="1027" customWidth="1"/>
    <col min="5645" max="5645" width="10" style="1027" customWidth="1"/>
    <col min="5646" max="5646" width="11.6640625" style="1027" customWidth="1"/>
    <col min="5647" max="5647" width="11.88671875" style="1027" customWidth="1"/>
    <col min="5648" max="5648" width="9.109375" style="1027" customWidth="1"/>
    <col min="5649" max="5649" width="10" style="1027" customWidth="1"/>
    <col min="5650" max="5651" width="8.44140625" style="1027" customWidth="1"/>
    <col min="5652" max="5652" width="8.88671875" style="1027" customWidth="1"/>
    <col min="5653" max="5653" width="11" style="1027" customWidth="1"/>
    <col min="5654" max="5654" width="6.33203125" style="1027" customWidth="1"/>
    <col min="5655" max="5655" width="8.44140625" style="1027" customWidth="1"/>
    <col min="5656" max="5656" width="8.77734375" style="1027" customWidth="1"/>
    <col min="5657" max="5657" width="8.44140625" style="1027" customWidth="1"/>
    <col min="5658" max="5658" width="7.88671875" style="1027" customWidth="1"/>
    <col min="5659" max="5888" width="12.44140625" style="1027"/>
    <col min="5889" max="5889" width="11.33203125" style="1027" customWidth="1"/>
    <col min="5890" max="5890" width="10" style="1027" customWidth="1"/>
    <col min="5891" max="5891" width="6.88671875" style="1027" customWidth="1"/>
    <col min="5892" max="5892" width="11.88671875" style="1027" customWidth="1"/>
    <col min="5893" max="5894" width="11.44140625" style="1027" customWidth="1"/>
    <col min="5895" max="5895" width="13" style="1027" customWidth="1"/>
    <col min="5896" max="5897" width="11.44140625" style="1027" customWidth="1"/>
    <col min="5898" max="5898" width="12.44140625" style="1027"/>
    <col min="5899" max="5899" width="9.109375" style="1027" customWidth="1"/>
    <col min="5900" max="5900" width="11.44140625" style="1027" customWidth="1"/>
    <col min="5901" max="5901" width="10" style="1027" customWidth="1"/>
    <col min="5902" max="5902" width="11.6640625" style="1027" customWidth="1"/>
    <col min="5903" max="5903" width="11.88671875" style="1027" customWidth="1"/>
    <col min="5904" max="5904" width="9.109375" style="1027" customWidth="1"/>
    <col min="5905" max="5905" width="10" style="1027" customWidth="1"/>
    <col min="5906" max="5907" width="8.44140625" style="1027" customWidth="1"/>
    <col min="5908" max="5908" width="8.88671875" style="1027" customWidth="1"/>
    <col min="5909" max="5909" width="11" style="1027" customWidth="1"/>
    <col min="5910" max="5910" width="6.33203125" style="1027" customWidth="1"/>
    <col min="5911" max="5911" width="8.44140625" style="1027" customWidth="1"/>
    <col min="5912" max="5912" width="8.77734375" style="1027" customWidth="1"/>
    <col min="5913" max="5913" width="8.44140625" style="1027" customWidth="1"/>
    <col min="5914" max="5914" width="7.88671875" style="1027" customWidth="1"/>
    <col min="5915" max="6144" width="12.44140625" style="1027"/>
    <col min="6145" max="6145" width="11.33203125" style="1027" customWidth="1"/>
    <col min="6146" max="6146" width="10" style="1027" customWidth="1"/>
    <col min="6147" max="6147" width="6.88671875" style="1027" customWidth="1"/>
    <col min="6148" max="6148" width="11.88671875" style="1027" customWidth="1"/>
    <col min="6149" max="6150" width="11.44140625" style="1027" customWidth="1"/>
    <col min="6151" max="6151" width="13" style="1027" customWidth="1"/>
    <col min="6152" max="6153" width="11.44140625" style="1027" customWidth="1"/>
    <col min="6154" max="6154" width="12.44140625" style="1027"/>
    <col min="6155" max="6155" width="9.109375" style="1027" customWidth="1"/>
    <col min="6156" max="6156" width="11.44140625" style="1027" customWidth="1"/>
    <col min="6157" max="6157" width="10" style="1027" customWidth="1"/>
    <col min="6158" max="6158" width="11.6640625" style="1027" customWidth="1"/>
    <col min="6159" max="6159" width="11.88671875" style="1027" customWidth="1"/>
    <col min="6160" max="6160" width="9.109375" style="1027" customWidth="1"/>
    <col min="6161" max="6161" width="10" style="1027" customWidth="1"/>
    <col min="6162" max="6163" width="8.44140625" style="1027" customWidth="1"/>
    <col min="6164" max="6164" width="8.88671875" style="1027" customWidth="1"/>
    <col min="6165" max="6165" width="11" style="1027" customWidth="1"/>
    <col min="6166" max="6166" width="6.33203125" style="1027" customWidth="1"/>
    <col min="6167" max="6167" width="8.44140625" style="1027" customWidth="1"/>
    <col min="6168" max="6168" width="8.77734375" style="1027" customWidth="1"/>
    <col min="6169" max="6169" width="8.44140625" style="1027" customWidth="1"/>
    <col min="6170" max="6170" width="7.88671875" style="1027" customWidth="1"/>
    <col min="6171" max="6400" width="12.44140625" style="1027"/>
    <col min="6401" max="6401" width="11.33203125" style="1027" customWidth="1"/>
    <col min="6402" max="6402" width="10" style="1027" customWidth="1"/>
    <col min="6403" max="6403" width="6.88671875" style="1027" customWidth="1"/>
    <col min="6404" max="6404" width="11.88671875" style="1027" customWidth="1"/>
    <col min="6405" max="6406" width="11.44140625" style="1027" customWidth="1"/>
    <col min="6407" max="6407" width="13" style="1027" customWidth="1"/>
    <col min="6408" max="6409" width="11.44140625" style="1027" customWidth="1"/>
    <col min="6410" max="6410" width="12.44140625" style="1027"/>
    <col min="6411" max="6411" width="9.109375" style="1027" customWidth="1"/>
    <col min="6412" max="6412" width="11.44140625" style="1027" customWidth="1"/>
    <col min="6413" max="6413" width="10" style="1027" customWidth="1"/>
    <col min="6414" max="6414" width="11.6640625" style="1027" customWidth="1"/>
    <col min="6415" max="6415" width="11.88671875" style="1027" customWidth="1"/>
    <col min="6416" max="6416" width="9.109375" style="1027" customWidth="1"/>
    <col min="6417" max="6417" width="10" style="1027" customWidth="1"/>
    <col min="6418" max="6419" width="8.44140625" style="1027" customWidth="1"/>
    <col min="6420" max="6420" width="8.88671875" style="1027" customWidth="1"/>
    <col min="6421" max="6421" width="11" style="1027" customWidth="1"/>
    <col min="6422" max="6422" width="6.33203125" style="1027" customWidth="1"/>
    <col min="6423" max="6423" width="8.44140625" style="1027" customWidth="1"/>
    <col min="6424" max="6424" width="8.77734375" style="1027" customWidth="1"/>
    <col min="6425" max="6425" width="8.44140625" style="1027" customWidth="1"/>
    <col min="6426" max="6426" width="7.88671875" style="1027" customWidth="1"/>
    <col min="6427" max="6656" width="12.44140625" style="1027"/>
    <col min="6657" max="6657" width="11.33203125" style="1027" customWidth="1"/>
    <col min="6658" max="6658" width="10" style="1027" customWidth="1"/>
    <col min="6659" max="6659" width="6.88671875" style="1027" customWidth="1"/>
    <col min="6660" max="6660" width="11.88671875" style="1027" customWidth="1"/>
    <col min="6661" max="6662" width="11.44140625" style="1027" customWidth="1"/>
    <col min="6663" max="6663" width="13" style="1027" customWidth="1"/>
    <col min="6664" max="6665" width="11.44140625" style="1027" customWidth="1"/>
    <col min="6666" max="6666" width="12.44140625" style="1027"/>
    <col min="6667" max="6667" width="9.109375" style="1027" customWidth="1"/>
    <col min="6668" max="6668" width="11.44140625" style="1027" customWidth="1"/>
    <col min="6669" max="6669" width="10" style="1027" customWidth="1"/>
    <col min="6670" max="6670" width="11.6640625" style="1027" customWidth="1"/>
    <col min="6671" max="6671" width="11.88671875" style="1027" customWidth="1"/>
    <col min="6672" max="6672" width="9.109375" style="1027" customWidth="1"/>
    <col min="6673" max="6673" width="10" style="1027" customWidth="1"/>
    <col min="6674" max="6675" width="8.44140625" style="1027" customWidth="1"/>
    <col min="6676" max="6676" width="8.88671875" style="1027" customWidth="1"/>
    <col min="6677" max="6677" width="11" style="1027" customWidth="1"/>
    <col min="6678" max="6678" width="6.33203125" style="1027" customWidth="1"/>
    <col min="6679" max="6679" width="8.44140625" style="1027" customWidth="1"/>
    <col min="6680" max="6680" width="8.77734375" style="1027" customWidth="1"/>
    <col min="6681" max="6681" width="8.44140625" style="1027" customWidth="1"/>
    <col min="6682" max="6682" width="7.88671875" style="1027" customWidth="1"/>
    <col min="6683" max="6912" width="12.44140625" style="1027"/>
    <col min="6913" max="6913" width="11.33203125" style="1027" customWidth="1"/>
    <col min="6914" max="6914" width="10" style="1027" customWidth="1"/>
    <col min="6915" max="6915" width="6.88671875" style="1027" customWidth="1"/>
    <col min="6916" max="6916" width="11.88671875" style="1027" customWidth="1"/>
    <col min="6917" max="6918" width="11.44140625" style="1027" customWidth="1"/>
    <col min="6919" max="6919" width="13" style="1027" customWidth="1"/>
    <col min="6920" max="6921" width="11.44140625" style="1027" customWidth="1"/>
    <col min="6922" max="6922" width="12.44140625" style="1027"/>
    <col min="6923" max="6923" width="9.109375" style="1027" customWidth="1"/>
    <col min="6924" max="6924" width="11.44140625" style="1027" customWidth="1"/>
    <col min="6925" max="6925" width="10" style="1027" customWidth="1"/>
    <col min="6926" max="6926" width="11.6640625" style="1027" customWidth="1"/>
    <col min="6927" max="6927" width="11.88671875" style="1027" customWidth="1"/>
    <col min="6928" max="6928" width="9.109375" style="1027" customWidth="1"/>
    <col min="6929" max="6929" width="10" style="1027" customWidth="1"/>
    <col min="6930" max="6931" width="8.44140625" style="1027" customWidth="1"/>
    <col min="6932" max="6932" width="8.88671875" style="1027" customWidth="1"/>
    <col min="6933" max="6933" width="11" style="1027" customWidth="1"/>
    <col min="6934" max="6934" width="6.33203125" style="1027" customWidth="1"/>
    <col min="6935" max="6935" width="8.44140625" style="1027" customWidth="1"/>
    <col min="6936" max="6936" width="8.77734375" style="1027" customWidth="1"/>
    <col min="6937" max="6937" width="8.44140625" style="1027" customWidth="1"/>
    <col min="6938" max="6938" width="7.88671875" style="1027" customWidth="1"/>
    <col min="6939" max="7168" width="12.44140625" style="1027"/>
    <col min="7169" max="7169" width="11.33203125" style="1027" customWidth="1"/>
    <col min="7170" max="7170" width="10" style="1027" customWidth="1"/>
    <col min="7171" max="7171" width="6.88671875" style="1027" customWidth="1"/>
    <col min="7172" max="7172" width="11.88671875" style="1027" customWidth="1"/>
    <col min="7173" max="7174" width="11.44140625" style="1027" customWidth="1"/>
    <col min="7175" max="7175" width="13" style="1027" customWidth="1"/>
    <col min="7176" max="7177" width="11.44140625" style="1027" customWidth="1"/>
    <col min="7178" max="7178" width="12.44140625" style="1027"/>
    <col min="7179" max="7179" width="9.109375" style="1027" customWidth="1"/>
    <col min="7180" max="7180" width="11.44140625" style="1027" customWidth="1"/>
    <col min="7181" max="7181" width="10" style="1027" customWidth="1"/>
    <col min="7182" max="7182" width="11.6640625" style="1027" customWidth="1"/>
    <col min="7183" max="7183" width="11.88671875" style="1027" customWidth="1"/>
    <col min="7184" max="7184" width="9.109375" style="1027" customWidth="1"/>
    <col min="7185" max="7185" width="10" style="1027" customWidth="1"/>
    <col min="7186" max="7187" width="8.44140625" style="1027" customWidth="1"/>
    <col min="7188" max="7188" width="8.88671875" style="1027" customWidth="1"/>
    <col min="7189" max="7189" width="11" style="1027" customWidth="1"/>
    <col min="7190" max="7190" width="6.33203125" style="1027" customWidth="1"/>
    <col min="7191" max="7191" width="8.44140625" style="1027" customWidth="1"/>
    <col min="7192" max="7192" width="8.77734375" style="1027" customWidth="1"/>
    <col min="7193" max="7193" width="8.44140625" style="1027" customWidth="1"/>
    <col min="7194" max="7194" width="7.88671875" style="1027" customWidth="1"/>
    <col min="7195" max="7424" width="12.44140625" style="1027"/>
    <col min="7425" max="7425" width="11.33203125" style="1027" customWidth="1"/>
    <col min="7426" max="7426" width="10" style="1027" customWidth="1"/>
    <col min="7427" max="7427" width="6.88671875" style="1027" customWidth="1"/>
    <col min="7428" max="7428" width="11.88671875" style="1027" customWidth="1"/>
    <col min="7429" max="7430" width="11.44140625" style="1027" customWidth="1"/>
    <col min="7431" max="7431" width="13" style="1027" customWidth="1"/>
    <col min="7432" max="7433" width="11.44140625" style="1027" customWidth="1"/>
    <col min="7434" max="7434" width="12.44140625" style="1027"/>
    <col min="7435" max="7435" width="9.109375" style="1027" customWidth="1"/>
    <col min="7436" max="7436" width="11.44140625" style="1027" customWidth="1"/>
    <col min="7437" max="7437" width="10" style="1027" customWidth="1"/>
    <col min="7438" max="7438" width="11.6640625" style="1027" customWidth="1"/>
    <col min="7439" max="7439" width="11.88671875" style="1027" customWidth="1"/>
    <col min="7440" max="7440" width="9.109375" style="1027" customWidth="1"/>
    <col min="7441" max="7441" width="10" style="1027" customWidth="1"/>
    <col min="7442" max="7443" width="8.44140625" style="1027" customWidth="1"/>
    <col min="7444" max="7444" width="8.88671875" style="1027" customWidth="1"/>
    <col min="7445" max="7445" width="11" style="1027" customWidth="1"/>
    <col min="7446" max="7446" width="6.33203125" style="1027" customWidth="1"/>
    <col min="7447" max="7447" width="8.44140625" style="1027" customWidth="1"/>
    <col min="7448" max="7448" width="8.77734375" style="1027" customWidth="1"/>
    <col min="7449" max="7449" width="8.44140625" style="1027" customWidth="1"/>
    <col min="7450" max="7450" width="7.88671875" style="1027" customWidth="1"/>
    <col min="7451" max="7680" width="12.44140625" style="1027"/>
    <col min="7681" max="7681" width="11.33203125" style="1027" customWidth="1"/>
    <col min="7682" max="7682" width="10" style="1027" customWidth="1"/>
    <col min="7683" max="7683" width="6.88671875" style="1027" customWidth="1"/>
    <col min="7684" max="7684" width="11.88671875" style="1027" customWidth="1"/>
    <col min="7685" max="7686" width="11.44140625" style="1027" customWidth="1"/>
    <col min="7687" max="7687" width="13" style="1027" customWidth="1"/>
    <col min="7688" max="7689" width="11.44140625" style="1027" customWidth="1"/>
    <col min="7690" max="7690" width="12.44140625" style="1027"/>
    <col min="7691" max="7691" width="9.109375" style="1027" customWidth="1"/>
    <col min="7692" max="7692" width="11.44140625" style="1027" customWidth="1"/>
    <col min="7693" max="7693" width="10" style="1027" customWidth="1"/>
    <col min="7694" max="7694" width="11.6640625" style="1027" customWidth="1"/>
    <col min="7695" max="7695" width="11.88671875" style="1027" customWidth="1"/>
    <col min="7696" max="7696" width="9.109375" style="1027" customWidth="1"/>
    <col min="7697" max="7697" width="10" style="1027" customWidth="1"/>
    <col min="7698" max="7699" width="8.44140625" style="1027" customWidth="1"/>
    <col min="7700" max="7700" width="8.88671875" style="1027" customWidth="1"/>
    <col min="7701" max="7701" width="11" style="1027" customWidth="1"/>
    <col min="7702" max="7702" width="6.33203125" style="1027" customWidth="1"/>
    <col min="7703" max="7703" width="8.44140625" style="1027" customWidth="1"/>
    <col min="7704" max="7704" width="8.77734375" style="1027" customWidth="1"/>
    <col min="7705" max="7705" width="8.44140625" style="1027" customWidth="1"/>
    <col min="7706" max="7706" width="7.88671875" style="1027" customWidth="1"/>
    <col min="7707" max="7936" width="12.44140625" style="1027"/>
    <col min="7937" max="7937" width="11.33203125" style="1027" customWidth="1"/>
    <col min="7938" max="7938" width="10" style="1027" customWidth="1"/>
    <col min="7939" max="7939" width="6.88671875" style="1027" customWidth="1"/>
    <col min="7940" max="7940" width="11.88671875" style="1027" customWidth="1"/>
    <col min="7941" max="7942" width="11.44140625" style="1027" customWidth="1"/>
    <col min="7943" max="7943" width="13" style="1027" customWidth="1"/>
    <col min="7944" max="7945" width="11.44140625" style="1027" customWidth="1"/>
    <col min="7946" max="7946" width="12.44140625" style="1027"/>
    <col min="7947" max="7947" width="9.109375" style="1027" customWidth="1"/>
    <col min="7948" max="7948" width="11.44140625" style="1027" customWidth="1"/>
    <col min="7949" max="7949" width="10" style="1027" customWidth="1"/>
    <col min="7950" max="7950" width="11.6640625" style="1027" customWidth="1"/>
    <col min="7951" max="7951" width="11.88671875" style="1027" customWidth="1"/>
    <col min="7952" max="7952" width="9.109375" style="1027" customWidth="1"/>
    <col min="7953" max="7953" width="10" style="1027" customWidth="1"/>
    <col min="7954" max="7955" width="8.44140625" style="1027" customWidth="1"/>
    <col min="7956" max="7956" width="8.88671875" style="1027" customWidth="1"/>
    <col min="7957" max="7957" width="11" style="1027" customWidth="1"/>
    <col min="7958" max="7958" width="6.33203125" style="1027" customWidth="1"/>
    <col min="7959" max="7959" width="8.44140625" style="1027" customWidth="1"/>
    <col min="7960" max="7960" width="8.77734375" style="1027" customWidth="1"/>
    <col min="7961" max="7961" width="8.44140625" style="1027" customWidth="1"/>
    <col min="7962" max="7962" width="7.88671875" style="1027" customWidth="1"/>
    <col min="7963" max="8192" width="12.44140625" style="1027"/>
    <col min="8193" max="8193" width="11.33203125" style="1027" customWidth="1"/>
    <col min="8194" max="8194" width="10" style="1027" customWidth="1"/>
    <col min="8195" max="8195" width="6.88671875" style="1027" customWidth="1"/>
    <col min="8196" max="8196" width="11.88671875" style="1027" customWidth="1"/>
    <col min="8197" max="8198" width="11.44140625" style="1027" customWidth="1"/>
    <col min="8199" max="8199" width="13" style="1027" customWidth="1"/>
    <col min="8200" max="8201" width="11.44140625" style="1027" customWidth="1"/>
    <col min="8202" max="8202" width="12.44140625" style="1027"/>
    <col min="8203" max="8203" width="9.109375" style="1027" customWidth="1"/>
    <col min="8204" max="8204" width="11.44140625" style="1027" customWidth="1"/>
    <col min="8205" max="8205" width="10" style="1027" customWidth="1"/>
    <col min="8206" max="8206" width="11.6640625" style="1027" customWidth="1"/>
    <col min="8207" max="8207" width="11.88671875" style="1027" customWidth="1"/>
    <col min="8208" max="8208" width="9.109375" style="1027" customWidth="1"/>
    <col min="8209" max="8209" width="10" style="1027" customWidth="1"/>
    <col min="8210" max="8211" width="8.44140625" style="1027" customWidth="1"/>
    <col min="8212" max="8212" width="8.88671875" style="1027" customWidth="1"/>
    <col min="8213" max="8213" width="11" style="1027" customWidth="1"/>
    <col min="8214" max="8214" width="6.33203125" style="1027" customWidth="1"/>
    <col min="8215" max="8215" width="8.44140625" style="1027" customWidth="1"/>
    <col min="8216" max="8216" width="8.77734375" style="1027" customWidth="1"/>
    <col min="8217" max="8217" width="8.44140625" style="1027" customWidth="1"/>
    <col min="8218" max="8218" width="7.88671875" style="1027" customWidth="1"/>
    <col min="8219" max="8448" width="12.44140625" style="1027"/>
    <col min="8449" max="8449" width="11.33203125" style="1027" customWidth="1"/>
    <col min="8450" max="8450" width="10" style="1027" customWidth="1"/>
    <col min="8451" max="8451" width="6.88671875" style="1027" customWidth="1"/>
    <col min="8452" max="8452" width="11.88671875" style="1027" customWidth="1"/>
    <col min="8453" max="8454" width="11.44140625" style="1027" customWidth="1"/>
    <col min="8455" max="8455" width="13" style="1027" customWidth="1"/>
    <col min="8456" max="8457" width="11.44140625" style="1027" customWidth="1"/>
    <col min="8458" max="8458" width="12.44140625" style="1027"/>
    <col min="8459" max="8459" width="9.109375" style="1027" customWidth="1"/>
    <col min="8460" max="8460" width="11.44140625" style="1027" customWidth="1"/>
    <col min="8461" max="8461" width="10" style="1027" customWidth="1"/>
    <col min="8462" max="8462" width="11.6640625" style="1027" customWidth="1"/>
    <col min="8463" max="8463" width="11.88671875" style="1027" customWidth="1"/>
    <col min="8464" max="8464" width="9.109375" style="1027" customWidth="1"/>
    <col min="8465" max="8465" width="10" style="1027" customWidth="1"/>
    <col min="8466" max="8467" width="8.44140625" style="1027" customWidth="1"/>
    <col min="8468" max="8468" width="8.88671875" style="1027" customWidth="1"/>
    <col min="8469" max="8469" width="11" style="1027" customWidth="1"/>
    <col min="8470" max="8470" width="6.33203125" style="1027" customWidth="1"/>
    <col min="8471" max="8471" width="8.44140625" style="1027" customWidth="1"/>
    <col min="8472" max="8472" width="8.77734375" style="1027" customWidth="1"/>
    <col min="8473" max="8473" width="8.44140625" style="1027" customWidth="1"/>
    <col min="8474" max="8474" width="7.88671875" style="1027" customWidth="1"/>
    <col min="8475" max="8704" width="12.44140625" style="1027"/>
    <col min="8705" max="8705" width="11.33203125" style="1027" customWidth="1"/>
    <col min="8706" max="8706" width="10" style="1027" customWidth="1"/>
    <col min="8707" max="8707" width="6.88671875" style="1027" customWidth="1"/>
    <col min="8708" max="8708" width="11.88671875" style="1027" customWidth="1"/>
    <col min="8709" max="8710" width="11.44140625" style="1027" customWidth="1"/>
    <col min="8711" max="8711" width="13" style="1027" customWidth="1"/>
    <col min="8712" max="8713" width="11.44140625" style="1027" customWidth="1"/>
    <col min="8714" max="8714" width="12.44140625" style="1027"/>
    <col min="8715" max="8715" width="9.109375" style="1027" customWidth="1"/>
    <col min="8716" max="8716" width="11.44140625" style="1027" customWidth="1"/>
    <col min="8717" max="8717" width="10" style="1027" customWidth="1"/>
    <col min="8718" max="8718" width="11.6640625" style="1027" customWidth="1"/>
    <col min="8719" max="8719" width="11.88671875" style="1027" customWidth="1"/>
    <col min="8720" max="8720" width="9.109375" style="1027" customWidth="1"/>
    <col min="8721" max="8721" width="10" style="1027" customWidth="1"/>
    <col min="8722" max="8723" width="8.44140625" style="1027" customWidth="1"/>
    <col min="8724" max="8724" width="8.88671875" style="1027" customWidth="1"/>
    <col min="8725" max="8725" width="11" style="1027" customWidth="1"/>
    <col min="8726" max="8726" width="6.33203125" style="1027" customWidth="1"/>
    <col min="8727" max="8727" width="8.44140625" style="1027" customWidth="1"/>
    <col min="8728" max="8728" width="8.77734375" style="1027" customWidth="1"/>
    <col min="8729" max="8729" width="8.44140625" style="1027" customWidth="1"/>
    <col min="8730" max="8730" width="7.88671875" style="1027" customWidth="1"/>
    <col min="8731" max="8960" width="12.44140625" style="1027"/>
    <col min="8961" max="8961" width="11.33203125" style="1027" customWidth="1"/>
    <col min="8962" max="8962" width="10" style="1027" customWidth="1"/>
    <col min="8963" max="8963" width="6.88671875" style="1027" customWidth="1"/>
    <col min="8964" max="8964" width="11.88671875" style="1027" customWidth="1"/>
    <col min="8965" max="8966" width="11.44140625" style="1027" customWidth="1"/>
    <col min="8967" max="8967" width="13" style="1027" customWidth="1"/>
    <col min="8968" max="8969" width="11.44140625" style="1027" customWidth="1"/>
    <col min="8970" max="8970" width="12.44140625" style="1027"/>
    <col min="8971" max="8971" width="9.109375" style="1027" customWidth="1"/>
    <col min="8972" max="8972" width="11.44140625" style="1027" customWidth="1"/>
    <col min="8973" max="8973" width="10" style="1027" customWidth="1"/>
    <col min="8974" max="8974" width="11.6640625" style="1027" customWidth="1"/>
    <col min="8975" max="8975" width="11.88671875" style="1027" customWidth="1"/>
    <col min="8976" max="8976" width="9.109375" style="1027" customWidth="1"/>
    <col min="8977" max="8977" width="10" style="1027" customWidth="1"/>
    <col min="8978" max="8979" width="8.44140625" style="1027" customWidth="1"/>
    <col min="8980" max="8980" width="8.88671875" style="1027" customWidth="1"/>
    <col min="8981" max="8981" width="11" style="1027" customWidth="1"/>
    <col min="8982" max="8982" width="6.33203125" style="1027" customWidth="1"/>
    <col min="8983" max="8983" width="8.44140625" style="1027" customWidth="1"/>
    <col min="8984" max="8984" width="8.77734375" style="1027" customWidth="1"/>
    <col min="8985" max="8985" width="8.44140625" style="1027" customWidth="1"/>
    <col min="8986" max="8986" width="7.88671875" style="1027" customWidth="1"/>
    <col min="8987" max="9216" width="12.44140625" style="1027"/>
    <col min="9217" max="9217" width="11.33203125" style="1027" customWidth="1"/>
    <col min="9218" max="9218" width="10" style="1027" customWidth="1"/>
    <col min="9219" max="9219" width="6.88671875" style="1027" customWidth="1"/>
    <col min="9220" max="9220" width="11.88671875" style="1027" customWidth="1"/>
    <col min="9221" max="9222" width="11.44140625" style="1027" customWidth="1"/>
    <col min="9223" max="9223" width="13" style="1027" customWidth="1"/>
    <col min="9224" max="9225" width="11.44140625" style="1027" customWidth="1"/>
    <col min="9226" max="9226" width="12.44140625" style="1027"/>
    <col min="9227" max="9227" width="9.109375" style="1027" customWidth="1"/>
    <col min="9228" max="9228" width="11.44140625" style="1027" customWidth="1"/>
    <col min="9229" max="9229" width="10" style="1027" customWidth="1"/>
    <col min="9230" max="9230" width="11.6640625" style="1027" customWidth="1"/>
    <col min="9231" max="9231" width="11.88671875" style="1027" customWidth="1"/>
    <col min="9232" max="9232" width="9.109375" style="1027" customWidth="1"/>
    <col min="9233" max="9233" width="10" style="1027" customWidth="1"/>
    <col min="9234" max="9235" width="8.44140625" style="1027" customWidth="1"/>
    <col min="9236" max="9236" width="8.88671875" style="1027" customWidth="1"/>
    <col min="9237" max="9237" width="11" style="1027" customWidth="1"/>
    <col min="9238" max="9238" width="6.33203125" style="1027" customWidth="1"/>
    <col min="9239" max="9239" width="8.44140625" style="1027" customWidth="1"/>
    <col min="9240" max="9240" width="8.77734375" style="1027" customWidth="1"/>
    <col min="9241" max="9241" width="8.44140625" style="1027" customWidth="1"/>
    <col min="9242" max="9242" width="7.88671875" style="1027" customWidth="1"/>
    <col min="9243" max="9472" width="12.44140625" style="1027"/>
    <col min="9473" max="9473" width="11.33203125" style="1027" customWidth="1"/>
    <col min="9474" max="9474" width="10" style="1027" customWidth="1"/>
    <col min="9475" max="9475" width="6.88671875" style="1027" customWidth="1"/>
    <col min="9476" max="9476" width="11.88671875" style="1027" customWidth="1"/>
    <col min="9477" max="9478" width="11.44140625" style="1027" customWidth="1"/>
    <col min="9479" max="9479" width="13" style="1027" customWidth="1"/>
    <col min="9480" max="9481" width="11.44140625" style="1027" customWidth="1"/>
    <col min="9482" max="9482" width="12.44140625" style="1027"/>
    <col min="9483" max="9483" width="9.109375" style="1027" customWidth="1"/>
    <col min="9484" max="9484" width="11.44140625" style="1027" customWidth="1"/>
    <col min="9485" max="9485" width="10" style="1027" customWidth="1"/>
    <col min="9486" max="9486" width="11.6640625" style="1027" customWidth="1"/>
    <col min="9487" max="9487" width="11.88671875" style="1027" customWidth="1"/>
    <col min="9488" max="9488" width="9.109375" style="1027" customWidth="1"/>
    <col min="9489" max="9489" width="10" style="1027" customWidth="1"/>
    <col min="9490" max="9491" width="8.44140625" style="1027" customWidth="1"/>
    <col min="9492" max="9492" width="8.88671875" style="1027" customWidth="1"/>
    <col min="9493" max="9493" width="11" style="1027" customWidth="1"/>
    <col min="9494" max="9494" width="6.33203125" style="1027" customWidth="1"/>
    <col min="9495" max="9495" width="8.44140625" style="1027" customWidth="1"/>
    <col min="9496" max="9496" width="8.77734375" style="1027" customWidth="1"/>
    <col min="9497" max="9497" width="8.44140625" style="1027" customWidth="1"/>
    <col min="9498" max="9498" width="7.88671875" style="1027" customWidth="1"/>
    <col min="9499" max="9728" width="12.44140625" style="1027"/>
    <col min="9729" max="9729" width="11.33203125" style="1027" customWidth="1"/>
    <col min="9730" max="9730" width="10" style="1027" customWidth="1"/>
    <col min="9731" max="9731" width="6.88671875" style="1027" customWidth="1"/>
    <col min="9732" max="9732" width="11.88671875" style="1027" customWidth="1"/>
    <col min="9733" max="9734" width="11.44140625" style="1027" customWidth="1"/>
    <col min="9735" max="9735" width="13" style="1027" customWidth="1"/>
    <col min="9736" max="9737" width="11.44140625" style="1027" customWidth="1"/>
    <col min="9738" max="9738" width="12.44140625" style="1027"/>
    <col min="9739" max="9739" width="9.109375" style="1027" customWidth="1"/>
    <col min="9740" max="9740" width="11.44140625" style="1027" customWidth="1"/>
    <col min="9741" max="9741" width="10" style="1027" customWidth="1"/>
    <col min="9742" max="9742" width="11.6640625" style="1027" customWidth="1"/>
    <col min="9743" max="9743" width="11.88671875" style="1027" customWidth="1"/>
    <col min="9744" max="9744" width="9.109375" style="1027" customWidth="1"/>
    <col min="9745" max="9745" width="10" style="1027" customWidth="1"/>
    <col min="9746" max="9747" width="8.44140625" style="1027" customWidth="1"/>
    <col min="9748" max="9748" width="8.88671875" style="1027" customWidth="1"/>
    <col min="9749" max="9749" width="11" style="1027" customWidth="1"/>
    <col min="9750" max="9750" width="6.33203125" style="1027" customWidth="1"/>
    <col min="9751" max="9751" width="8.44140625" style="1027" customWidth="1"/>
    <col min="9752" max="9752" width="8.77734375" style="1027" customWidth="1"/>
    <col min="9753" max="9753" width="8.44140625" style="1027" customWidth="1"/>
    <col min="9754" max="9754" width="7.88671875" style="1027" customWidth="1"/>
    <col min="9755" max="9984" width="12.44140625" style="1027"/>
    <col min="9985" max="9985" width="11.33203125" style="1027" customWidth="1"/>
    <col min="9986" max="9986" width="10" style="1027" customWidth="1"/>
    <col min="9987" max="9987" width="6.88671875" style="1027" customWidth="1"/>
    <col min="9988" max="9988" width="11.88671875" style="1027" customWidth="1"/>
    <col min="9989" max="9990" width="11.44140625" style="1027" customWidth="1"/>
    <col min="9991" max="9991" width="13" style="1027" customWidth="1"/>
    <col min="9992" max="9993" width="11.44140625" style="1027" customWidth="1"/>
    <col min="9994" max="9994" width="12.44140625" style="1027"/>
    <col min="9995" max="9995" width="9.109375" style="1027" customWidth="1"/>
    <col min="9996" max="9996" width="11.44140625" style="1027" customWidth="1"/>
    <col min="9997" max="9997" width="10" style="1027" customWidth="1"/>
    <col min="9998" max="9998" width="11.6640625" style="1027" customWidth="1"/>
    <col min="9999" max="9999" width="11.88671875" style="1027" customWidth="1"/>
    <col min="10000" max="10000" width="9.109375" style="1027" customWidth="1"/>
    <col min="10001" max="10001" width="10" style="1027" customWidth="1"/>
    <col min="10002" max="10003" width="8.44140625" style="1027" customWidth="1"/>
    <col min="10004" max="10004" width="8.88671875" style="1027" customWidth="1"/>
    <col min="10005" max="10005" width="11" style="1027" customWidth="1"/>
    <col min="10006" max="10006" width="6.33203125" style="1027" customWidth="1"/>
    <col min="10007" max="10007" width="8.44140625" style="1027" customWidth="1"/>
    <col min="10008" max="10008" width="8.77734375" style="1027" customWidth="1"/>
    <col min="10009" max="10009" width="8.44140625" style="1027" customWidth="1"/>
    <col min="10010" max="10010" width="7.88671875" style="1027" customWidth="1"/>
    <col min="10011" max="10240" width="12.44140625" style="1027"/>
    <col min="10241" max="10241" width="11.33203125" style="1027" customWidth="1"/>
    <col min="10242" max="10242" width="10" style="1027" customWidth="1"/>
    <col min="10243" max="10243" width="6.88671875" style="1027" customWidth="1"/>
    <col min="10244" max="10244" width="11.88671875" style="1027" customWidth="1"/>
    <col min="10245" max="10246" width="11.44140625" style="1027" customWidth="1"/>
    <col min="10247" max="10247" width="13" style="1027" customWidth="1"/>
    <col min="10248" max="10249" width="11.44140625" style="1027" customWidth="1"/>
    <col min="10250" max="10250" width="12.44140625" style="1027"/>
    <col min="10251" max="10251" width="9.109375" style="1027" customWidth="1"/>
    <col min="10252" max="10252" width="11.44140625" style="1027" customWidth="1"/>
    <col min="10253" max="10253" width="10" style="1027" customWidth="1"/>
    <col min="10254" max="10254" width="11.6640625" style="1027" customWidth="1"/>
    <col min="10255" max="10255" width="11.88671875" style="1027" customWidth="1"/>
    <col min="10256" max="10256" width="9.109375" style="1027" customWidth="1"/>
    <col min="10257" max="10257" width="10" style="1027" customWidth="1"/>
    <col min="10258" max="10259" width="8.44140625" style="1027" customWidth="1"/>
    <col min="10260" max="10260" width="8.88671875" style="1027" customWidth="1"/>
    <col min="10261" max="10261" width="11" style="1027" customWidth="1"/>
    <col min="10262" max="10262" width="6.33203125" style="1027" customWidth="1"/>
    <col min="10263" max="10263" width="8.44140625" style="1027" customWidth="1"/>
    <col min="10264" max="10264" width="8.77734375" style="1027" customWidth="1"/>
    <col min="10265" max="10265" width="8.44140625" style="1027" customWidth="1"/>
    <col min="10266" max="10266" width="7.88671875" style="1027" customWidth="1"/>
    <col min="10267" max="10496" width="12.44140625" style="1027"/>
    <col min="10497" max="10497" width="11.33203125" style="1027" customWidth="1"/>
    <col min="10498" max="10498" width="10" style="1027" customWidth="1"/>
    <col min="10499" max="10499" width="6.88671875" style="1027" customWidth="1"/>
    <col min="10500" max="10500" width="11.88671875" style="1027" customWidth="1"/>
    <col min="10501" max="10502" width="11.44140625" style="1027" customWidth="1"/>
    <col min="10503" max="10503" width="13" style="1027" customWidth="1"/>
    <col min="10504" max="10505" width="11.44140625" style="1027" customWidth="1"/>
    <col min="10506" max="10506" width="12.44140625" style="1027"/>
    <col min="10507" max="10507" width="9.109375" style="1027" customWidth="1"/>
    <col min="10508" max="10508" width="11.44140625" style="1027" customWidth="1"/>
    <col min="10509" max="10509" width="10" style="1027" customWidth="1"/>
    <col min="10510" max="10510" width="11.6640625" style="1027" customWidth="1"/>
    <col min="10511" max="10511" width="11.88671875" style="1027" customWidth="1"/>
    <col min="10512" max="10512" width="9.109375" style="1027" customWidth="1"/>
    <col min="10513" max="10513" width="10" style="1027" customWidth="1"/>
    <col min="10514" max="10515" width="8.44140625" style="1027" customWidth="1"/>
    <col min="10516" max="10516" width="8.88671875" style="1027" customWidth="1"/>
    <col min="10517" max="10517" width="11" style="1027" customWidth="1"/>
    <col min="10518" max="10518" width="6.33203125" style="1027" customWidth="1"/>
    <col min="10519" max="10519" width="8.44140625" style="1027" customWidth="1"/>
    <col min="10520" max="10520" width="8.77734375" style="1027" customWidth="1"/>
    <col min="10521" max="10521" width="8.44140625" style="1027" customWidth="1"/>
    <col min="10522" max="10522" width="7.88671875" style="1027" customWidth="1"/>
    <col min="10523" max="10752" width="12.44140625" style="1027"/>
    <col min="10753" max="10753" width="11.33203125" style="1027" customWidth="1"/>
    <col min="10754" max="10754" width="10" style="1027" customWidth="1"/>
    <col min="10755" max="10755" width="6.88671875" style="1027" customWidth="1"/>
    <col min="10756" max="10756" width="11.88671875" style="1027" customWidth="1"/>
    <col min="10757" max="10758" width="11.44140625" style="1027" customWidth="1"/>
    <col min="10759" max="10759" width="13" style="1027" customWidth="1"/>
    <col min="10760" max="10761" width="11.44140625" style="1027" customWidth="1"/>
    <col min="10762" max="10762" width="12.44140625" style="1027"/>
    <col min="10763" max="10763" width="9.109375" style="1027" customWidth="1"/>
    <col min="10764" max="10764" width="11.44140625" style="1027" customWidth="1"/>
    <col min="10765" max="10765" width="10" style="1027" customWidth="1"/>
    <col min="10766" max="10766" width="11.6640625" style="1027" customWidth="1"/>
    <col min="10767" max="10767" width="11.88671875" style="1027" customWidth="1"/>
    <col min="10768" max="10768" width="9.109375" style="1027" customWidth="1"/>
    <col min="10769" max="10769" width="10" style="1027" customWidth="1"/>
    <col min="10770" max="10771" width="8.44140625" style="1027" customWidth="1"/>
    <col min="10772" max="10772" width="8.88671875" style="1027" customWidth="1"/>
    <col min="10773" max="10773" width="11" style="1027" customWidth="1"/>
    <col min="10774" max="10774" width="6.33203125" style="1027" customWidth="1"/>
    <col min="10775" max="10775" width="8.44140625" style="1027" customWidth="1"/>
    <col min="10776" max="10776" width="8.77734375" style="1027" customWidth="1"/>
    <col min="10777" max="10777" width="8.44140625" style="1027" customWidth="1"/>
    <col min="10778" max="10778" width="7.88671875" style="1027" customWidth="1"/>
    <col min="10779" max="11008" width="12.44140625" style="1027"/>
    <col min="11009" max="11009" width="11.33203125" style="1027" customWidth="1"/>
    <col min="11010" max="11010" width="10" style="1027" customWidth="1"/>
    <col min="11011" max="11011" width="6.88671875" style="1027" customWidth="1"/>
    <col min="11012" max="11012" width="11.88671875" style="1027" customWidth="1"/>
    <col min="11013" max="11014" width="11.44140625" style="1027" customWidth="1"/>
    <col min="11015" max="11015" width="13" style="1027" customWidth="1"/>
    <col min="11016" max="11017" width="11.44140625" style="1027" customWidth="1"/>
    <col min="11018" max="11018" width="12.44140625" style="1027"/>
    <col min="11019" max="11019" width="9.109375" style="1027" customWidth="1"/>
    <col min="11020" max="11020" width="11.44140625" style="1027" customWidth="1"/>
    <col min="11021" max="11021" width="10" style="1027" customWidth="1"/>
    <col min="11022" max="11022" width="11.6640625" style="1027" customWidth="1"/>
    <col min="11023" max="11023" width="11.88671875" style="1027" customWidth="1"/>
    <col min="11024" max="11024" width="9.109375" style="1027" customWidth="1"/>
    <col min="11025" max="11025" width="10" style="1027" customWidth="1"/>
    <col min="11026" max="11027" width="8.44140625" style="1027" customWidth="1"/>
    <col min="11028" max="11028" width="8.88671875" style="1027" customWidth="1"/>
    <col min="11029" max="11029" width="11" style="1027" customWidth="1"/>
    <col min="11030" max="11030" width="6.33203125" style="1027" customWidth="1"/>
    <col min="11031" max="11031" width="8.44140625" style="1027" customWidth="1"/>
    <col min="11032" max="11032" width="8.77734375" style="1027" customWidth="1"/>
    <col min="11033" max="11033" width="8.44140625" style="1027" customWidth="1"/>
    <col min="11034" max="11034" width="7.88671875" style="1027" customWidth="1"/>
    <col min="11035" max="11264" width="12.44140625" style="1027"/>
    <col min="11265" max="11265" width="11.33203125" style="1027" customWidth="1"/>
    <col min="11266" max="11266" width="10" style="1027" customWidth="1"/>
    <col min="11267" max="11267" width="6.88671875" style="1027" customWidth="1"/>
    <col min="11268" max="11268" width="11.88671875" style="1027" customWidth="1"/>
    <col min="11269" max="11270" width="11.44140625" style="1027" customWidth="1"/>
    <col min="11271" max="11271" width="13" style="1027" customWidth="1"/>
    <col min="11272" max="11273" width="11.44140625" style="1027" customWidth="1"/>
    <col min="11274" max="11274" width="12.44140625" style="1027"/>
    <col min="11275" max="11275" width="9.109375" style="1027" customWidth="1"/>
    <col min="11276" max="11276" width="11.44140625" style="1027" customWidth="1"/>
    <col min="11277" max="11277" width="10" style="1027" customWidth="1"/>
    <col min="11278" max="11278" width="11.6640625" style="1027" customWidth="1"/>
    <col min="11279" max="11279" width="11.88671875" style="1027" customWidth="1"/>
    <col min="11280" max="11280" width="9.109375" style="1027" customWidth="1"/>
    <col min="11281" max="11281" width="10" style="1027" customWidth="1"/>
    <col min="11282" max="11283" width="8.44140625" style="1027" customWidth="1"/>
    <col min="11284" max="11284" width="8.88671875" style="1027" customWidth="1"/>
    <col min="11285" max="11285" width="11" style="1027" customWidth="1"/>
    <col min="11286" max="11286" width="6.33203125" style="1027" customWidth="1"/>
    <col min="11287" max="11287" width="8.44140625" style="1027" customWidth="1"/>
    <col min="11288" max="11288" width="8.77734375" style="1027" customWidth="1"/>
    <col min="11289" max="11289" width="8.44140625" style="1027" customWidth="1"/>
    <col min="11290" max="11290" width="7.88671875" style="1027" customWidth="1"/>
    <col min="11291" max="11520" width="12.44140625" style="1027"/>
    <col min="11521" max="11521" width="11.33203125" style="1027" customWidth="1"/>
    <col min="11522" max="11522" width="10" style="1027" customWidth="1"/>
    <col min="11523" max="11523" width="6.88671875" style="1027" customWidth="1"/>
    <col min="11524" max="11524" width="11.88671875" style="1027" customWidth="1"/>
    <col min="11525" max="11526" width="11.44140625" style="1027" customWidth="1"/>
    <col min="11527" max="11527" width="13" style="1027" customWidth="1"/>
    <col min="11528" max="11529" width="11.44140625" style="1027" customWidth="1"/>
    <col min="11530" max="11530" width="12.44140625" style="1027"/>
    <col min="11531" max="11531" width="9.109375" style="1027" customWidth="1"/>
    <col min="11532" max="11532" width="11.44140625" style="1027" customWidth="1"/>
    <col min="11533" max="11533" width="10" style="1027" customWidth="1"/>
    <col min="11534" max="11534" width="11.6640625" style="1027" customWidth="1"/>
    <col min="11535" max="11535" width="11.88671875" style="1027" customWidth="1"/>
    <col min="11536" max="11536" width="9.109375" style="1027" customWidth="1"/>
    <col min="11537" max="11537" width="10" style="1027" customWidth="1"/>
    <col min="11538" max="11539" width="8.44140625" style="1027" customWidth="1"/>
    <col min="11540" max="11540" width="8.88671875" style="1027" customWidth="1"/>
    <col min="11541" max="11541" width="11" style="1027" customWidth="1"/>
    <col min="11542" max="11542" width="6.33203125" style="1027" customWidth="1"/>
    <col min="11543" max="11543" width="8.44140625" style="1027" customWidth="1"/>
    <col min="11544" max="11544" width="8.77734375" style="1027" customWidth="1"/>
    <col min="11545" max="11545" width="8.44140625" style="1027" customWidth="1"/>
    <col min="11546" max="11546" width="7.88671875" style="1027" customWidth="1"/>
    <col min="11547" max="11776" width="12.44140625" style="1027"/>
    <col min="11777" max="11777" width="11.33203125" style="1027" customWidth="1"/>
    <col min="11778" max="11778" width="10" style="1027" customWidth="1"/>
    <col min="11779" max="11779" width="6.88671875" style="1027" customWidth="1"/>
    <col min="11780" max="11780" width="11.88671875" style="1027" customWidth="1"/>
    <col min="11781" max="11782" width="11.44140625" style="1027" customWidth="1"/>
    <col min="11783" max="11783" width="13" style="1027" customWidth="1"/>
    <col min="11784" max="11785" width="11.44140625" style="1027" customWidth="1"/>
    <col min="11786" max="11786" width="12.44140625" style="1027"/>
    <col min="11787" max="11787" width="9.109375" style="1027" customWidth="1"/>
    <col min="11788" max="11788" width="11.44140625" style="1027" customWidth="1"/>
    <col min="11789" max="11789" width="10" style="1027" customWidth="1"/>
    <col min="11790" max="11790" width="11.6640625" style="1027" customWidth="1"/>
    <col min="11791" max="11791" width="11.88671875" style="1027" customWidth="1"/>
    <col min="11792" max="11792" width="9.109375" style="1027" customWidth="1"/>
    <col min="11793" max="11793" width="10" style="1027" customWidth="1"/>
    <col min="11794" max="11795" width="8.44140625" style="1027" customWidth="1"/>
    <col min="11796" max="11796" width="8.88671875" style="1027" customWidth="1"/>
    <col min="11797" max="11797" width="11" style="1027" customWidth="1"/>
    <col min="11798" max="11798" width="6.33203125" style="1027" customWidth="1"/>
    <col min="11799" max="11799" width="8.44140625" style="1027" customWidth="1"/>
    <col min="11800" max="11800" width="8.77734375" style="1027" customWidth="1"/>
    <col min="11801" max="11801" width="8.44140625" style="1027" customWidth="1"/>
    <col min="11802" max="11802" width="7.88671875" style="1027" customWidth="1"/>
    <col min="11803" max="12032" width="12.44140625" style="1027"/>
    <col min="12033" max="12033" width="11.33203125" style="1027" customWidth="1"/>
    <col min="12034" max="12034" width="10" style="1027" customWidth="1"/>
    <col min="12035" max="12035" width="6.88671875" style="1027" customWidth="1"/>
    <col min="12036" max="12036" width="11.88671875" style="1027" customWidth="1"/>
    <col min="12037" max="12038" width="11.44140625" style="1027" customWidth="1"/>
    <col min="12039" max="12039" width="13" style="1027" customWidth="1"/>
    <col min="12040" max="12041" width="11.44140625" style="1027" customWidth="1"/>
    <col min="12042" max="12042" width="12.44140625" style="1027"/>
    <col min="12043" max="12043" width="9.109375" style="1027" customWidth="1"/>
    <col min="12044" max="12044" width="11.44140625" style="1027" customWidth="1"/>
    <col min="12045" max="12045" width="10" style="1027" customWidth="1"/>
    <col min="12046" max="12046" width="11.6640625" style="1027" customWidth="1"/>
    <col min="12047" max="12047" width="11.88671875" style="1027" customWidth="1"/>
    <col min="12048" max="12048" width="9.109375" style="1027" customWidth="1"/>
    <col min="12049" max="12049" width="10" style="1027" customWidth="1"/>
    <col min="12050" max="12051" width="8.44140625" style="1027" customWidth="1"/>
    <col min="12052" max="12052" width="8.88671875" style="1027" customWidth="1"/>
    <col min="12053" max="12053" width="11" style="1027" customWidth="1"/>
    <col min="12054" max="12054" width="6.33203125" style="1027" customWidth="1"/>
    <col min="12055" max="12055" width="8.44140625" style="1027" customWidth="1"/>
    <col min="12056" max="12056" width="8.77734375" style="1027" customWidth="1"/>
    <col min="12057" max="12057" width="8.44140625" style="1027" customWidth="1"/>
    <col min="12058" max="12058" width="7.88671875" style="1027" customWidth="1"/>
    <col min="12059" max="12288" width="12.44140625" style="1027"/>
    <col min="12289" max="12289" width="11.33203125" style="1027" customWidth="1"/>
    <col min="12290" max="12290" width="10" style="1027" customWidth="1"/>
    <col min="12291" max="12291" width="6.88671875" style="1027" customWidth="1"/>
    <col min="12292" max="12292" width="11.88671875" style="1027" customWidth="1"/>
    <col min="12293" max="12294" width="11.44140625" style="1027" customWidth="1"/>
    <col min="12295" max="12295" width="13" style="1027" customWidth="1"/>
    <col min="12296" max="12297" width="11.44140625" style="1027" customWidth="1"/>
    <col min="12298" max="12298" width="12.44140625" style="1027"/>
    <col min="12299" max="12299" width="9.109375" style="1027" customWidth="1"/>
    <col min="12300" max="12300" width="11.44140625" style="1027" customWidth="1"/>
    <col min="12301" max="12301" width="10" style="1027" customWidth="1"/>
    <col min="12302" max="12302" width="11.6640625" style="1027" customWidth="1"/>
    <col min="12303" max="12303" width="11.88671875" style="1027" customWidth="1"/>
    <col min="12304" max="12304" width="9.109375" style="1027" customWidth="1"/>
    <col min="12305" max="12305" width="10" style="1027" customWidth="1"/>
    <col min="12306" max="12307" width="8.44140625" style="1027" customWidth="1"/>
    <col min="12308" max="12308" width="8.88671875" style="1027" customWidth="1"/>
    <col min="12309" max="12309" width="11" style="1027" customWidth="1"/>
    <col min="12310" max="12310" width="6.33203125" style="1027" customWidth="1"/>
    <col min="12311" max="12311" width="8.44140625" style="1027" customWidth="1"/>
    <col min="12312" max="12312" width="8.77734375" style="1027" customWidth="1"/>
    <col min="12313" max="12313" width="8.44140625" style="1027" customWidth="1"/>
    <col min="12314" max="12314" width="7.88671875" style="1027" customWidth="1"/>
    <col min="12315" max="12544" width="12.44140625" style="1027"/>
    <col min="12545" max="12545" width="11.33203125" style="1027" customWidth="1"/>
    <col min="12546" max="12546" width="10" style="1027" customWidth="1"/>
    <col min="12547" max="12547" width="6.88671875" style="1027" customWidth="1"/>
    <col min="12548" max="12548" width="11.88671875" style="1027" customWidth="1"/>
    <col min="12549" max="12550" width="11.44140625" style="1027" customWidth="1"/>
    <col min="12551" max="12551" width="13" style="1027" customWidth="1"/>
    <col min="12552" max="12553" width="11.44140625" style="1027" customWidth="1"/>
    <col min="12554" max="12554" width="12.44140625" style="1027"/>
    <col min="12555" max="12555" width="9.109375" style="1027" customWidth="1"/>
    <col min="12556" max="12556" width="11.44140625" style="1027" customWidth="1"/>
    <col min="12557" max="12557" width="10" style="1027" customWidth="1"/>
    <col min="12558" max="12558" width="11.6640625" style="1027" customWidth="1"/>
    <col min="12559" max="12559" width="11.88671875" style="1027" customWidth="1"/>
    <col min="12560" max="12560" width="9.109375" style="1027" customWidth="1"/>
    <col min="12561" max="12561" width="10" style="1027" customWidth="1"/>
    <col min="12562" max="12563" width="8.44140625" style="1027" customWidth="1"/>
    <col min="12564" max="12564" width="8.88671875" style="1027" customWidth="1"/>
    <col min="12565" max="12565" width="11" style="1027" customWidth="1"/>
    <col min="12566" max="12566" width="6.33203125" style="1027" customWidth="1"/>
    <col min="12567" max="12567" width="8.44140625" style="1027" customWidth="1"/>
    <col min="12568" max="12568" width="8.77734375" style="1027" customWidth="1"/>
    <col min="12569" max="12569" width="8.44140625" style="1027" customWidth="1"/>
    <col min="12570" max="12570" width="7.88671875" style="1027" customWidth="1"/>
    <col min="12571" max="12800" width="12.44140625" style="1027"/>
    <col min="12801" max="12801" width="11.33203125" style="1027" customWidth="1"/>
    <col min="12802" max="12802" width="10" style="1027" customWidth="1"/>
    <col min="12803" max="12803" width="6.88671875" style="1027" customWidth="1"/>
    <col min="12804" max="12804" width="11.88671875" style="1027" customWidth="1"/>
    <col min="12805" max="12806" width="11.44140625" style="1027" customWidth="1"/>
    <col min="12807" max="12807" width="13" style="1027" customWidth="1"/>
    <col min="12808" max="12809" width="11.44140625" style="1027" customWidth="1"/>
    <col min="12810" max="12810" width="12.44140625" style="1027"/>
    <col min="12811" max="12811" width="9.109375" style="1027" customWidth="1"/>
    <col min="12812" max="12812" width="11.44140625" style="1027" customWidth="1"/>
    <col min="12813" max="12813" width="10" style="1027" customWidth="1"/>
    <col min="12814" max="12814" width="11.6640625" style="1027" customWidth="1"/>
    <col min="12815" max="12815" width="11.88671875" style="1027" customWidth="1"/>
    <col min="12816" max="12816" width="9.109375" style="1027" customWidth="1"/>
    <col min="12817" max="12817" width="10" style="1027" customWidth="1"/>
    <col min="12818" max="12819" width="8.44140625" style="1027" customWidth="1"/>
    <col min="12820" max="12820" width="8.88671875" style="1027" customWidth="1"/>
    <col min="12821" max="12821" width="11" style="1027" customWidth="1"/>
    <col min="12822" max="12822" width="6.33203125" style="1027" customWidth="1"/>
    <col min="12823" max="12823" width="8.44140625" style="1027" customWidth="1"/>
    <col min="12824" max="12824" width="8.77734375" style="1027" customWidth="1"/>
    <col min="12825" max="12825" width="8.44140625" style="1027" customWidth="1"/>
    <col min="12826" max="12826" width="7.88671875" style="1027" customWidth="1"/>
    <col min="12827" max="13056" width="12.44140625" style="1027"/>
    <col min="13057" max="13057" width="11.33203125" style="1027" customWidth="1"/>
    <col min="13058" max="13058" width="10" style="1027" customWidth="1"/>
    <col min="13059" max="13059" width="6.88671875" style="1027" customWidth="1"/>
    <col min="13060" max="13060" width="11.88671875" style="1027" customWidth="1"/>
    <col min="13061" max="13062" width="11.44140625" style="1027" customWidth="1"/>
    <col min="13063" max="13063" width="13" style="1027" customWidth="1"/>
    <col min="13064" max="13065" width="11.44140625" style="1027" customWidth="1"/>
    <col min="13066" max="13066" width="12.44140625" style="1027"/>
    <col min="13067" max="13067" width="9.109375" style="1027" customWidth="1"/>
    <col min="13068" max="13068" width="11.44140625" style="1027" customWidth="1"/>
    <col min="13069" max="13069" width="10" style="1027" customWidth="1"/>
    <col min="13070" max="13070" width="11.6640625" style="1027" customWidth="1"/>
    <col min="13071" max="13071" width="11.88671875" style="1027" customWidth="1"/>
    <col min="13072" max="13072" width="9.109375" style="1027" customWidth="1"/>
    <col min="13073" max="13073" width="10" style="1027" customWidth="1"/>
    <col min="13074" max="13075" width="8.44140625" style="1027" customWidth="1"/>
    <col min="13076" max="13076" width="8.88671875" style="1027" customWidth="1"/>
    <col min="13077" max="13077" width="11" style="1027" customWidth="1"/>
    <col min="13078" max="13078" width="6.33203125" style="1027" customWidth="1"/>
    <col min="13079" max="13079" width="8.44140625" style="1027" customWidth="1"/>
    <col min="13080" max="13080" width="8.77734375" style="1027" customWidth="1"/>
    <col min="13081" max="13081" width="8.44140625" style="1027" customWidth="1"/>
    <col min="13082" max="13082" width="7.88671875" style="1027" customWidth="1"/>
    <col min="13083" max="13312" width="12.44140625" style="1027"/>
    <col min="13313" max="13313" width="11.33203125" style="1027" customWidth="1"/>
    <col min="13314" max="13314" width="10" style="1027" customWidth="1"/>
    <col min="13315" max="13315" width="6.88671875" style="1027" customWidth="1"/>
    <col min="13316" max="13316" width="11.88671875" style="1027" customWidth="1"/>
    <col min="13317" max="13318" width="11.44140625" style="1027" customWidth="1"/>
    <col min="13319" max="13319" width="13" style="1027" customWidth="1"/>
    <col min="13320" max="13321" width="11.44140625" style="1027" customWidth="1"/>
    <col min="13322" max="13322" width="12.44140625" style="1027"/>
    <col min="13323" max="13323" width="9.109375" style="1027" customWidth="1"/>
    <col min="13324" max="13324" width="11.44140625" style="1027" customWidth="1"/>
    <col min="13325" max="13325" width="10" style="1027" customWidth="1"/>
    <col min="13326" max="13326" width="11.6640625" style="1027" customWidth="1"/>
    <col min="13327" max="13327" width="11.88671875" style="1027" customWidth="1"/>
    <col min="13328" max="13328" width="9.109375" style="1027" customWidth="1"/>
    <col min="13329" max="13329" width="10" style="1027" customWidth="1"/>
    <col min="13330" max="13331" width="8.44140625" style="1027" customWidth="1"/>
    <col min="13332" max="13332" width="8.88671875" style="1027" customWidth="1"/>
    <col min="13333" max="13333" width="11" style="1027" customWidth="1"/>
    <col min="13334" max="13334" width="6.33203125" style="1027" customWidth="1"/>
    <col min="13335" max="13335" width="8.44140625" style="1027" customWidth="1"/>
    <col min="13336" max="13336" width="8.77734375" style="1027" customWidth="1"/>
    <col min="13337" max="13337" width="8.44140625" style="1027" customWidth="1"/>
    <col min="13338" max="13338" width="7.88671875" style="1027" customWidth="1"/>
    <col min="13339" max="13568" width="12.44140625" style="1027"/>
    <col min="13569" max="13569" width="11.33203125" style="1027" customWidth="1"/>
    <col min="13570" max="13570" width="10" style="1027" customWidth="1"/>
    <col min="13571" max="13571" width="6.88671875" style="1027" customWidth="1"/>
    <col min="13572" max="13572" width="11.88671875" style="1027" customWidth="1"/>
    <col min="13573" max="13574" width="11.44140625" style="1027" customWidth="1"/>
    <col min="13575" max="13575" width="13" style="1027" customWidth="1"/>
    <col min="13576" max="13577" width="11.44140625" style="1027" customWidth="1"/>
    <col min="13578" max="13578" width="12.44140625" style="1027"/>
    <col min="13579" max="13579" width="9.109375" style="1027" customWidth="1"/>
    <col min="13580" max="13580" width="11.44140625" style="1027" customWidth="1"/>
    <col min="13581" max="13581" width="10" style="1027" customWidth="1"/>
    <col min="13582" max="13582" width="11.6640625" style="1027" customWidth="1"/>
    <col min="13583" max="13583" width="11.88671875" style="1027" customWidth="1"/>
    <col min="13584" max="13584" width="9.109375" style="1027" customWidth="1"/>
    <col min="13585" max="13585" width="10" style="1027" customWidth="1"/>
    <col min="13586" max="13587" width="8.44140625" style="1027" customWidth="1"/>
    <col min="13588" max="13588" width="8.88671875" style="1027" customWidth="1"/>
    <col min="13589" max="13589" width="11" style="1027" customWidth="1"/>
    <col min="13590" max="13590" width="6.33203125" style="1027" customWidth="1"/>
    <col min="13591" max="13591" width="8.44140625" style="1027" customWidth="1"/>
    <col min="13592" max="13592" width="8.77734375" style="1027" customWidth="1"/>
    <col min="13593" max="13593" width="8.44140625" style="1027" customWidth="1"/>
    <col min="13594" max="13594" width="7.88671875" style="1027" customWidth="1"/>
    <col min="13595" max="13824" width="12.44140625" style="1027"/>
    <col min="13825" max="13825" width="11.33203125" style="1027" customWidth="1"/>
    <col min="13826" max="13826" width="10" style="1027" customWidth="1"/>
    <col min="13827" max="13827" width="6.88671875" style="1027" customWidth="1"/>
    <col min="13828" max="13828" width="11.88671875" style="1027" customWidth="1"/>
    <col min="13829" max="13830" width="11.44140625" style="1027" customWidth="1"/>
    <col min="13831" max="13831" width="13" style="1027" customWidth="1"/>
    <col min="13832" max="13833" width="11.44140625" style="1027" customWidth="1"/>
    <col min="13834" max="13834" width="12.44140625" style="1027"/>
    <col min="13835" max="13835" width="9.109375" style="1027" customWidth="1"/>
    <col min="13836" max="13836" width="11.44140625" style="1027" customWidth="1"/>
    <col min="13837" max="13837" width="10" style="1027" customWidth="1"/>
    <col min="13838" max="13838" width="11.6640625" style="1027" customWidth="1"/>
    <col min="13839" max="13839" width="11.88671875" style="1027" customWidth="1"/>
    <col min="13840" max="13840" width="9.109375" style="1027" customWidth="1"/>
    <col min="13841" max="13841" width="10" style="1027" customWidth="1"/>
    <col min="13842" max="13843" width="8.44140625" style="1027" customWidth="1"/>
    <col min="13844" max="13844" width="8.88671875" style="1027" customWidth="1"/>
    <col min="13845" max="13845" width="11" style="1027" customWidth="1"/>
    <col min="13846" max="13846" width="6.33203125" style="1027" customWidth="1"/>
    <col min="13847" max="13847" width="8.44140625" style="1027" customWidth="1"/>
    <col min="13848" max="13848" width="8.77734375" style="1027" customWidth="1"/>
    <col min="13849" max="13849" width="8.44140625" style="1027" customWidth="1"/>
    <col min="13850" max="13850" width="7.88671875" style="1027" customWidth="1"/>
    <col min="13851" max="14080" width="12.44140625" style="1027"/>
    <col min="14081" max="14081" width="11.33203125" style="1027" customWidth="1"/>
    <col min="14082" max="14082" width="10" style="1027" customWidth="1"/>
    <col min="14083" max="14083" width="6.88671875" style="1027" customWidth="1"/>
    <col min="14084" max="14084" width="11.88671875" style="1027" customWidth="1"/>
    <col min="14085" max="14086" width="11.44140625" style="1027" customWidth="1"/>
    <col min="14087" max="14087" width="13" style="1027" customWidth="1"/>
    <col min="14088" max="14089" width="11.44140625" style="1027" customWidth="1"/>
    <col min="14090" max="14090" width="12.44140625" style="1027"/>
    <col min="14091" max="14091" width="9.109375" style="1027" customWidth="1"/>
    <col min="14092" max="14092" width="11.44140625" style="1027" customWidth="1"/>
    <col min="14093" max="14093" width="10" style="1027" customWidth="1"/>
    <col min="14094" max="14094" width="11.6640625" style="1027" customWidth="1"/>
    <col min="14095" max="14095" width="11.88671875" style="1027" customWidth="1"/>
    <col min="14096" max="14096" width="9.109375" style="1027" customWidth="1"/>
    <col min="14097" max="14097" width="10" style="1027" customWidth="1"/>
    <col min="14098" max="14099" width="8.44140625" style="1027" customWidth="1"/>
    <col min="14100" max="14100" width="8.88671875" style="1027" customWidth="1"/>
    <col min="14101" max="14101" width="11" style="1027" customWidth="1"/>
    <col min="14102" max="14102" width="6.33203125" style="1027" customWidth="1"/>
    <col min="14103" max="14103" width="8.44140625" style="1027" customWidth="1"/>
    <col min="14104" max="14104" width="8.77734375" style="1027" customWidth="1"/>
    <col min="14105" max="14105" width="8.44140625" style="1027" customWidth="1"/>
    <col min="14106" max="14106" width="7.88671875" style="1027" customWidth="1"/>
    <col min="14107" max="14336" width="12.44140625" style="1027"/>
    <col min="14337" max="14337" width="11.33203125" style="1027" customWidth="1"/>
    <col min="14338" max="14338" width="10" style="1027" customWidth="1"/>
    <col min="14339" max="14339" width="6.88671875" style="1027" customWidth="1"/>
    <col min="14340" max="14340" width="11.88671875" style="1027" customWidth="1"/>
    <col min="14341" max="14342" width="11.44140625" style="1027" customWidth="1"/>
    <col min="14343" max="14343" width="13" style="1027" customWidth="1"/>
    <col min="14344" max="14345" width="11.44140625" style="1027" customWidth="1"/>
    <col min="14346" max="14346" width="12.44140625" style="1027"/>
    <col min="14347" max="14347" width="9.109375" style="1027" customWidth="1"/>
    <col min="14348" max="14348" width="11.44140625" style="1027" customWidth="1"/>
    <col min="14349" max="14349" width="10" style="1027" customWidth="1"/>
    <col min="14350" max="14350" width="11.6640625" style="1027" customWidth="1"/>
    <col min="14351" max="14351" width="11.88671875" style="1027" customWidth="1"/>
    <col min="14352" max="14352" width="9.109375" style="1027" customWidth="1"/>
    <col min="14353" max="14353" width="10" style="1027" customWidth="1"/>
    <col min="14354" max="14355" width="8.44140625" style="1027" customWidth="1"/>
    <col min="14356" max="14356" width="8.88671875" style="1027" customWidth="1"/>
    <col min="14357" max="14357" width="11" style="1027" customWidth="1"/>
    <col min="14358" max="14358" width="6.33203125" style="1027" customWidth="1"/>
    <col min="14359" max="14359" width="8.44140625" style="1027" customWidth="1"/>
    <col min="14360" max="14360" width="8.77734375" style="1027" customWidth="1"/>
    <col min="14361" max="14361" width="8.44140625" style="1027" customWidth="1"/>
    <col min="14362" max="14362" width="7.88671875" style="1027" customWidth="1"/>
    <col min="14363" max="14592" width="12.44140625" style="1027"/>
    <col min="14593" max="14593" width="11.33203125" style="1027" customWidth="1"/>
    <col min="14594" max="14594" width="10" style="1027" customWidth="1"/>
    <col min="14595" max="14595" width="6.88671875" style="1027" customWidth="1"/>
    <col min="14596" max="14596" width="11.88671875" style="1027" customWidth="1"/>
    <col min="14597" max="14598" width="11.44140625" style="1027" customWidth="1"/>
    <col min="14599" max="14599" width="13" style="1027" customWidth="1"/>
    <col min="14600" max="14601" width="11.44140625" style="1027" customWidth="1"/>
    <col min="14602" max="14602" width="12.44140625" style="1027"/>
    <col min="14603" max="14603" width="9.109375" style="1027" customWidth="1"/>
    <col min="14604" max="14604" width="11.44140625" style="1027" customWidth="1"/>
    <col min="14605" max="14605" width="10" style="1027" customWidth="1"/>
    <col min="14606" max="14606" width="11.6640625" style="1027" customWidth="1"/>
    <col min="14607" max="14607" width="11.88671875" style="1027" customWidth="1"/>
    <col min="14608" max="14608" width="9.109375" style="1027" customWidth="1"/>
    <col min="14609" max="14609" width="10" style="1027" customWidth="1"/>
    <col min="14610" max="14611" width="8.44140625" style="1027" customWidth="1"/>
    <col min="14612" max="14612" width="8.88671875" style="1027" customWidth="1"/>
    <col min="14613" max="14613" width="11" style="1027" customWidth="1"/>
    <col min="14614" max="14614" width="6.33203125" style="1027" customWidth="1"/>
    <col min="14615" max="14615" width="8.44140625" style="1027" customWidth="1"/>
    <col min="14616" max="14616" width="8.77734375" style="1027" customWidth="1"/>
    <col min="14617" max="14617" width="8.44140625" style="1027" customWidth="1"/>
    <col min="14618" max="14618" width="7.88671875" style="1027" customWidth="1"/>
    <col min="14619" max="14848" width="12.44140625" style="1027"/>
    <col min="14849" max="14849" width="11.33203125" style="1027" customWidth="1"/>
    <col min="14850" max="14850" width="10" style="1027" customWidth="1"/>
    <col min="14851" max="14851" width="6.88671875" style="1027" customWidth="1"/>
    <col min="14852" max="14852" width="11.88671875" style="1027" customWidth="1"/>
    <col min="14853" max="14854" width="11.44140625" style="1027" customWidth="1"/>
    <col min="14855" max="14855" width="13" style="1027" customWidth="1"/>
    <col min="14856" max="14857" width="11.44140625" style="1027" customWidth="1"/>
    <col min="14858" max="14858" width="12.44140625" style="1027"/>
    <col min="14859" max="14859" width="9.109375" style="1027" customWidth="1"/>
    <col min="14860" max="14860" width="11.44140625" style="1027" customWidth="1"/>
    <col min="14861" max="14861" width="10" style="1027" customWidth="1"/>
    <col min="14862" max="14862" width="11.6640625" style="1027" customWidth="1"/>
    <col min="14863" max="14863" width="11.88671875" style="1027" customWidth="1"/>
    <col min="14864" max="14864" width="9.109375" style="1027" customWidth="1"/>
    <col min="14865" max="14865" width="10" style="1027" customWidth="1"/>
    <col min="14866" max="14867" width="8.44140625" style="1027" customWidth="1"/>
    <col min="14868" max="14868" width="8.88671875" style="1027" customWidth="1"/>
    <col min="14869" max="14869" width="11" style="1027" customWidth="1"/>
    <col min="14870" max="14870" width="6.33203125" style="1027" customWidth="1"/>
    <col min="14871" max="14871" width="8.44140625" style="1027" customWidth="1"/>
    <col min="14872" max="14872" width="8.77734375" style="1027" customWidth="1"/>
    <col min="14873" max="14873" width="8.44140625" style="1027" customWidth="1"/>
    <col min="14874" max="14874" width="7.88671875" style="1027" customWidth="1"/>
    <col min="14875" max="15104" width="12.44140625" style="1027"/>
    <col min="15105" max="15105" width="11.33203125" style="1027" customWidth="1"/>
    <col min="15106" max="15106" width="10" style="1027" customWidth="1"/>
    <col min="15107" max="15107" width="6.88671875" style="1027" customWidth="1"/>
    <col min="15108" max="15108" width="11.88671875" style="1027" customWidth="1"/>
    <col min="15109" max="15110" width="11.44140625" style="1027" customWidth="1"/>
    <col min="15111" max="15111" width="13" style="1027" customWidth="1"/>
    <col min="15112" max="15113" width="11.44140625" style="1027" customWidth="1"/>
    <col min="15114" max="15114" width="12.44140625" style="1027"/>
    <col min="15115" max="15115" width="9.109375" style="1027" customWidth="1"/>
    <col min="15116" max="15116" width="11.44140625" style="1027" customWidth="1"/>
    <col min="15117" max="15117" width="10" style="1027" customWidth="1"/>
    <col min="15118" max="15118" width="11.6640625" style="1027" customWidth="1"/>
    <col min="15119" max="15119" width="11.88671875" style="1027" customWidth="1"/>
    <col min="15120" max="15120" width="9.109375" style="1027" customWidth="1"/>
    <col min="15121" max="15121" width="10" style="1027" customWidth="1"/>
    <col min="15122" max="15123" width="8.44140625" style="1027" customWidth="1"/>
    <col min="15124" max="15124" width="8.88671875" style="1027" customWidth="1"/>
    <col min="15125" max="15125" width="11" style="1027" customWidth="1"/>
    <col min="15126" max="15126" width="6.33203125" style="1027" customWidth="1"/>
    <col min="15127" max="15127" width="8.44140625" style="1027" customWidth="1"/>
    <col min="15128" max="15128" width="8.77734375" style="1027" customWidth="1"/>
    <col min="15129" max="15129" width="8.44140625" style="1027" customWidth="1"/>
    <col min="15130" max="15130" width="7.88671875" style="1027" customWidth="1"/>
    <col min="15131" max="15360" width="12.44140625" style="1027"/>
    <col min="15361" max="15361" width="11.33203125" style="1027" customWidth="1"/>
    <col min="15362" max="15362" width="10" style="1027" customWidth="1"/>
    <col min="15363" max="15363" width="6.88671875" style="1027" customWidth="1"/>
    <col min="15364" max="15364" width="11.88671875" style="1027" customWidth="1"/>
    <col min="15365" max="15366" width="11.44140625" style="1027" customWidth="1"/>
    <col min="15367" max="15367" width="13" style="1027" customWidth="1"/>
    <col min="15368" max="15369" width="11.44140625" style="1027" customWidth="1"/>
    <col min="15370" max="15370" width="12.44140625" style="1027"/>
    <col min="15371" max="15371" width="9.109375" style="1027" customWidth="1"/>
    <col min="15372" max="15372" width="11.44140625" style="1027" customWidth="1"/>
    <col min="15373" max="15373" width="10" style="1027" customWidth="1"/>
    <col min="15374" max="15374" width="11.6640625" style="1027" customWidth="1"/>
    <col min="15375" max="15375" width="11.88671875" style="1027" customWidth="1"/>
    <col min="15376" max="15376" width="9.109375" style="1027" customWidth="1"/>
    <col min="15377" max="15377" width="10" style="1027" customWidth="1"/>
    <col min="15378" max="15379" width="8.44140625" style="1027" customWidth="1"/>
    <col min="15380" max="15380" width="8.88671875" style="1027" customWidth="1"/>
    <col min="15381" max="15381" width="11" style="1027" customWidth="1"/>
    <col min="15382" max="15382" width="6.33203125" style="1027" customWidth="1"/>
    <col min="15383" max="15383" width="8.44140625" style="1027" customWidth="1"/>
    <col min="15384" max="15384" width="8.77734375" style="1027" customWidth="1"/>
    <col min="15385" max="15385" width="8.44140625" style="1027" customWidth="1"/>
    <col min="15386" max="15386" width="7.88671875" style="1027" customWidth="1"/>
    <col min="15387" max="15616" width="12.44140625" style="1027"/>
    <col min="15617" max="15617" width="11.33203125" style="1027" customWidth="1"/>
    <col min="15618" max="15618" width="10" style="1027" customWidth="1"/>
    <col min="15619" max="15619" width="6.88671875" style="1027" customWidth="1"/>
    <col min="15620" max="15620" width="11.88671875" style="1027" customWidth="1"/>
    <col min="15621" max="15622" width="11.44140625" style="1027" customWidth="1"/>
    <col min="15623" max="15623" width="13" style="1027" customWidth="1"/>
    <col min="15624" max="15625" width="11.44140625" style="1027" customWidth="1"/>
    <col min="15626" max="15626" width="12.44140625" style="1027"/>
    <col min="15627" max="15627" width="9.109375" style="1027" customWidth="1"/>
    <col min="15628" max="15628" width="11.44140625" style="1027" customWidth="1"/>
    <col min="15629" max="15629" width="10" style="1027" customWidth="1"/>
    <col min="15630" max="15630" width="11.6640625" style="1027" customWidth="1"/>
    <col min="15631" max="15631" width="11.88671875" style="1027" customWidth="1"/>
    <col min="15632" max="15632" width="9.109375" style="1027" customWidth="1"/>
    <col min="15633" max="15633" width="10" style="1027" customWidth="1"/>
    <col min="15634" max="15635" width="8.44140625" style="1027" customWidth="1"/>
    <col min="15636" max="15636" width="8.88671875" style="1027" customWidth="1"/>
    <col min="15637" max="15637" width="11" style="1027" customWidth="1"/>
    <col min="15638" max="15638" width="6.33203125" style="1027" customWidth="1"/>
    <col min="15639" max="15639" width="8.44140625" style="1027" customWidth="1"/>
    <col min="15640" max="15640" width="8.77734375" style="1027" customWidth="1"/>
    <col min="15641" max="15641" width="8.44140625" style="1027" customWidth="1"/>
    <col min="15642" max="15642" width="7.88671875" style="1027" customWidth="1"/>
    <col min="15643" max="15872" width="12.44140625" style="1027"/>
    <col min="15873" max="15873" width="11.33203125" style="1027" customWidth="1"/>
    <col min="15874" max="15874" width="10" style="1027" customWidth="1"/>
    <col min="15875" max="15875" width="6.88671875" style="1027" customWidth="1"/>
    <col min="15876" max="15876" width="11.88671875" style="1027" customWidth="1"/>
    <col min="15877" max="15878" width="11.44140625" style="1027" customWidth="1"/>
    <col min="15879" max="15879" width="13" style="1027" customWidth="1"/>
    <col min="15880" max="15881" width="11.44140625" style="1027" customWidth="1"/>
    <col min="15882" max="15882" width="12.44140625" style="1027"/>
    <col min="15883" max="15883" width="9.109375" style="1027" customWidth="1"/>
    <col min="15884" max="15884" width="11.44140625" style="1027" customWidth="1"/>
    <col min="15885" max="15885" width="10" style="1027" customWidth="1"/>
    <col min="15886" max="15886" width="11.6640625" style="1027" customWidth="1"/>
    <col min="15887" max="15887" width="11.88671875" style="1027" customWidth="1"/>
    <col min="15888" max="15888" width="9.109375" style="1027" customWidth="1"/>
    <col min="15889" max="15889" width="10" style="1027" customWidth="1"/>
    <col min="15890" max="15891" width="8.44140625" style="1027" customWidth="1"/>
    <col min="15892" max="15892" width="8.88671875" style="1027" customWidth="1"/>
    <col min="15893" max="15893" width="11" style="1027" customWidth="1"/>
    <col min="15894" max="15894" width="6.33203125" style="1027" customWidth="1"/>
    <col min="15895" max="15895" width="8.44140625" style="1027" customWidth="1"/>
    <col min="15896" max="15896" width="8.77734375" style="1027" customWidth="1"/>
    <col min="15897" max="15897" width="8.44140625" style="1027" customWidth="1"/>
    <col min="15898" max="15898" width="7.88671875" style="1027" customWidth="1"/>
    <col min="15899" max="16128" width="12.44140625" style="1027"/>
    <col min="16129" max="16129" width="11.33203125" style="1027" customWidth="1"/>
    <col min="16130" max="16130" width="10" style="1027" customWidth="1"/>
    <col min="16131" max="16131" width="6.88671875" style="1027" customWidth="1"/>
    <col min="16132" max="16132" width="11.88671875" style="1027" customWidth="1"/>
    <col min="16133" max="16134" width="11.44140625" style="1027" customWidth="1"/>
    <col min="16135" max="16135" width="13" style="1027" customWidth="1"/>
    <col min="16136" max="16137" width="11.44140625" style="1027" customWidth="1"/>
    <col min="16138" max="16138" width="12.44140625" style="1027"/>
    <col min="16139" max="16139" width="9.109375" style="1027" customWidth="1"/>
    <col min="16140" max="16140" width="11.44140625" style="1027" customWidth="1"/>
    <col min="16141" max="16141" width="10" style="1027" customWidth="1"/>
    <col min="16142" max="16142" width="11.6640625" style="1027" customWidth="1"/>
    <col min="16143" max="16143" width="11.88671875" style="1027" customWidth="1"/>
    <col min="16144" max="16144" width="9.109375" style="1027" customWidth="1"/>
    <col min="16145" max="16145" width="10" style="1027" customWidth="1"/>
    <col min="16146" max="16147" width="8.44140625" style="1027" customWidth="1"/>
    <col min="16148" max="16148" width="8.88671875" style="1027" customWidth="1"/>
    <col min="16149" max="16149" width="11" style="1027" customWidth="1"/>
    <col min="16150" max="16150" width="6.33203125" style="1027" customWidth="1"/>
    <col min="16151" max="16151" width="8.44140625" style="1027" customWidth="1"/>
    <col min="16152" max="16152" width="8.77734375" style="1027" customWidth="1"/>
    <col min="16153" max="16153" width="8.44140625" style="1027" customWidth="1"/>
    <col min="16154" max="16154" width="7.88671875" style="1027" customWidth="1"/>
    <col min="16155" max="16384" width="12.44140625" style="1027"/>
  </cols>
  <sheetData>
    <row r="1" spans="1:18" ht="16.5" customHeight="1" thickBot="1" x14ac:dyDescent="0.35">
      <c r="A1" s="1024" t="s">
        <v>272</v>
      </c>
      <c r="B1" s="1025"/>
      <c r="C1" s="1026"/>
      <c r="M1" s="1028"/>
      <c r="N1" s="1029" t="s">
        <v>589</v>
      </c>
      <c r="O1" s="2270" t="s">
        <v>1085</v>
      </c>
      <c r="P1" s="2271"/>
      <c r="Q1" s="2271"/>
      <c r="R1" s="109" t="s">
        <v>97</v>
      </c>
    </row>
    <row r="2" spans="1:18" s="1026" customFormat="1" ht="18.600000000000001" customHeight="1" thickBot="1" x14ac:dyDescent="0.35">
      <c r="A2" s="1024" t="s">
        <v>966</v>
      </c>
      <c r="B2" s="1030" t="s">
        <v>1086</v>
      </c>
      <c r="C2" s="1031"/>
      <c r="D2" s="1031"/>
      <c r="E2" s="1031"/>
      <c r="F2" s="1031"/>
      <c r="G2" s="1031"/>
      <c r="H2" s="1031"/>
      <c r="I2" s="1031"/>
      <c r="J2" s="1031"/>
      <c r="K2" s="1031"/>
      <c r="L2" s="1032"/>
      <c r="M2" s="476"/>
      <c r="N2" s="1029" t="s">
        <v>593</v>
      </c>
      <c r="O2" s="2272" t="s">
        <v>1087</v>
      </c>
      <c r="P2" s="2272"/>
      <c r="Q2" s="2272"/>
    </row>
    <row r="3" spans="1:18" ht="19.5" customHeight="1" x14ac:dyDescent="0.3">
      <c r="A3" s="1028"/>
      <c r="B3" s="1028"/>
      <c r="C3" s="1033"/>
      <c r="D3" s="2273"/>
      <c r="E3" s="2273"/>
      <c r="F3" s="2273"/>
      <c r="G3" s="2273"/>
      <c r="H3" s="2273"/>
      <c r="I3" s="2273"/>
    </row>
    <row r="4" spans="1:18" ht="34.950000000000003" customHeight="1" x14ac:dyDescent="0.55000000000000004">
      <c r="A4" s="2274" t="s">
        <v>1088</v>
      </c>
      <c r="B4" s="2274"/>
      <c r="C4" s="2274"/>
      <c r="D4" s="2274"/>
      <c r="E4" s="2274"/>
      <c r="F4" s="2274"/>
      <c r="G4" s="2274"/>
      <c r="H4" s="2274"/>
      <c r="I4" s="2274"/>
      <c r="J4" s="2274"/>
      <c r="K4" s="2274"/>
      <c r="L4" s="2274"/>
      <c r="M4" s="2274"/>
      <c r="N4" s="2274"/>
      <c r="O4" s="2274"/>
      <c r="P4" s="2274"/>
      <c r="Q4" s="2274"/>
    </row>
    <row r="5" spans="1:18" ht="14.4" customHeight="1" x14ac:dyDescent="0.4">
      <c r="A5" s="1034"/>
      <c r="B5" s="1035"/>
      <c r="C5" s="1035"/>
      <c r="D5" s="1035"/>
      <c r="E5" s="1035"/>
      <c r="F5" s="1035"/>
      <c r="G5" s="1035"/>
      <c r="H5" s="1035"/>
      <c r="I5" s="1035"/>
      <c r="J5" s="1035"/>
      <c r="K5" s="1035"/>
    </row>
    <row r="6" spans="1:18" ht="17.25" customHeight="1" thickBot="1" x14ac:dyDescent="0.35">
      <c r="A6" s="1028"/>
      <c r="B6" s="1036"/>
      <c r="C6" s="1036"/>
      <c r="D6" s="2275" t="s">
        <v>709</v>
      </c>
      <c r="E6" s="2275"/>
      <c r="F6" s="2275"/>
      <c r="G6" s="2275"/>
      <c r="H6" s="2275"/>
      <c r="I6" s="2275"/>
      <c r="J6" s="2275"/>
      <c r="K6" s="2275"/>
      <c r="L6" s="2275"/>
      <c r="M6" s="2275"/>
      <c r="N6" s="2275"/>
      <c r="Q6" s="1037" t="s">
        <v>1089</v>
      </c>
    </row>
    <row r="7" spans="1:18" s="1028" customFormat="1" ht="24.9" customHeight="1" thickBot="1" x14ac:dyDescent="0.35">
      <c r="A7" s="2267" t="s">
        <v>1090</v>
      </c>
      <c r="B7" s="2267" t="s">
        <v>1091</v>
      </c>
      <c r="C7" s="2268" t="s">
        <v>1092</v>
      </c>
      <c r="D7" s="2268"/>
      <c r="E7" s="2269" t="s">
        <v>1093</v>
      </c>
      <c r="F7" s="2269"/>
      <c r="G7" s="2269"/>
      <c r="H7" s="2269" t="s">
        <v>1094</v>
      </c>
      <c r="I7" s="2269"/>
      <c r="J7" s="2269"/>
      <c r="K7" s="1038" t="s">
        <v>1095</v>
      </c>
      <c r="L7" s="1039" t="s">
        <v>1096</v>
      </c>
      <c r="M7" s="1038" t="s">
        <v>1097</v>
      </c>
      <c r="N7" s="2276" t="s">
        <v>1098</v>
      </c>
      <c r="O7" s="2277" t="s">
        <v>1099</v>
      </c>
      <c r="P7" s="2277" t="s">
        <v>1100</v>
      </c>
      <c r="Q7" s="2278" t="s">
        <v>1101</v>
      </c>
    </row>
    <row r="8" spans="1:18" ht="24.9" customHeight="1" thickBot="1" x14ac:dyDescent="0.35">
      <c r="A8" s="2267"/>
      <c r="B8" s="2267"/>
      <c r="C8" s="2279" t="s">
        <v>1102</v>
      </c>
      <c r="D8" s="2280" t="s">
        <v>1103</v>
      </c>
      <c r="E8" s="1040" t="s">
        <v>1104</v>
      </c>
      <c r="F8" s="1040" t="s">
        <v>1105</v>
      </c>
      <c r="G8" s="1040" t="s">
        <v>1106</v>
      </c>
      <c r="H8" s="1040" t="s">
        <v>1104</v>
      </c>
      <c r="I8" s="1040" t="s">
        <v>1107</v>
      </c>
      <c r="J8" s="1040" t="s">
        <v>1108</v>
      </c>
      <c r="K8" s="1041" t="s">
        <v>1109</v>
      </c>
      <c r="L8" s="1042" t="s">
        <v>1109</v>
      </c>
      <c r="M8" s="1042" t="s">
        <v>1110</v>
      </c>
      <c r="N8" s="2276"/>
      <c r="O8" s="2277"/>
      <c r="P8" s="2277"/>
      <c r="Q8" s="2278"/>
    </row>
    <row r="9" spans="1:18" ht="24.9" customHeight="1" thickBot="1" x14ac:dyDescent="0.35">
      <c r="A9" s="2267"/>
      <c r="B9" s="2267"/>
      <c r="C9" s="2279"/>
      <c r="D9" s="2280"/>
      <c r="E9" s="1043" t="s">
        <v>1111</v>
      </c>
      <c r="F9" s="1043" t="s">
        <v>1112</v>
      </c>
      <c r="G9" s="1043" t="s">
        <v>1113</v>
      </c>
      <c r="H9" s="1043" t="s">
        <v>1114</v>
      </c>
      <c r="I9" s="1043" t="s">
        <v>1115</v>
      </c>
      <c r="J9" s="1043" t="s">
        <v>1116</v>
      </c>
      <c r="K9" s="1044" t="s">
        <v>1117</v>
      </c>
      <c r="L9" s="1044" t="s">
        <v>1118</v>
      </c>
      <c r="M9" s="1045" t="s">
        <v>1119</v>
      </c>
      <c r="N9" s="2276"/>
      <c r="O9" s="2277"/>
      <c r="P9" s="2277"/>
      <c r="Q9" s="2278"/>
    </row>
    <row r="10" spans="1:18" s="1026" customFormat="1" ht="30" customHeight="1" x14ac:dyDescent="0.3">
      <c r="A10" s="1046" t="s">
        <v>300</v>
      </c>
      <c r="B10" s="1047"/>
      <c r="C10" s="1047"/>
      <c r="D10" s="1047"/>
      <c r="E10" s="1047"/>
      <c r="F10" s="1047"/>
      <c r="G10" s="1047"/>
      <c r="H10" s="1047"/>
      <c r="I10" s="1047"/>
      <c r="J10" s="1047"/>
      <c r="K10" s="1047"/>
      <c r="L10" s="1047"/>
      <c r="M10" s="1047"/>
      <c r="N10" s="1047"/>
      <c r="O10" s="1047"/>
      <c r="P10" s="1047"/>
      <c r="Q10" s="1047"/>
    </row>
    <row r="11" spans="1:18" ht="30" customHeight="1" x14ac:dyDescent="0.3">
      <c r="A11" s="1048" t="s">
        <v>1120</v>
      </c>
      <c r="B11" s="1049"/>
      <c r="C11" s="1049"/>
      <c r="D11" s="1049"/>
      <c r="E11" s="1049"/>
      <c r="F11" s="1049"/>
      <c r="G11" s="1049"/>
      <c r="H11" s="1049"/>
      <c r="I11" s="1049"/>
      <c r="J11" s="1049"/>
      <c r="K11" s="1049"/>
      <c r="L11" s="1049"/>
      <c r="M11" s="1049"/>
      <c r="N11" s="1049"/>
      <c r="O11" s="1049"/>
      <c r="P11" s="1049"/>
      <c r="Q11" s="1049"/>
    </row>
    <row r="12" spans="1:18" ht="30" customHeight="1" x14ac:dyDescent="0.3">
      <c r="A12" s="1048"/>
      <c r="B12" s="1049"/>
      <c r="C12" s="1049"/>
      <c r="D12" s="1049"/>
      <c r="E12" s="1049"/>
      <c r="F12" s="1049"/>
      <c r="G12" s="1049"/>
      <c r="H12" s="1049"/>
      <c r="I12" s="1049"/>
      <c r="J12" s="1049"/>
      <c r="K12" s="1049"/>
      <c r="L12" s="1049"/>
      <c r="M12" s="1049"/>
      <c r="N12" s="1049"/>
      <c r="O12" s="1049"/>
      <c r="P12" s="1049"/>
      <c r="Q12" s="1049"/>
    </row>
    <row r="13" spans="1:18" ht="30" customHeight="1" x14ac:dyDescent="0.3">
      <c r="A13" s="1048"/>
      <c r="B13" s="1049"/>
      <c r="C13" s="1049"/>
      <c r="D13" s="1049"/>
      <c r="E13" s="1049"/>
      <c r="F13" s="1049"/>
      <c r="G13" s="1049"/>
      <c r="H13" s="1049"/>
      <c r="I13" s="1049"/>
      <c r="J13" s="1049"/>
      <c r="K13" s="1049"/>
      <c r="L13" s="1049"/>
      <c r="M13" s="1049"/>
      <c r="N13" s="1049"/>
      <c r="O13" s="1049"/>
      <c r="P13" s="1049"/>
      <c r="Q13" s="1049"/>
    </row>
    <row r="14" spans="1:18" ht="30" customHeight="1" x14ac:dyDescent="0.3">
      <c r="A14" s="1048"/>
      <c r="B14" s="1049"/>
      <c r="C14" s="1049"/>
      <c r="D14" s="1049"/>
      <c r="E14" s="1049"/>
      <c r="F14" s="1049"/>
      <c r="G14" s="1049"/>
      <c r="H14" s="1049"/>
      <c r="I14" s="1049"/>
      <c r="J14" s="1049"/>
      <c r="K14" s="1049"/>
      <c r="L14" s="1049"/>
      <c r="M14" s="1049"/>
      <c r="N14" s="1049"/>
      <c r="O14" s="1049"/>
      <c r="P14" s="1049"/>
      <c r="Q14" s="1049"/>
    </row>
    <row r="15" spans="1:18" ht="30" customHeight="1" x14ac:dyDescent="0.3">
      <c r="A15" s="1048"/>
      <c r="B15" s="1049"/>
      <c r="C15" s="1049"/>
      <c r="D15" s="1049"/>
      <c r="E15" s="1049"/>
      <c r="F15" s="1049"/>
      <c r="G15" s="1049"/>
      <c r="H15" s="1049"/>
      <c r="I15" s="1049"/>
      <c r="J15" s="1049"/>
      <c r="K15" s="1049"/>
      <c r="L15" s="1049"/>
      <c r="M15" s="1049"/>
      <c r="N15" s="1049"/>
      <c r="O15" s="1049"/>
      <c r="P15" s="1049"/>
      <c r="Q15" s="1049"/>
    </row>
    <row r="16" spans="1:18" ht="30" customHeight="1" x14ac:dyDescent="0.3">
      <c r="A16" s="1048"/>
      <c r="B16" s="1049"/>
      <c r="C16" s="1049"/>
      <c r="D16" s="1049"/>
      <c r="E16" s="1049"/>
      <c r="F16" s="1049"/>
      <c r="G16" s="1049"/>
      <c r="H16" s="1049"/>
      <c r="I16" s="1049"/>
      <c r="J16" s="1049"/>
      <c r="K16" s="1049"/>
      <c r="L16" s="1049"/>
      <c r="M16" s="1049"/>
      <c r="N16" s="1049"/>
      <c r="O16" s="1049"/>
      <c r="P16" s="1049"/>
      <c r="Q16" s="1049"/>
    </row>
    <row r="17" spans="1:26" ht="30" customHeight="1" x14ac:dyDescent="0.3">
      <c r="A17" s="1048"/>
      <c r="B17" s="1049"/>
      <c r="C17" s="1049"/>
      <c r="D17" s="1049"/>
      <c r="E17" s="1049"/>
      <c r="F17" s="1049"/>
      <c r="G17" s="1049"/>
      <c r="H17" s="1049"/>
      <c r="I17" s="1049"/>
      <c r="J17" s="1049"/>
      <c r="K17" s="1049"/>
      <c r="L17" s="1049"/>
      <c r="M17" s="1049"/>
      <c r="N17" s="1049"/>
      <c r="O17" s="1049"/>
      <c r="P17" s="1049"/>
      <c r="Q17" s="1049"/>
    </row>
    <row r="18" spans="1:26" ht="30" customHeight="1" x14ac:dyDescent="0.3">
      <c r="A18" s="1048"/>
      <c r="B18" s="1049"/>
      <c r="C18" s="1049"/>
      <c r="D18" s="1049"/>
      <c r="E18" s="1049"/>
      <c r="F18" s="1049"/>
      <c r="G18" s="1049"/>
      <c r="H18" s="1049"/>
      <c r="I18" s="1049"/>
      <c r="J18" s="1049"/>
      <c r="K18" s="1049"/>
      <c r="L18" s="1049"/>
      <c r="M18" s="1049"/>
      <c r="N18" s="1049"/>
      <c r="O18" s="1049"/>
      <c r="P18" s="1049"/>
      <c r="Q18" s="1049"/>
    </row>
    <row r="19" spans="1:26" ht="30" customHeight="1" x14ac:dyDescent="0.3">
      <c r="A19" s="1048"/>
      <c r="B19" s="1049"/>
      <c r="C19" s="1049"/>
      <c r="D19" s="1049"/>
      <c r="E19" s="1049"/>
      <c r="F19" s="1049"/>
      <c r="G19" s="1049"/>
      <c r="H19" s="1049"/>
      <c r="I19" s="1049"/>
      <c r="J19" s="1049"/>
      <c r="K19" s="1049"/>
      <c r="L19" s="1049"/>
      <c r="M19" s="1049"/>
      <c r="N19" s="1049"/>
      <c r="O19" s="1049"/>
      <c r="P19" s="1049"/>
      <c r="Q19" s="1049"/>
    </row>
    <row r="20" spans="1:26" ht="30" customHeight="1" x14ac:dyDescent="0.3">
      <c r="A20" s="1050"/>
      <c r="B20" s="1051"/>
      <c r="C20" s="1051"/>
      <c r="D20" s="1051"/>
      <c r="E20" s="1051"/>
      <c r="F20" s="1051"/>
      <c r="G20" s="1051"/>
      <c r="H20" s="1051"/>
      <c r="I20" s="1051"/>
      <c r="J20" s="1051"/>
      <c r="K20" s="1051"/>
      <c r="L20" s="1051"/>
      <c r="M20" s="1051"/>
      <c r="N20" s="1051"/>
      <c r="O20" s="1051"/>
      <c r="P20" s="1051"/>
      <c r="Q20" s="1051"/>
    </row>
    <row r="21" spans="1:26" ht="30" customHeight="1" thickBot="1" x14ac:dyDescent="0.35">
      <c r="A21" s="1052" t="s">
        <v>1079</v>
      </c>
      <c r="B21" s="1053"/>
      <c r="C21" s="1053"/>
      <c r="D21" s="1053"/>
      <c r="E21" s="1053"/>
      <c r="F21" s="1053"/>
      <c r="G21" s="1053"/>
      <c r="H21" s="1053"/>
      <c r="I21" s="1053"/>
      <c r="J21" s="1053"/>
      <c r="K21" s="1053"/>
      <c r="L21" s="1053"/>
      <c r="M21" s="1053"/>
      <c r="N21" s="1053"/>
      <c r="O21" s="1053"/>
      <c r="P21" s="1053"/>
      <c r="Q21" s="1053"/>
    </row>
    <row r="22" spans="1:26" ht="18.600000000000001" customHeight="1" x14ac:dyDescent="0.3">
      <c r="A22" s="1054" t="s">
        <v>312</v>
      </c>
      <c r="B22" s="1026"/>
      <c r="C22" s="1026"/>
      <c r="E22" s="1054" t="s">
        <v>313</v>
      </c>
      <c r="F22" s="1026"/>
      <c r="H22" s="1026" t="s">
        <v>630</v>
      </c>
      <c r="I22" s="1026"/>
      <c r="J22" s="1026"/>
      <c r="L22" s="1055" t="s">
        <v>631</v>
      </c>
      <c r="M22" s="1055"/>
      <c r="N22" s="1026"/>
      <c r="O22" s="1026"/>
      <c r="Q22" s="1056" t="s">
        <v>1121</v>
      </c>
    </row>
    <row r="23" spans="1:26" ht="29.4" customHeight="1" x14ac:dyDescent="0.3">
      <c r="F23" s="1026"/>
      <c r="H23" s="1026" t="s">
        <v>316</v>
      </c>
      <c r="I23" s="1026"/>
      <c r="J23" s="1026"/>
      <c r="K23" s="1054"/>
      <c r="L23" s="1026"/>
      <c r="N23" s="1026"/>
      <c r="O23" s="1026"/>
    </row>
    <row r="24" spans="1:26" ht="18.600000000000001" customHeight="1" x14ac:dyDescent="0.3">
      <c r="A24" s="652" t="s">
        <v>1122</v>
      </c>
      <c r="B24" s="1057"/>
      <c r="C24" s="1026"/>
      <c r="D24" s="1026"/>
      <c r="E24" s="1026"/>
      <c r="F24" s="1026"/>
      <c r="G24" s="1026"/>
      <c r="H24" s="1026"/>
      <c r="I24" s="1026"/>
      <c r="J24" s="1026"/>
      <c r="K24" s="1026"/>
      <c r="L24" s="1026"/>
      <c r="M24" s="1026"/>
      <c r="N24" s="1026"/>
      <c r="O24" s="1026"/>
      <c r="P24" s="1026"/>
      <c r="Q24" s="1058"/>
      <c r="R24" s="1026"/>
      <c r="S24" s="1026"/>
      <c r="T24" s="1026"/>
      <c r="U24" s="1026"/>
      <c r="V24" s="1026"/>
      <c r="W24" s="1026"/>
      <c r="X24" s="1026"/>
      <c r="Y24" s="1026"/>
      <c r="Z24" s="1026"/>
    </row>
    <row r="25" spans="1:26" ht="18.600000000000001" customHeight="1" x14ac:dyDescent="0.3">
      <c r="A25" s="1059" t="s">
        <v>1123</v>
      </c>
      <c r="B25" s="1026" t="s">
        <v>1124</v>
      </c>
      <c r="C25" s="1026"/>
      <c r="D25" s="1026"/>
      <c r="E25" s="1026"/>
      <c r="F25" s="1026"/>
      <c r="G25" s="1026"/>
      <c r="H25" s="1026"/>
      <c r="I25" s="1026"/>
      <c r="J25" s="1026"/>
      <c r="K25" s="1026"/>
      <c r="L25" s="1026"/>
      <c r="M25" s="1026"/>
      <c r="N25" s="1026"/>
      <c r="O25" s="1026"/>
      <c r="P25" s="1026"/>
      <c r="Q25" s="1026"/>
      <c r="R25" s="1026"/>
      <c r="S25" s="1026"/>
      <c r="T25" s="1026"/>
      <c r="U25" s="1026"/>
      <c r="V25" s="1026"/>
      <c r="W25" s="1026"/>
      <c r="X25" s="1026"/>
      <c r="Y25" s="1026"/>
      <c r="Z25" s="1026"/>
    </row>
    <row r="26" spans="1:26" ht="18.600000000000001" customHeight="1" x14ac:dyDescent="0.3">
      <c r="B26" s="1027" t="s">
        <v>1125</v>
      </c>
    </row>
  </sheetData>
  <sheetProtection formatCells="0" formatColumns="0" formatRows="0" insertRows="0" deleteRows="0" selectLockedCells="1"/>
  <mergeCells count="16">
    <mergeCell ref="N7:N9"/>
    <mergeCell ref="O7:O9"/>
    <mergeCell ref="P7:P9"/>
    <mergeCell ref="Q7:Q9"/>
    <mergeCell ref="C8:C9"/>
    <mergeCell ref="D8:D9"/>
    <mergeCell ref="O1:Q1"/>
    <mergeCell ref="O2:Q2"/>
    <mergeCell ref="D3:I3"/>
    <mergeCell ref="A4:Q4"/>
    <mergeCell ref="D6:N6"/>
    <mergeCell ref="A7:A9"/>
    <mergeCell ref="B7:B9"/>
    <mergeCell ref="C7:D7"/>
    <mergeCell ref="E7:G7"/>
    <mergeCell ref="H7:J7"/>
  </mergeCells>
  <phoneticPr fontId="10" type="noConversion"/>
  <hyperlinks>
    <hyperlink ref="R1" location="預告統計資料發布時間表!A1" display="回發布時間表" xr:uid="{13D40811-C3BC-456C-8CF1-D04939C5D5EB}"/>
  </hyperlinks>
  <printOptions horizontalCentered="1"/>
  <pageMargins left="0.59055118110236227" right="0.59055118110236227" top="0.59055118110236227" bottom="0.59055118110236227" header="0.51181102362204722" footer="0.51181102362204722"/>
  <pageSetup paperSize="9" scale="74" firstPageNumber="0" orientation="landscape" horizontalDpi="300"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46B0-D98B-4CB1-A070-76A1E4BC7D82}">
  <sheetPr>
    <tabColor rgb="FFFF0000"/>
  </sheetPr>
  <dimension ref="A1:AMK40"/>
  <sheetViews>
    <sheetView zoomScale="70" zoomScaleNormal="70" workbookViewId="0">
      <selection activeCell="J1" sqref="J1"/>
    </sheetView>
  </sheetViews>
  <sheetFormatPr defaultColWidth="11.5546875" defaultRowHeight="16.2" x14ac:dyDescent="0.3"/>
  <cols>
    <col min="1" max="1" width="26" style="739" customWidth="1"/>
    <col min="2" max="2" width="21.109375" style="739" customWidth="1"/>
    <col min="3" max="3" width="26.21875" style="739" customWidth="1"/>
    <col min="4" max="4" width="24.5546875" style="739" customWidth="1"/>
    <col min="5" max="5" width="25.77734375" style="739" customWidth="1"/>
    <col min="6" max="6" width="24" style="739" customWidth="1"/>
    <col min="7" max="7" width="23.33203125" style="739" customWidth="1"/>
    <col min="8" max="8" width="29.33203125" style="739" customWidth="1"/>
    <col min="9" max="9" width="2.21875" style="739" hidden="1" customWidth="1"/>
    <col min="10" max="10" width="17.77734375" style="739" customWidth="1"/>
    <col min="11" max="11" width="15.5546875" style="739" customWidth="1"/>
    <col min="12" max="1023" width="22.88671875" style="739" customWidth="1"/>
    <col min="1024" max="1025" width="14.44140625" style="739" customWidth="1"/>
    <col min="1026" max="16384" width="11.5546875" style="741"/>
  </cols>
  <sheetData>
    <row r="1" spans="1:10" ht="16.5" customHeight="1" x14ac:dyDescent="0.3">
      <c r="A1" s="738" t="s">
        <v>94</v>
      </c>
      <c r="G1" s="787" t="s">
        <v>589</v>
      </c>
      <c r="H1" s="788" t="s">
        <v>875</v>
      </c>
      <c r="I1" s="789"/>
      <c r="J1" s="109" t="s">
        <v>97</v>
      </c>
    </row>
    <row r="2" spans="1:10" ht="18" customHeight="1" thickBot="1" x14ac:dyDescent="0.35">
      <c r="A2" s="768" t="s">
        <v>854</v>
      </c>
      <c r="B2" s="743" t="s">
        <v>855</v>
      </c>
      <c r="C2" s="744"/>
      <c r="D2" s="744"/>
      <c r="E2" s="744"/>
      <c r="F2" s="744"/>
      <c r="G2" s="790" t="s">
        <v>856</v>
      </c>
      <c r="H2" s="791" t="s">
        <v>890</v>
      </c>
      <c r="I2" s="792"/>
    </row>
    <row r="4" spans="1:10" ht="18.75" customHeight="1" x14ac:dyDescent="0.3">
      <c r="A4" s="2281" t="s">
        <v>891</v>
      </c>
      <c r="B4" s="2281"/>
      <c r="C4" s="2281"/>
      <c r="D4" s="2281"/>
      <c r="E4" s="2281"/>
      <c r="F4" s="2281"/>
      <c r="G4" s="2281"/>
      <c r="H4" s="2281"/>
      <c r="I4" s="2281"/>
    </row>
    <row r="5" spans="1:10" x14ac:dyDescent="0.3">
      <c r="H5" s="739" t="s">
        <v>892</v>
      </c>
    </row>
    <row r="6" spans="1:10" ht="17.25" customHeight="1" thickBot="1" x14ac:dyDescent="0.35">
      <c r="A6" s="744"/>
      <c r="B6" s="2044" t="s">
        <v>893</v>
      </c>
      <c r="C6" s="2044"/>
      <c r="D6" s="2044"/>
      <c r="E6" s="2044"/>
      <c r="F6" s="2044"/>
      <c r="G6" s="2044"/>
      <c r="H6" s="779" t="s">
        <v>894</v>
      </c>
      <c r="I6" s="743"/>
    </row>
    <row r="7" spans="1:10" ht="24" customHeight="1" x14ac:dyDescent="0.3">
      <c r="A7" s="746" t="s">
        <v>861</v>
      </c>
      <c r="B7" s="747" t="s">
        <v>862</v>
      </c>
      <c r="C7" s="2045" t="s">
        <v>895</v>
      </c>
      <c r="D7" s="2045"/>
      <c r="E7" s="2052" t="s">
        <v>863</v>
      </c>
      <c r="F7" s="2052"/>
      <c r="G7" s="2052"/>
      <c r="H7" s="2052"/>
      <c r="I7" s="793"/>
    </row>
    <row r="8" spans="1:10" ht="29.25" customHeight="1" thickBot="1" x14ac:dyDescent="0.35">
      <c r="A8" s="794"/>
      <c r="B8" s="769" t="s">
        <v>865</v>
      </c>
      <c r="C8" s="770" t="s">
        <v>896</v>
      </c>
      <c r="D8" s="749" t="s">
        <v>897</v>
      </c>
      <c r="E8" s="795" t="s">
        <v>686</v>
      </c>
      <c r="F8" s="795" t="s">
        <v>867</v>
      </c>
      <c r="G8" s="795" t="s">
        <v>898</v>
      </c>
      <c r="H8" s="796" t="s">
        <v>869</v>
      </c>
    </row>
    <row r="9" spans="1:10" ht="21" customHeight="1" x14ac:dyDescent="0.3">
      <c r="A9" s="750" t="s">
        <v>873</v>
      </c>
      <c r="B9" s="751"/>
      <c r="C9" s="752"/>
      <c r="D9" s="754"/>
      <c r="E9" s="773"/>
      <c r="F9" s="773"/>
      <c r="G9" s="773"/>
      <c r="H9" s="773"/>
    </row>
    <row r="10" spans="1:10" ht="46.5" customHeight="1" x14ac:dyDescent="0.3">
      <c r="A10" s="750" t="s">
        <v>874</v>
      </c>
      <c r="B10" s="797"/>
      <c r="C10" s="757"/>
      <c r="D10" s="758"/>
      <c r="E10" s="774"/>
      <c r="F10" s="774"/>
      <c r="G10" s="774"/>
      <c r="H10" s="774"/>
    </row>
    <row r="11" spans="1:10" ht="15" customHeight="1" x14ac:dyDescent="0.3">
      <c r="A11" s="759"/>
      <c r="B11" s="751"/>
      <c r="C11" s="760"/>
      <c r="E11" s="775"/>
      <c r="F11" s="775"/>
      <c r="G11" s="775"/>
      <c r="H11" s="798"/>
    </row>
    <row r="12" spans="1:10" ht="48" customHeight="1" x14ac:dyDescent="0.3">
      <c r="A12" s="750"/>
      <c r="B12" s="799"/>
      <c r="C12" s="763"/>
      <c r="D12" s="764"/>
      <c r="E12" s="775"/>
      <c r="F12" s="775"/>
      <c r="G12" s="775"/>
      <c r="H12" s="798"/>
    </row>
    <row r="13" spans="1:10" ht="18" customHeight="1" x14ac:dyDescent="0.3">
      <c r="A13" s="750"/>
      <c r="B13" s="799"/>
      <c r="C13" s="763"/>
      <c r="D13" s="764"/>
      <c r="E13" s="775"/>
      <c r="F13" s="775"/>
      <c r="G13" s="775"/>
      <c r="H13" s="798"/>
    </row>
    <row r="14" spans="1:10" ht="28.5" customHeight="1" x14ac:dyDescent="0.3">
      <c r="A14" s="750"/>
      <c r="B14" s="799"/>
      <c r="C14" s="763"/>
      <c r="D14" s="764"/>
      <c r="E14" s="775"/>
      <c r="F14" s="775"/>
      <c r="G14" s="775"/>
      <c r="H14" s="798"/>
    </row>
    <row r="15" spans="1:10" ht="18" customHeight="1" x14ac:dyDescent="0.3">
      <c r="A15" s="750"/>
      <c r="B15" s="799"/>
      <c r="C15" s="763"/>
      <c r="D15" s="764"/>
      <c r="E15" s="775"/>
      <c r="F15" s="775"/>
      <c r="G15" s="775"/>
      <c r="H15" s="798"/>
    </row>
    <row r="16" spans="1:10" ht="18" customHeight="1" x14ac:dyDescent="0.3">
      <c r="A16" s="750"/>
      <c r="B16" s="799"/>
      <c r="C16" s="763"/>
      <c r="D16" s="764"/>
      <c r="E16" s="775"/>
      <c r="F16" s="775"/>
      <c r="G16" s="775"/>
      <c r="H16" s="798"/>
    </row>
    <row r="17" spans="1:8" ht="9" customHeight="1" x14ac:dyDescent="0.3">
      <c r="A17" s="759"/>
      <c r="B17" s="799"/>
      <c r="C17" s="763"/>
      <c r="D17" s="764"/>
      <c r="E17" s="775"/>
      <c r="F17" s="775"/>
      <c r="G17" s="775"/>
      <c r="H17" s="798"/>
    </row>
    <row r="18" spans="1:8" ht="18" customHeight="1" x14ac:dyDescent="0.3">
      <c r="A18" s="750"/>
      <c r="B18" s="799"/>
      <c r="C18" s="763"/>
      <c r="D18" s="764"/>
      <c r="E18" s="775"/>
      <c r="F18" s="775"/>
      <c r="G18" s="775"/>
      <c r="H18" s="798"/>
    </row>
    <row r="19" spans="1:8" ht="27" customHeight="1" x14ac:dyDescent="0.3">
      <c r="A19" s="750"/>
      <c r="B19" s="799"/>
      <c r="C19" s="763"/>
      <c r="D19" s="764"/>
      <c r="E19" s="775"/>
      <c r="F19" s="775"/>
      <c r="G19" s="775"/>
      <c r="H19" s="798"/>
    </row>
    <row r="20" spans="1:8" ht="18" customHeight="1" x14ac:dyDescent="0.3">
      <c r="A20" s="750"/>
      <c r="B20" s="799"/>
      <c r="C20" s="763"/>
      <c r="D20" s="764"/>
      <c r="E20" s="775"/>
      <c r="F20" s="775"/>
      <c r="G20" s="775"/>
      <c r="H20" s="798"/>
    </row>
    <row r="21" spans="1:8" ht="18" customHeight="1" x14ac:dyDescent="0.3">
      <c r="A21" s="750"/>
      <c r="B21" s="799"/>
      <c r="C21" s="763"/>
      <c r="D21" s="764"/>
      <c r="E21" s="775"/>
      <c r="F21" s="775"/>
      <c r="G21" s="775"/>
      <c r="H21" s="798"/>
    </row>
    <row r="22" spans="1:8" ht="18" customHeight="1" x14ac:dyDescent="0.3">
      <c r="A22" s="750"/>
      <c r="B22" s="799"/>
      <c r="C22" s="763"/>
      <c r="D22" s="764"/>
      <c r="E22" s="775"/>
      <c r="F22" s="775"/>
      <c r="G22" s="775"/>
      <c r="H22" s="798"/>
    </row>
    <row r="23" spans="1:8" ht="9" customHeight="1" x14ac:dyDescent="0.3">
      <c r="A23" s="759"/>
      <c r="B23" s="799"/>
      <c r="C23" s="763"/>
      <c r="D23" s="764"/>
      <c r="E23" s="775"/>
      <c r="F23" s="775"/>
      <c r="G23" s="775"/>
      <c r="H23" s="798"/>
    </row>
    <row r="24" spans="1:8" ht="18" customHeight="1" x14ac:dyDescent="0.3">
      <c r="A24" s="750"/>
      <c r="B24" s="799"/>
      <c r="C24" s="763"/>
      <c r="D24" s="764"/>
      <c r="E24" s="775"/>
      <c r="F24" s="775"/>
      <c r="G24" s="775"/>
      <c r="H24" s="798"/>
    </row>
    <row r="25" spans="1:8" ht="18" customHeight="1" x14ac:dyDescent="0.3">
      <c r="A25" s="750"/>
      <c r="B25" s="799"/>
      <c r="C25" s="763"/>
      <c r="D25" s="764"/>
      <c r="E25" s="775"/>
      <c r="F25" s="775"/>
      <c r="G25" s="775"/>
      <c r="H25" s="798"/>
    </row>
    <row r="26" spans="1:8" ht="18" customHeight="1" x14ac:dyDescent="0.3">
      <c r="A26" s="750"/>
      <c r="B26" s="799"/>
      <c r="C26" s="763"/>
      <c r="D26" s="764"/>
      <c r="E26" s="775"/>
      <c r="F26" s="775"/>
      <c r="G26" s="775"/>
      <c r="H26" s="798"/>
    </row>
    <row r="27" spans="1:8" ht="25.5" customHeight="1" x14ac:dyDescent="0.3">
      <c r="A27" s="750"/>
      <c r="B27" s="799"/>
      <c r="C27" s="763"/>
      <c r="D27" s="764"/>
      <c r="E27" s="775"/>
      <c r="F27" s="775"/>
      <c r="G27" s="775"/>
      <c r="H27" s="798"/>
    </row>
    <row r="28" spans="1:8" ht="18" customHeight="1" x14ac:dyDescent="0.3">
      <c r="A28" s="750"/>
      <c r="B28" s="799"/>
      <c r="C28" s="763"/>
      <c r="D28" s="764"/>
      <c r="E28" s="775"/>
      <c r="F28" s="775"/>
      <c r="G28" s="775"/>
      <c r="H28" s="798"/>
    </row>
    <row r="29" spans="1:8" ht="9" customHeight="1" x14ac:dyDescent="0.3">
      <c r="A29" s="759"/>
      <c r="B29" s="799"/>
      <c r="C29" s="763"/>
      <c r="D29" s="764"/>
      <c r="E29" s="775"/>
      <c r="F29" s="775"/>
      <c r="G29" s="775"/>
      <c r="H29" s="798"/>
    </row>
    <row r="30" spans="1:8" ht="18" customHeight="1" x14ac:dyDescent="0.3">
      <c r="A30" s="750"/>
      <c r="B30" s="799"/>
      <c r="C30" s="763"/>
      <c r="D30" s="764"/>
      <c r="E30" s="775"/>
      <c r="F30" s="775"/>
      <c r="G30" s="775"/>
      <c r="H30" s="798"/>
    </row>
    <row r="31" spans="1:8" ht="18" customHeight="1" x14ac:dyDescent="0.3">
      <c r="A31" s="750"/>
      <c r="B31" s="799"/>
      <c r="C31" s="763"/>
      <c r="D31" s="764"/>
      <c r="E31" s="775"/>
      <c r="F31" s="775"/>
      <c r="G31" s="775"/>
      <c r="H31" s="798"/>
    </row>
    <row r="32" spans="1:8" ht="18" customHeight="1" x14ac:dyDescent="0.3">
      <c r="A32" s="750"/>
      <c r="B32" s="799"/>
      <c r="C32" s="763"/>
      <c r="D32" s="764"/>
      <c r="E32" s="775"/>
      <c r="F32" s="775"/>
      <c r="G32" s="775"/>
      <c r="H32" s="798"/>
    </row>
    <row r="33" spans="1:11" ht="18" customHeight="1" x14ac:dyDescent="0.3">
      <c r="A33" s="750"/>
      <c r="B33" s="799"/>
      <c r="C33" s="763"/>
      <c r="D33" s="764"/>
      <c r="E33" s="775"/>
      <c r="F33" s="775"/>
      <c r="G33" s="775"/>
      <c r="H33" s="798"/>
    </row>
    <row r="34" spans="1:11" ht="18" customHeight="1" x14ac:dyDescent="0.3">
      <c r="A34" s="750"/>
      <c r="B34" s="799"/>
      <c r="C34" s="763"/>
      <c r="D34" s="764"/>
      <c r="E34" s="775"/>
      <c r="F34" s="775"/>
      <c r="G34" s="775"/>
      <c r="H34" s="798"/>
    </row>
    <row r="35" spans="1:11" ht="8.25" customHeight="1" thickBot="1" x14ac:dyDescent="0.35">
      <c r="A35" s="776"/>
      <c r="B35" s="777"/>
      <c r="C35" s="778"/>
      <c r="D35" s="743"/>
      <c r="E35" s="744"/>
      <c r="F35" s="744"/>
      <c r="G35" s="744"/>
      <c r="H35" s="744"/>
      <c r="I35" s="744"/>
    </row>
    <row r="36" spans="1:11" ht="24.75" customHeight="1" x14ac:dyDescent="0.3">
      <c r="A36" s="800" t="s">
        <v>663</v>
      </c>
      <c r="B36" s="801"/>
      <c r="C36" s="801" t="s">
        <v>313</v>
      </c>
      <c r="D36" s="801"/>
      <c r="E36" s="800" t="s">
        <v>630</v>
      </c>
      <c r="F36" s="802"/>
      <c r="G36" s="803" t="s">
        <v>899</v>
      </c>
      <c r="I36" s="804"/>
    </row>
    <row r="37" spans="1:11" ht="21" customHeight="1" x14ac:dyDescent="0.3">
      <c r="A37" s="805"/>
      <c r="B37" s="805"/>
      <c r="C37" s="800"/>
      <c r="D37" s="801"/>
      <c r="E37" s="800" t="s">
        <v>316</v>
      </c>
      <c r="F37" s="806"/>
      <c r="G37" s="806"/>
      <c r="H37" s="807"/>
      <c r="I37" s="804"/>
    </row>
    <row r="38" spans="1:11" ht="15.9" customHeight="1" x14ac:dyDescent="0.3">
      <c r="A38" s="808"/>
      <c r="B38" s="808"/>
      <c r="C38" s="808"/>
      <c r="D38" s="808"/>
      <c r="E38" s="809"/>
      <c r="F38" s="809"/>
      <c r="G38" s="2282" t="s">
        <v>900</v>
      </c>
      <c r="H38" s="2282"/>
      <c r="I38" s="804"/>
    </row>
    <row r="39" spans="1:11" ht="15.9" customHeight="1" x14ac:dyDescent="0.3">
      <c r="A39" s="810" t="s">
        <v>901</v>
      </c>
      <c r="B39" s="810"/>
      <c r="C39" s="808"/>
      <c r="D39" s="808"/>
      <c r="E39" s="809"/>
      <c r="F39" s="809"/>
      <c r="G39" s="810"/>
      <c r="H39" s="811"/>
      <c r="I39" s="804"/>
    </row>
    <row r="40" spans="1:11" ht="15.9" customHeight="1" x14ac:dyDescent="0.3">
      <c r="A40" s="810" t="s">
        <v>889</v>
      </c>
      <c r="B40" s="808"/>
      <c r="C40" s="808"/>
      <c r="D40" s="808"/>
      <c r="E40" s="808"/>
      <c r="F40" s="808"/>
      <c r="G40" s="808"/>
      <c r="H40" s="812"/>
      <c r="I40" s="786"/>
      <c r="J40" s="786"/>
      <c r="K40" s="786"/>
    </row>
  </sheetData>
  <mergeCells count="5">
    <mergeCell ref="A4:I4"/>
    <mergeCell ref="B6:G6"/>
    <mergeCell ref="C7:D7"/>
    <mergeCell ref="E7:H7"/>
    <mergeCell ref="G38:H38"/>
  </mergeCells>
  <phoneticPr fontId="10" type="noConversion"/>
  <hyperlinks>
    <hyperlink ref="J1" location="預告統計資料發布時間表!A1" display="回發布時間表" xr:uid="{BFB72A23-552D-4E21-9C39-D4BDAD5AE900}"/>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07EB-DB22-45DC-94CC-F9D616C7BCB9}">
  <sheetPr>
    <pageSetUpPr fitToPage="1"/>
  </sheetPr>
  <dimension ref="A1:AB28"/>
  <sheetViews>
    <sheetView zoomScale="85" zoomScaleNormal="70" zoomScaleSheetLayoutView="85" workbookViewId="0"/>
  </sheetViews>
  <sheetFormatPr defaultColWidth="9" defaultRowHeight="16.2" x14ac:dyDescent="0.3"/>
  <cols>
    <col min="1" max="1" width="15.21875" style="472" customWidth="1"/>
    <col min="2" max="14" width="6.33203125" style="472" customWidth="1"/>
    <col min="15" max="15" width="8" style="472" customWidth="1"/>
    <col min="16" max="16" width="5.44140625" style="472" customWidth="1"/>
    <col min="17" max="17" width="8.33203125" style="472" customWidth="1"/>
    <col min="18" max="18" width="5.77734375" style="472" customWidth="1"/>
    <col min="19" max="19" width="7.88671875" style="472" customWidth="1"/>
    <col min="20" max="20" width="5" style="472" customWidth="1"/>
    <col min="21" max="21" width="6.6640625" style="472" customWidth="1"/>
    <col min="22" max="22" width="5.6640625" style="472" customWidth="1"/>
    <col min="23" max="23" width="7.88671875" style="472" customWidth="1"/>
    <col min="24" max="24" width="5.77734375" style="472" customWidth="1"/>
    <col min="25" max="25" width="6.6640625" style="472" customWidth="1"/>
    <col min="26" max="26" width="5.77734375" style="472" customWidth="1"/>
    <col min="27" max="27" width="9.109375" style="472" customWidth="1"/>
    <col min="28" max="256" width="9" style="472"/>
    <col min="257" max="257" width="15.21875" style="472" customWidth="1"/>
    <col min="258" max="270" width="6.33203125" style="472" customWidth="1"/>
    <col min="271" max="271" width="8" style="472" customWidth="1"/>
    <col min="272" max="272" width="5.44140625" style="472" customWidth="1"/>
    <col min="273" max="273" width="8.33203125" style="472" customWidth="1"/>
    <col min="274" max="274" width="5.77734375" style="472" customWidth="1"/>
    <col min="275" max="275" width="7.88671875" style="472" customWidth="1"/>
    <col min="276" max="276" width="5" style="472" customWidth="1"/>
    <col min="277" max="277" width="6.6640625" style="472" customWidth="1"/>
    <col min="278" max="278" width="5.6640625" style="472" customWidth="1"/>
    <col min="279" max="279" width="7.88671875" style="472" customWidth="1"/>
    <col min="280" max="280" width="5.77734375" style="472" customWidth="1"/>
    <col min="281" max="281" width="6.6640625" style="472" customWidth="1"/>
    <col min="282" max="282" width="5.77734375" style="472" customWidth="1"/>
    <col min="283" max="283" width="9.109375" style="472" customWidth="1"/>
    <col min="284" max="512" width="9" style="472"/>
    <col min="513" max="513" width="15.21875" style="472" customWidth="1"/>
    <col min="514" max="526" width="6.33203125" style="472" customWidth="1"/>
    <col min="527" max="527" width="8" style="472" customWidth="1"/>
    <col min="528" max="528" width="5.44140625" style="472" customWidth="1"/>
    <col min="529" max="529" width="8.33203125" style="472" customWidth="1"/>
    <col min="530" max="530" width="5.77734375" style="472" customWidth="1"/>
    <col min="531" max="531" width="7.88671875" style="472" customWidth="1"/>
    <col min="532" max="532" width="5" style="472" customWidth="1"/>
    <col min="533" max="533" width="6.6640625" style="472" customWidth="1"/>
    <col min="534" max="534" width="5.6640625" style="472" customWidth="1"/>
    <col min="535" max="535" width="7.88671875" style="472" customWidth="1"/>
    <col min="536" max="536" width="5.77734375" style="472" customWidth="1"/>
    <col min="537" max="537" width="6.6640625" style="472" customWidth="1"/>
    <col min="538" max="538" width="5.77734375" style="472" customWidth="1"/>
    <col min="539" max="539" width="9.109375" style="472" customWidth="1"/>
    <col min="540" max="768" width="9" style="472"/>
    <col min="769" max="769" width="15.21875" style="472" customWidth="1"/>
    <col min="770" max="782" width="6.33203125" style="472" customWidth="1"/>
    <col min="783" max="783" width="8" style="472" customWidth="1"/>
    <col min="784" max="784" width="5.44140625" style="472" customWidth="1"/>
    <col min="785" max="785" width="8.33203125" style="472" customWidth="1"/>
    <col min="786" max="786" width="5.77734375" style="472" customWidth="1"/>
    <col min="787" max="787" width="7.88671875" style="472" customWidth="1"/>
    <col min="788" max="788" width="5" style="472" customWidth="1"/>
    <col min="789" max="789" width="6.6640625" style="472" customWidth="1"/>
    <col min="790" max="790" width="5.6640625" style="472" customWidth="1"/>
    <col min="791" max="791" width="7.88671875" style="472" customWidth="1"/>
    <col min="792" max="792" width="5.77734375" style="472" customWidth="1"/>
    <col min="793" max="793" width="6.6640625" style="472" customWidth="1"/>
    <col min="794" max="794" width="5.77734375" style="472" customWidth="1"/>
    <col min="795" max="795" width="9.109375" style="472" customWidth="1"/>
    <col min="796" max="1024" width="9" style="472"/>
    <col min="1025" max="1025" width="15.21875" style="472" customWidth="1"/>
    <col min="1026" max="1038" width="6.33203125" style="472" customWidth="1"/>
    <col min="1039" max="1039" width="8" style="472" customWidth="1"/>
    <col min="1040" max="1040" width="5.44140625" style="472" customWidth="1"/>
    <col min="1041" max="1041" width="8.33203125" style="472" customWidth="1"/>
    <col min="1042" max="1042" width="5.77734375" style="472" customWidth="1"/>
    <col min="1043" max="1043" width="7.88671875" style="472" customWidth="1"/>
    <col min="1044" max="1044" width="5" style="472" customWidth="1"/>
    <col min="1045" max="1045" width="6.6640625" style="472" customWidth="1"/>
    <col min="1046" max="1046" width="5.6640625" style="472" customWidth="1"/>
    <col min="1047" max="1047" width="7.88671875" style="472" customWidth="1"/>
    <col min="1048" max="1048" width="5.77734375" style="472" customWidth="1"/>
    <col min="1049" max="1049" width="6.6640625" style="472" customWidth="1"/>
    <col min="1050" max="1050" width="5.77734375" style="472" customWidth="1"/>
    <col min="1051" max="1051" width="9.109375" style="472" customWidth="1"/>
    <col min="1052" max="1280" width="9" style="472"/>
    <col min="1281" max="1281" width="15.21875" style="472" customWidth="1"/>
    <col min="1282" max="1294" width="6.33203125" style="472" customWidth="1"/>
    <col min="1295" max="1295" width="8" style="472" customWidth="1"/>
    <col min="1296" max="1296" width="5.44140625" style="472" customWidth="1"/>
    <col min="1297" max="1297" width="8.33203125" style="472" customWidth="1"/>
    <col min="1298" max="1298" width="5.77734375" style="472" customWidth="1"/>
    <col min="1299" max="1299" width="7.88671875" style="472" customWidth="1"/>
    <col min="1300" max="1300" width="5" style="472" customWidth="1"/>
    <col min="1301" max="1301" width="6.6640625" style="472" customWidth="1"/>
    <col min="1302" max="1302" width="5.6640625" style="472" customWidth="1"/>
    <col min="1303" max="1303" width="7.88671875" style="472" customWidth="1"/>
    <col min="1304" max="1304" width="5.77734375" style="472" customWidth="1"/>
    <col min="1305" max="1305" width="6.6640625" style="472" customWidth="1"/>
    <col min="1306" max="1306" width="5.77734375" style="472" customWidth="1"/>
    <col min="1307" max="1307" width="9.109375" style="472" customWidth="1"/>
    <col min="1308" max="1536" width="9" style="472"/>
    <col min="1537" max="1537" width="15.21875" style="472" customWidth="1"/>
    <col min="1538" max="1550" width="6.33203125" style="472" customWidth="1"/>
    <col min="1551" max="1551" width="8" style="472" customWidth="1"/>
    <col min="1552" max="1552" width="5.44140625" style="472" customWidth="1"/>
    <col min="1553" max="1553" width="8.33203125" style="472" customWidth="1"/>
    <col min="1554" max="1554" width="5.77734375" style="472" customWidth="1"/>
    <col min="1555" max="1555" width="7.88671875" style="472" customWidth="1"/>
    <col min="1556" max="1556" width="5" style="472" customWidth="1"/>
    <col min="1557" max="1557" width="6.6640625" style="472" customWidth="1"/>
    <col min="1558" max="1558" width="5.6640625" style="472" customWidth="1"/>
    <col min="1559" max="1559" width="7.88671875" style="472" customWidth="1"/>
    <col min="1560" max="1560" width="5.77734375" style="472" customWidth="1"/>
    <col min="1561" max="1561" width="6.6640625" style="472" customWidth="1"/>
    <col min="1562" max="1562" width="5.77734375" style="472" customWidth="1"/>
    <col min="1563" max="1563" width="9.109375" style="472" customWidth="1"/>
    <col min="1564" max="1792" width="9" style="472"/>
    <col min="1793" max="1793" width="15.21875" style="472" customWidth="1"/>
    <col min="1794" max="1806" width="6.33203125" style="472" customWidth="1"/>
    <col min="1807" max="1807" width="8" style="472" customWidth="1"/>
    <col min="1808" max="1808" width="5.44140625" style="472" customWidth="1"/>
    <col min="1809" max="1809" width="8.33203125" style="472" customWidth="1"/>
    <col min="1810" max="1810" width="5.77734375" style="472" customWidth="1"/>
    <col min="1811" max="1811" width="7.88671875" style="472" customWidth="1"/>
    <col min="1812" max="1812" width="5" style="472" customWidth="1"/>
    <col min="1813" max="1813" width="6.6640625" style="472" customWidth="1"/>
    <col min="1814" max="1814" width="5.6640625" style="472" customWidth="1"/>
    <col min="1815" max="1815" width="7.88671875" style="472" customWidth="1"/>
    <col min="1816" max="1816" width="5.77734375" style="472" customWidth="1"/>
    <col min="1817" max="1817" width="6.6640625" style="472" customWidth="1"/>
    <col min="1818" max="1818" width="5.77734375" style="472" customWidth="1"/>
    <col min="1819" max="1819" width="9.109375" style="472" customWidth="1"/>
    <col min="1820" max="2048" width="9" style="472"/>
    <col min="2049" max="2049" width="15.21875" style="472" customWidth="1"/>
    <col min="2050" max="2062" width="6.33203125" style="472" customWidth="1"/>
    <col min="2063" max="2063" width="8" style="472" customWidth="1"/>
    <col min="2064" max="2064" width="5.44140625" style="472" customWidth="1"/>
    <col min="2065" max="2065" width="8.33203125" style="472" customWidth="1"/>
    <col min="2066" max="2066" width="5.77734375" style="472" customWidth="1"/>
    <col min="2067" max="2067" width="7.88671875" style="472" customWidth="1"/>
    <col min="2068" max="2068" width="5" style="472" customWidth="1"/>
    <col min="2069" max="2069" width="6.6640625" style="472" customWidth="1"/>
    <col min="2070" max="2070" width="5.6640625" style="472" customWidth="1"/>
    <col min="2071" max="2071" width="7.88671875" style="472" customWidth="1"/>
    <col min="2072" max="2072" width="5.77734375" style="472" customWidth="1"/>
    <col min="2073" max="2073" width="6.6640625" style="472" customWidth="1"/>
    <col min="2074" max="2074" width="5.77734375" style="472" customWidth="1"/>
    <col min="2075" max="2075" width="9.109375" style="472" customWidth="1"/>
    <col min="2076" max="2304" width="9" style="472"/>
    <col min="2305" max="2305" width="15.21875" style="472" customWidth="1"/>
    <col min="2306" max="2318" width="6.33203125" style="472" customWidth="1"/>
    <col min="2319" max="2319" width="8" style="472" customWidth="1"/>
    <col min="2320" max="2320" width="5.44140625" style="472" customWidth="1"/>
    <col min="2321" max="2321" width="8.33203125" style="472" customWidth="1"/>
    <col min="2322" max="2322" width="5.77734375" style="472" customWidth="1"/>
    <col min="2323" max="2323" width="7.88671875" style="472" customWidth="1"/>
    <col min="2324" max="2324" width="5" style="472" customWidth="1"/>
    <col min="2325" max="2325" width="6.6640625" style="472" customWidth="1"/>
    <col min="2326" max="2326" width="5.6640625" style="472" customWidth="1"/>
    <col min="2327" max="2327" width="7.88671875" style="472" customWidth="1"/>
    <col min="2328" max="2328" width="5.77734375" style="472" customWidth="1"/>
    <col min="2329" max="2329" width="6.6640625" style="472" customWidth="1"/>
    <col min="2330" max="2330" width="5.77734375" style="472" customWidth="1"/>
    <col min="2331" max="2331" width="9.109375" style="472" customWidth="1"/>
    <col min="2332" max="2560" width="9" style="472"/>
    <col min="2561" max="2561" width="15.21875" style="472" customWidth="1"/>
    <col min="2562" max="2574" width="6.33203125" style="472" customWidth="1"/>
    <col min="2575" max="2575" width="8" style="472" customWidth="1"/>
    <col min="2576" max="2576" width="5.44140625" style="472" customWidth="1"/>
    <col min="2577" max="2577" width="8.33203125" style="472" customWidth="1"/>
    <col min="2578" max="2578" width="5.77734375" style="472" customWidth="1"/>
    <col min="2579" max="2579" width="7.88671875" style="472" customWidth="1"/>
    <col min="2580" max="2580" width="5" style="472" customWidth="1"/>
    <col min="2581" max="2581" width="6.6640625" style="472" customWidth="1"/>
    <col min="2582" max="2582" width="5.6640625" style="472" customWidth="1"/>
    <col min="2583" max="2583" width="7.88671875" style="472" customWidth="1"/>
    <col min="2584" max="2584" width="5.77734375" style="472" customWidth="1"/>
    <col min="2585" max="2585" width="6.6640625" style="472" customWidth="1"/>
    <col min="2586" max="2586" width="5.77734375" style="472" customWidth="1"/>
    <col min="2587" max="2587" width="9.109375" style="472" customWidth="1"/>
    <col min="2588" max="2816" width="9" style="472"/>
    <col min="2817" max="2817" width="15.21875" style="472" customWidth="1"/>
    <col min="2818" max="2830" width="6.33203125" style="472" customWidth="1"/>
    <col min="2831" max="2831" width="8" style="472" customWidth="1"/>
    <col min="2832" max="2832" width="5.44140625" style="472" customWidth="1"/>
    <col min="2833" max="2833" width="8.33203125" style="472" customWidth="1"/>
    <col min="2834" max="2834" width="5.77734375" style="472" customWidth="1"/>
    <col min="2835" max="2835" width="7.88671875" style="472" customWidth="1"/>
    <col min="2836" max="2836" width="5" style="472" customWidth="1"/>
    <col min="2837" max="2837" width="6.6640625" style="472" customWidth="1"/>
    <col min="2838" max="2838" width="5.6640625" style="472" customWidth="1"/>
    <col min="2839" max="2839" width="7.88671875" style="472" customWidth="1"/>
    <col min="2840" max="2840" width="5.77734375" style="472" customWidth="1"/>
    <col min="2841" max="2841" width="6.6640625" style="472" customWidth="1"/>
    <col min="2842" max="2842" width="5.77734375" style="472" customWidth="1"/>
    <col min="2843" max="2843" width="9.109375" style="472" customWidth="1"/>
    <col min="2844" max="3072" width="9" style="472"/>
    <col min="3073" max="3073" width="15.21875" style="472" customWidth="1"/>
    <col min="3074" max="3086" width="6.33203125" style="472" customWidth="1"/>
    <col min="3087" max="3087" width="8" style="472" customWidth="1"/>
    <col min="3088" max="3088" width="5.44140625" style="472" customWidth="1"/>
    <col min="3089" max="3089" width="8.33203125" style="472" customWidth="1"/>
    <col min="3090" max="3090" width="5.77734375" style="472" customWidth="1"/>
    <col min="3091" max="3091" width="7.88671875" style="472" customWidth="1"/>
    <col min="3092" max="3092" width="5" style="472" customWidth="1"/>
    <col min="3093" max="3093" width="6.6640625" style="472" customWidth="1"/>
    <col min="3094" max="3094" width="5.6640625" style="472" customWidth="1"/>
    <col min="3095" max="3095" width="7.88671875" style="472" customWidth="1"/>
    <col min="3096" max="3096" width="5.77734375" style="472" customWidth="1"/>
    <col min="3097" max="3097" width="6.6640625" style="472" customWidth="1"/>
    <col min="3098" max="3098" width="5.77734375" style="472" customWidth="1"/>
    <col min="3099" max="3099" width="9.109375" style="472" customWidth="1"/>
    <col min="3100" max="3328" width="9" style="472"/>
    <col min="3329" max="3329" width="15.21875" style="472" customWidth="1"/>
    <col min="3330" max="3342" width="6.33203125" style="472" customWidth="1"/>
    <col min="3343" max="3343" width="8" style="472" customWidth="1"/>
    <col min="3344" max="3344" width="5.44140625" style="472" customWidth="1"/>
    <col min="3345" max="3345" width="8.33203125" style="472" customWidth="1"/>
    <col min="3346" max="3346" width="5.77734375" style="472" customWidth="1"/>
    <col min="3347" max="3347" width="7.88671875" style="472" customWidth="1"/>
    <col min="3348" max="3348" width="5" style="472" customWidth="1"/>
    <col min="3349" max="3349" width="6.6640625" style="472" customWidth="1"/>
    <col min="3350" max="3350" width="5.6640625" style="472" customWidth="1"/>
    <col min="3351" max="3351" width="7.88671875" style="472" customWidth="1"/>
    <col min="3352" max="3352" width="5.77734375" style="472" customWidth="1"/>
    <col min="3353" max="3353" width="6.6640625" style="472" customWidth="1"/>
    <col min="3354" max="3354" width="5.77734375" style="472" customWidth="1"/>
    <col min="3355" max="3355" width="9.109375" style="472" customWidth="1"/>
    <col min="3356" max="3584" width="9" style="472"/>
    <col min="3585" max="3585" width="15.21875" style="472" customWidth="1"/>
    <col min="3586" max="3598" width="6.33203125" style="472" customWidth="1"/>
    <col min="3599" max="3599" width="8" style="472" customWidth="1"/>
    <col min="3600" max="3600" width="5.44140625" style="472" customWidth="1"/>
    <col min="3601" max="3601" width="8.33203125" style="472" customWidth="1"/>
    <col min="3602" max="3602" width="5.77734375" style="472" customWidth="1"/>
    <col min="3603" max="3603" width="7.88671875" style="472" customWidth="1"/>
    <col min="3604" max="3604" width="5" style="472" customWidth="1"/>
    <col min="3605" max="3605" width="6.6640625" style="472" customWidth="1"/>
    <col min="3606" max="3606" width="5.6640625" style="472" customWidth="1"/>
    <col min="3607" max="3607" width="7.88671875" style="472" customWidth="1"/>
    <col min="3608" max="3608" width="5.77734375" style="472" customWidth="1"/>
    <col min="3609" max="3609" width="6.6640625" style="472" customWidth="1"/>
    <col min="3610" max="3610" width="5.77734375" style="472" customWidth="1"/>
    <col min="3611" max="3611" width="9.109375" style="472" customWidth="1"/>
    <col min="3612" max="3840" width="9" style="472"/>
    <col min="3841" max="3841" width="15.21875" style="472" customWidth="1"/>
    <col min="3842" max="3854" width="6.33203125" style="472" customWidth="1"/>
    <col min="3855" max="3855" width="8" style="472" customWidth="1"/>
    <col min="3856" max="3856" width="5.44140625" style="472" customWidth="1"/>
    <col min="3857" max="3857" width="8.33203125" style="472" customWidth="1"/>
    <col min="3858" max="3858" width="5.77734375" style="472" customWidth="1"/>
    <col min="3859" max="3859" width="7.88671875" style="472" customWidth="1"/>
    <col min="3860" max="3860" width="5" style="472" customWidth="1"/>
    <col min="3861" max="3861" width="6.6640625" style="472" customWidth="1"/>
    <col min="3862" max="3862" width="5.6640625" style="472" customWidth="1"/>
    <col min="3863" max="3863" width="7.88671875" style="472" customWidth="1"/>
    <col min="3864" max="3864" width="5.77734375" style="472" customWidth="1"/>
    <col min="3865" max="3865" width="6.6640625" style="472" customWidth="1"/>
    <col min="3866" max="3866" width="5.77734375" style="472" customWidth="1"/>
    <col min="3867" max="3867" width="9.109375" style="472" customWidth="1"/>
    <col min="3868" max="4096" width="9" style="472"/>
    <col min="4097" max="4097" width="15.21875" style="472" customWidth="1"/>
    <col min="4098" max="4110" width="6.33203125" style="472" customWidth="1"/>
    <col min="4111" max="4111" width="8" style="472" customWidth="1"/>
    <col min="4112" max="4112" width="5.44140625" style="472" customWidth="1"/>
    <col min="4113" max="4113" width="8.33203125" style="472" customWidth="1"/>
    <col min="4114" max="4114" width="5.77734375" style="472" customWidth="1"/>
    <col min="4115" max="4115" width="7.88671875" style="472" customWidth="1"/>
    <col min="4116" max="4116" width="5" style="472" customWidth="1"/>
    <col min="4117" max="4117" width="6.6640625" style="472" customWidth="1"/>
    <col min="4118" max="4118" width="5.6640625" style="472" customWidth="1"/>
    <col min="4119" max="4119" width="7.88671875" style="472" customWidth="1"/>
    <col min="4120" max="4120" width="5.77734375" style="472" customWidth="1"/>
    <col min="4121" max="4121" width="6.6640625" style="472" customWidth="1"/>
    <col min="4122" max="4122" width="5.77734375" style="472" customWidth="1"/>
    <col min="4123" max="4123" width="9.109375" style="472" customWidth="1"/>
    <col min="4124" max="4352" width="9" style="472"/>
    <col min="4353" max="4353" width="15.21875" style="472" customWidth="1"/>
    <col min="4354" max="4366" width="6.33203125" style="472" customWidth="1"/>
    <col min="4367" max="4367" width="8" style="472" customWidth="1"/>
    <col min="4368" max="4368" width="5.44140625" style="472" customWidth="1"/>
    <col min="4369" max="4369" width="8.33203125" style="472" customWidth="1"/>
    <col min="4370" max="4370" width="5.77734375" style="472" customWidth="1"/>
    <col min="4371" max="4371" width="7.88671875" style="472" customWidth="1"/>
    <col min="4372" max="4372" width="5" style="472" customWidth="1"/>
    <col min="4373" max="4373" width="6.6640625" style="472" customWidth="1"/>
    <col min="4374" max="4374" width="5.6640625" style="472" customWidth="1"/>
    <col min="4375" max="4375" width="7.88671875" style="472" customWidth="1"/>
    <col min="4376" max="4376" width="5.77734375" style="472" customWidth="1"/>
    <col min="4377" max="4377" width="6.6640625" style="472" customWidth="1"/>
    <col min="4378" max="4378" width="5.77734375" style="472" customWidth="1"/>
    <col min="4379" max="4379" width="9.109375" style="472" customWidth="1"/>
    <col min="4380" max="4608" width="9" style="472"/>
    <col min="4609" max="4609" width="15.21875" style="472" customWidth="1"/>
    <col min="4610" max="4622" width="6.33203125" style="472" customWidth="1"/>
    <col min="4623" max="4623" width="8" style="472" customWidth="1"/>
    <col min="4624" max="4624" width="5.44140625" style="472" customWidth="1"/>
    <col min="4625" max="4625" width="8.33203125" style="472" customWidth="1"/>
    <col min="4626" max="4626" width="5.77734375" style="472" customWidth="1"/>
    <col min="4627" max="4627" width="7.88671875" style="472" customWidth="1"/>
    <col min="4628" max="4628" width="5" style="472" customWidth="1"/>
    <col min="4629" max="4629" width="6.6640625" style="472" customWidth="1"/>
    <col min="4630" max="4630" width="5.6640625" style="472" customWidth="1"/>
    <col min="4631" max="4631" width="7.88671875" style="472" customWidth="1"/>
    <col min="4632" max="4632" width="5.77734375" style="472" customWidth="1"/>
    <col min="4633" max="4633" width="6.6640625" style="472" customWidth="1"/>
    <col min="4634" max="4634" width="5.77734375" style="472" customWidth="1"/>
    <col min="4635" max="4635" width="9.109375" style="472" customWidth="1"/>
    <col min="4636" max="4864" width="9" style="472"/>
    <col min="4865" max="4865" width="15.21875" style="472" customWidth="1"/>
    <col min="4866" max="4878" width="6.33203125" style="472" customWidth="1"/>
    <col min="4879" max="4879" width="8" style="472" customWidth="1"/>
    <col min="4880" max="4880" width="5.44140625" style="472" customWidth="1"/>
    <col min="4881" max="4881" width="8.33203125" style="472" customWidth="1"/>
    <col min="4882" max="4882" width="5.77734375" style="472" customWidth="1"/>
    <col min="4883" max="4883" width="7.88671875" style="472" customWidth="1"/>
    <col min="4884" max="4884" width="5" style="472" customWidth="1"/>
    <col min="4885" max="4885" width="6.6640625" style="472" customWidth="1"/>
    <col min="4886" max="4886" width="5.6640625" style="472" customWidth="1"/>
    <col min="4887" max="4887" width="7.88671875" style="472" customWidth="1"/>
    <col min="4888" max="4888" width="5.77734375" style="472" customWidth="1"/>
    <col min="4889" max="4889" width="6.6640625" style="472" customWidth="1"/>
    <col min="4890" max="4890" width="5.77734375" style="472" customWidth="1"/>
    <col min="4891" max="4891" width="9.109375" style="472" customWidth="1"/>
    <col min="4892" max="5120" width="9" style="472"/>
    <col min="5121" max="5121" width="15.21875" style="472" customWidth="1"/>
    <col min="5122" max="5134" width="6.33203125" style="472" customWidth="1"/>
    <col min="5135" max="5135" width="8" style="472" customWidth="1"/>
    <col min="5136" max="5136" width="5.44140625" style="472" customWidth="1"/>
    <col min="5137" max="5137" width="8.33203125" style="472" customWidth="1"/>
    <col min="5138" max="5138" width="5.77734375" style="472" customWidth="1"/>
    <col min="5139" max="5139" width="7.88671875" style="472" customWidth="1"/>
    <col min="5140" max="5140" width="5" style="472" customWidth="1"/>
    <col min="5141" max="5141" width="6.6640625" style="472" customWidth="1"/>
    <col min="5142" max="5142" width="5.6640625" style="472" customWidth="1"/>
    <col min="5143" max="5143" width="7.88671875" style="472" customWidth="1"/>
    <col min="5144" max="5144" width="5.77734375" style="472" customWidth="1"/>
    <col min="5145" max="5145" width="6.6640625" style="472" customWidth="1"/>
    <col min="5146" max="5146" width="5.77734375" style="472" customWidth="1"/>
    <col min="5147" max="5147" width="9.109375" style="472" customWidth="1"/>
    <col min="5148" max="5376" width="9" style="472"/>
    <col min="5377" max="5377" width="15.21875" style="472" customWidth="1"/>
    <col min="5378" max="5390" width="6.33203125" style="472" customWidth="1"/>
    <col min="5391" max="5391" width="8" style="472" customWidth="1"/>
    <col min="5392" max="5392" width="5.44140625" style="472" customWidth="1"/>
    <col min="5393" max="5393" width="8.33203125" style="472" customWidth="1"/>
    <col min="5394" max="5394" width="5.77734375" style="472" customWidth="1"/>
    <col min="5395" max="5395" width="7.88671875" style="472" customWidth="1"/>
    <col min="5396" max="5396" width="5" style="472" customWidth="1"/>
    <col min="5397" max="5397" width="6.6640625" style="472" customWidth="1"/>
    <col min="5398" max="5398" width="5.6640625" style="472" customWidth="1"/>
    <col min="5399" max="5399" width="7.88671875" style="472" customWidth="1"/>
    <col min="5400" max="5400" width="5.77734375" style="472" customWidth="1"/>
    <col min="5401" max="5401" width="6.6640625" style="472" customWidth="1"/>
    <col min="5402" max="5402" width="5.77734375" style="472" customWidth="1"/>
    <col min="5403" max="5403" width="9.109375" style="472" customWidth="1"/>
    <col min="5404" max="5632" width="9" style="472"/>
    <col min="5633" max="5633" width="15.21875" style="472" customWidth="1"/>
    <col min="5634" max="5646" width="6.33203125" style="472" customWidth="1"/>
    <col min="5647" max="5647" width="8" style="472" customWidth="1"/>
    <col min="5648" max="5648" width="5.44140625" style="472" customWidth="1"/>
    <col min="5649" max="5649" width="8.33203125" style="472" customWidth="1"/>
    <col min="5650" max="5650" width="5.77734375" style="472" customWidth="1"/>
    <col min="5651" max="5651" width="7.88671875" style="472" customWidth="1"/>
    <col min="5652" max="5652" width="5" style="472" customWidth="1"/>
    <col min="5653" max="5653" width="6.6640625" style="472" customWidth="1"/>
    <col min="5654" max="5654" width="5.6640625" style="472" customWidth="1"/>
    <col min="5655" max="5655" width="7.88671875" style="472" customWidth="1"/>
    <col min="5656" max="5656" width="5.77734375" style="472" customWidth="1"/>
    <col min="5657" max="5657" width="6.6640625" style="472" customWidth="1"/>
    <col min="5658" max="5658" width="5.77734375" style="472" customWidth="1"/>
    <col min="5659" max="5659" width="9.109375" style="472" customWidth="1"/>
    <col min="5660" max="5888" width="9" style="472"/>
    <col min="5889" max="5889" width="15.21875" style="472" customWidth="1"/>
    <col min="5890" max="5902" width="6.33203125" style="472" customWidth="1"/>
    <col min="5903" max="5903" width="8" style="472" customWidth="1"/>
    <col min="5904" max="5904" width="5.44140625" style="472" customWidth="1"/>
    <col min="5905" max="5905" width="8.33203125" style="472" customWidth="1"/>
    <col min="5906" max="5906" width="5.77734375" style="472" customWidth="1"/>
    <col min="5907" max="5907" width="7.88671875" style="472" customWidth="1"/>
    <col min="5908" max="5908" width="5" style="472" customWidth="1"/>
    <col min="5909" max="5909" width="6.6640625" style="472" customWidth="1"/>
    <col min="5910" max="5910" width="5.6640625" style="472" customWidth="1"/>
    <col min="5911" max="5911" width="7.88671875" style="472" customWidth="1"/>
    <col min="5912" max="5912" width="5.77734375" style="472" customWidth="1"/>
    <col min="5913" max="5913" width="6.6640625" style="472" customWidth="1"/>
    <col min="5914" max="5914" width="5.77734375" style="472" customWidth="1"/>
    <col min="5915" max="5915" width="9.109375" style="472" customWidth="1"/>
    <col min="5916" max="6144" width="9" style="472"/>
    <col min="6145" max="6145" width="15.21875" style="472" customWidth="1"/>
    <col min="6146" max="6158" width="6.33203125" style="472" customWidth="1"/>
    <col min="6159" max="6159" width="8" style="472" customWidth="1"/>
    <col min="6160" max="6160" width="5.44140625" style="472" customWidth="1"/>
    <col min="6161" max="6161" width="8.33203125" style="472" customWidth="1"/>
    <col min="6162" max="6162" width="5.77734375" style="472" customWidth="1"/>
    <col min="6163" max="6163" width="7.88671875" style="472" customWidth="1"/>
    <col min="6164" max="6164" width="5" style="472" customWidth="1"/>
    <col min="6165" max="6165" width="6.6640625" style="472" customWidth="1"/>
    <col min="6166" max="6166" width="5.6640625" style="472" customWidth="1"/>
    <col min="6167" max="6167" width="7.88671875" style="472" customWidth="1"/>
    <col min="6168" max="6168" width="5.77734375" style="472" customWidth="1"/>
    <col min="6169" max="6169" width="6.6640625" style="472" customWidth="1"/>
    <col min="6170" max="6170" width="5.77734375" style="472" customWidth="1"/>
    <col min="6171" max="6171" width="9.109375" style="472" customWidth="1"/>
    <col min="6172" max="6400" width="9" style="472"/>
    <col min="6401" max="6401" width="15.21875" style="472" customWidth="1"/>
    <col min="6402" max="6414" width="6.33203125" style="472" customWidth="1"/>
    <col min="6415" max="6415" width="8" style="472" customWidth="1"/>
    <col min="6416" max="6416" width="5.44140625" style="472" customWidth="1"/>
    <col min="6417" max="6417" width="8.33203125" style="472" customWidth="1"/>
    <col min="6418" max="6418" width="5.77734375" style="472" customWidth="1"/>
    <col min="6419" max="6419" width="7.88671875" style="472" customWidth="1"/>
    <col min="6420" max="6420" width="5" style="472" customWidth="1"/>
    <col min="6421" max="6421" width="6.6640625" style="472" customWidth="1"/>
    <col min="6422" max="6422" width="5.6640625" style="472" customWidth="1"/>
    <col min="6423" max="6423" width="7.88671875" style="472" customWidth="1"/>
    <col min="6424" max="6424" width="5.77734375" style="472" customWidth="1"/>
    <col min="6425" max="6425" width="6.6640625" style="472" customWidth="1"/>
    <col min="6426" max="6426" width="5.77734375" style="472" customWidth="1"/>
    <col min="6427" max="6427" width="9.109375" style="472" customWidth="1"/>
    <col min="6428" max="6656" width="9" style="472"/>
    <col min="6657" max="6657" width="15.21875" style="472" customWidth="1"/>
    <col min="6658" max="6670" width="6.33203125" style="472" customWidth="1"/>
    <col min="6671" max="6671" width="8" style="472" customWidth="1"/>
    <col min="6672" max="6672" width="5.44140625" style="472" customWidth="1"/>
    <col min="6673" max="6673" width="8.33203125" style="472" customWidth="1"/>
    <col min="6674" max="6674" width="5.77734375" style="472" customWidth="1"/>
    <col min="6675" max="6675" width="7.88671875" style="472" customWidth="1"/>
    <col min="6676" max="6676" width="5" style="472" customWidth="1"/>
    <col min="6677" max="6677" width="6.6640625" style="472" customWidth="1"/>
    <col min="6678" max="6678" width="5.6640625" style="472" customWidth="1"/>
    <col min="6679" max="6679" width="7.88671875" style="472" customWidth="1"/>
    <col min="6680" max="6680" width="5.77734375" style="472" customWidth="1"/>
    <col min="6681" max="6681" width="6.6640625" style="472" customWidth="1"/>
    <col min="6682" max="6682" width="5.77734375" style="472" customWidth="1"/>
    <col min="6683" max="6683" width="9.109375" style="472" customWidth="1"/>
    <col min="6684" max="6912" width="9" style="472"/>
    <col min="6913" max="6913" width="15.21875" style="472" customWidth="1"/>
    <col min="6914" max="6926" width="6.33203125" style="472" customWidth="1"/>
    <col min="6927" max="6927" width="8" style="472" customWidth="1"/>
    <col min="6928" max="6928" width="5.44140625" style="472" customWidth="1"/>
    <col min="6929" max="6929" width="8.33203125" style="472" customWidth="1"/>
    <col min="6930" max="6930" width="5.77734375" style="472" customWidth="1"/>
    <col min="6931" max="6931" width="7.88671875" style="472" customWidth="1"/>
    <col min="6932" max="6932" width="5" style="472" customWidth="1"/>
    <col min="6933" max="6933" width="6.6640625" style="472" customWidth="1"/>
    <col min="6934" max="6934" width="5.6640625" style="472" customWidth="1"/>
    <col min="6935" max="6935" width="7.88671875" style="472" customWidth="1"/>
    <col min="6936" max="6936" width="5.77734375" style="472" customWidth="1"/>
    <col min="6937" max="6937" width="6.6640625" style="472" customWidth="1"/>
    <col min="6938" max="6938" width="5.77734375" style="472" customWidth="1"/>
    <col min="6939" max="6939" width="9.109375" style="472" customWidth="1"/>
    <col min="6940" max="7168" width="9" style="472"/>
    <col min="7169" max="7169" width="15.21875" style="472" customWidth="1"/>
    <col min="7170" max="7182" width="6.33203125" style="472" customWidth="1"/>
    <col min="7183" max="7183" width="8" style="472" customWidth="1"/>
    <col min="7184" max="7184" width="5.44140625" style="472" customWidth="1"/>
    <col min="7185" max="7185" width="8.33203125" style="472" customWidth="1"/>
    <col min="7186" max="7186" width="5.77734375" style="472" customWidth="1"/>
    <col min="7187" max="7187" width="7.88671875" style="472" customWidth="1"/>
    <col min="7188" max="7188" width="5" style="472" customWidth="1"/>
    <col min="7189" max="7189" width="6.6640625" style="472" customWidth="1"/>
    <col min="7190" max="7190" width="5.6640625" style="472" customWidth="1"/>
    <col min="7191" max="7191" width="7.88671875" style="472" customWidth="1"/>
    <col min="7192" max="7192" width="5.77734375" style="472" customWidth="1"/>
    <col min="7193" max="7193" width="6.6640625" style="472" customWidth="1"/>
    <col min="7194" max="7194" width="5.77734375" style="472" customWidth="1"/>
    <col min="7195" max="7195" width="9.109375" style="472" customWidth="1"/>
    <col min="7196" max="7424" width="9" style="472"/>
    <col min="7425" max="7425" width="15.21875" style="472" customWidth="1"/>
    <col min="7426" max="7438" width="6.33203125" style="472" customWidth="1"/>
    <col min="7439" max="7439" width="8" style="472" customWidth="1"/>
    <col min="7440" max="7440" width="5.44140625" style="472" customWidth="1"/>
    <col min="7441" max="7441" width="8.33203125" style="472" customWidth="1"/>
    <col min="7442" max="7442" width="5.77734375" style="472" customWidth="1"/>
    <col min="7443" max="7443" width="7.88671875" style="472" customWidth="1"/>
    <col min="7444" max="7444" width="5" style="472" customWidth="1"/>
    <col min="7445" max="7445" width="6.6640625" style="472" customWidth="1"/>
    <col min="7446" max="7446" width="5.6640625" style="472" customWidth="1"/>
    <col min="7447" max="7447" width="7.88671875" style="472" customWidth="1"/>
    <col min="7448" max="7448" width="5.77734375" style="472" customWidth="1"/>
    <col min="7449" max="7449" width="6.6640625" style="472" customWidth="1"/>
    <col min="7450" max="7450" width="5.77734375" style="472" customWidth="1"/>
    <col min="7451" max="7451" width="9.109375" style="472" customWidth="1"/>
    <col min="7452" max="7680" width="9" style="472"/>
    <col min="7681" max="7681" width="15.21875" style="472" customWidth="1"/>
    <col min="7682" max="7694" width="6.33203125" style="472" customWidth="1"/>
    <col min="7695" max="7695" width="8" style="472" customWidth="1"/>
    <col min="7696" max="7696" width="5.44140625" style="472" customWidth="1"/>
    <col min="7697" max="7697" width="8.33203125" style="472" customWidth="1"/>
    <col min="7698" max="7698" width="5.77734375" style="472" customWidth="1"/>
    <col min="7699" max="7699" width="7.88671875" style="472" customWidth="1"/>
    <col min="7700" max="7700" width="5" style="472" customWidth="1"/>
    <col min="7701" max="7701" width="6.6640625" style="472" customWidth="1"/>
    <col min="7702" max="7702" width="5.6640625" style="472" customWidth="1"/>
    <col min="7703" max="7703" width="7.88671875" style="472" customWidth="1"/>
    <col min="7704" max="7704" width="5.77734375" style="472" customWidth="1"/>
    <col min="7705" max="7705" width="6.6640625" style="472" customWidth="1"/>
    <col min="7706" max="7706" width="5.77734375" style="472" customWidth="1"/>
    <col min="7707" max="7707" width="9.109375" style="472" customWidth="1"/>
    <col min="7708" max="7936" width="9" style="472"/>
    <col min="7937" max="7937" width="15.21875" style="472" customWidth="1"/>
    <col min="7938" max="7950" width="6.33203125" style="472" customWidth="1"/>
    <col min="7951" max="7951" width="8" style="472" customWidth="1"/>
    <col min="7952" max="7952" width="5.44140625" style="472" customWidth="1"/>
    <col min="7953" max="7953" width="8.33203125" style="472" customWidth="1"/>
    <col min="7954" max="7954" width="5.77734375" style="472" customWidth="1"/>
    <col min="7955" max="7955" width="7.88671875" style="472" customWidth="1"/>
    <col min="7956" max="7956" width="5" style="472" customWidth="1"/>
    <col min="7957" max="7957" width="6.6640625" style="472" customWidth="1"/>
    <col min="7958" max="7958" width="5.6640625" style="472" customWidth="1"/>
    <col min="7959" max="7959" width="7.88671875" style="472" customWidth="1"/>
    <col min="7960" max="7960" width="5.77734375" style="472" customWidth="1"/>
    <col min="7961" max="7961" width="6.6640625" style="472" customWidth="1"/>
    <col min="7962" max="7962" width="5.77734375" style="472" customWidth="1"/>
    <col min="7963" max="7963" width="9.109375" style="472" customWidth="1"/>
    <col min="7964" max="8192" width="9" style="472"/>
    <col min="8193" max="8193" width="15.21875" style="472" customWidth="1"/>
    <col min="8194" max="8206" width="6.33203125" style="472" customWidth="1"/>
    <col min="8207" max="8207" width="8" style="472" customWidth="1"/>
    <col min="8208" max="8208" width="5.44140625" style="472" customWidth="1"/>
    <col min="8209" max="8209" width="8.33203125" style="472" customWidth="1"/>
    <col min="8210" max="8210" width="5.77734375" style="472" customWidth="1"/>
    <col min="8211" max="8211" width="7.88671875" style="472" customWidth="1"/>
    <col min="8212" max="8212" width="5" style="472" customWidth="1"/>
    <col min="8213" max="8213" width="6.6640625" style="472" customWidth="1"/>
    <col min="8214" max="8214" width="5.6640625" style="472" customWidth="1"/>
    <col min="8215" max="8215" width="7.88671875" style="472" customWidth="1"/>
    <col min="8216" max="8216" width="5.77734375" style="472" customWidth="1"/>
    <col min="8217" max="8217" width="6.6640625" style="472" customWidth="1"/>
    <col min="8218" max="8218" width="5.77734375" style="472" customWidth="1"/>
    <col min="8219" max="8219" width="9.109375" style="472" customWidth="1"/>
    <col min="8220" max="8448" width="9" style="472"/>
    <col min="8449" max="8449" width="15.21875" style="472" customWidth="1"/>
    <col min="8450" max="8462" width="6.33203125" style="472" customWidth="1"/>
    <col min="8463" max="8463" width="8" style="472" customWidth="1"/>
    <col min="8464" max="8464" width="5.44140625" style="472" customWidth="1"/>
    <col min="8465" max="8465" width="8.33203125" style="472" customWidth="1"/>
    <col min="8466" max="8466" width="5.77734375" style="472" customWidth="1"/>
    <col min="8467" max="8467" width="7.88671875" style="472" customWidth="1"/>
    <col min="8468" max="8468" width="5" style="472" customWidth="1"/>
    <col min="8469" max="8469" width="6.6640625" style="472" customWidth="1"/>
    <col min="8470" max="8470" width="5.6640625" style="472" customWidth="1"/>
    <col min="8471" max="8471" width="7.88671875" style="472" customWidth="1"/>
    <col min="8472" max="8472" width="5.77734375" style="472" customWidth="1"/>
    <col min="8473" max="8473" width="6.6640625" style="472" customWidth="1"/>
    <col min="8474" max="8474" width="5.77734375" style="472" customWidth="1"/>
    <col min="8475" max="8475" width="9.109375" style="472" customWidth="1"/>
    <col min="8476" max="8704" width="9" style="472"/>
    <col min="8705" max="8705" width="15.21875" style="472" customWidth="1"/>
    <col min="8706" max="8718" width="6.33203125" style="472" customWidth="1"/>
    <col min="8719" max="8719" width="8" style="472" customWidth="1"/>
    <col min="8720" max="8720" width="5.44140625" style="472" customWidth="1"/>
    <col min="8721" max="8721" width="8.33203125" style="472" customWidth="1"/>
    <col min="8722" max="8722" width="5.77734375" style="472" customWidth="1"/>
    <col min="8723" max="8723" width="7.88671875" style="472" customWidth="1"/>
    <col min="8724" max="8724" width="5" style="472" customWidth="1"/>
    <col min="8725" max="8725" width="6.6640625" style="472" customWidth="1"/>
    <col min="8726" max="8726" width="5.6640625" style="472" customWidth="1"/>
    <col min="8727" max="8727" width="7.88671875" style="472" customWidth="1"/>
    <col min="8728" max="8728" width="5.77734375" style="472" customWidth="1"/>
    <col min="8729" max="8729" width="6.6640625" style="472" customWidth="1"/>
    <col min="8730" max="8730" width="5.77734375" style="472" customWidth="1"/>
    <col min="8731" max="8731" width="9.109375" style="472" customWidth="1"/>
    <col min="8732" max="8960" width="9" style="472"/>
    <col min="8961" max="8961" width="15.21875" style="472" customWidth="1"/>
    <col min="8962" max="8974" width="6.33203125" style="472" customWidth="1"/>
    <col min="8975" max="8975" width="8" style="472" customWidth="1"/>
    <col min="8976" max="8976" width="5.44140625" style="472" customWidth="1"/>
    <col min="8977" max="8977" width="8.33203125" style="472" customWidth="1"/>
    <col min="8978" max="8978" width="5.77734375" style="472" customWidth="1"/>
    <col min="8979" max="8979" width="7.88671875" style="472" customWidth="1"/>
    <col min="8980" max="8980" width="5" style="472" customWidth="1"/>
    <col min="8981" max="8981" width="6.6640625" style="472" customWidth="1"/>
    <col min="8982" max="8982" width="5.6640625" style="472" customWidth="1"/>
    <col min="8983" max="8983" width="7.88671875" style="472" customWidth="1"/>
    <col min="8984" max="8984" width="5.77734375" style="472" customWidth="1"/>
    <col min="8985" max="8985" width="6.6640625" style="472" customWidth="1"/>
    <col min="8986" max="8986" width="5.77734375" style="472" customWidth="1"/>
    <col min="8987" max="8987" width="9.109375" style="472" customWidth="1"/>
    <col min="8988" max="9216" width="9" style="472"/>
    <col min="9217" max="9217" width="15.21875" style="472" customWidth="1"/>
    <col min="9218" max="9230" width="6.33203125" style="472" customWidth="1"/>
    <col min="9231" max="9231" width="8" style="472" customWidth="1"/>
    <col min="9232" max="9232" width="5.44140625" style="472" customWidth="1"/>
    <col min="9233" max="9233" width="8.33203125" style="472" customWidth="1"/>
    <col min="9234" max="9234" width="5.77734375" style="472" customWidth="1"/>
    <col min="9235" max="9235" width="7.88671875" style="472" customWidth="1"/>
    <col min="9236" max="9236" width="5" style="472" customWidth="1"/>
    <col min="9237" max="9237" width="6.6640625" style="472" customWidth="1"/>
    <col min="9238" max="9238" width="5.6640625" style="472" customWidth="1"/>
    <col min="9239" max="9239" width="7.88671875" style="472" customWidth="1"/>
    <col min="9240" max="9240" width="5.77734375" style="472" customWidth="1"/>
    <col min="9241" max="9241" width="6.6640625" style="472" customWidth="1"/>
    <col min="9242" max="9242" width="5.77734375" style="472" customWidth="1"/>
    <col min="9243" max="9243" width="9.109375" style="472" customWidth="1"/>
    <col min="9244" max="9472" width="9" style="472"/>
    <col min="9473" max="9473" width="15.21875" style="472" customWidth="1"/>
    <col min="9474" max="9486" width="6.33203125" style="472" customWidth="1"/>
    <col min="9487" max="9487" width="8" style="472" customWidth="1"/>
    <col min="9488" max="9488" width="5.44140625" style="472" customWidth="1"/>
    <col min="9489" max="9489" width="8.33203125" style="472" customWidth="1"/>
    <col min="9490" max="9490" width="5.77734375" style="472" customWidth="1"/>
    <col min="9491" max="9491" width="7.88671875" style="472" customWidth="1"/>
    <col min="9492" max="9492" width="5" style="472" customWidth="1"/>
    <col min="9493" max="9493" width="6.6640625" style="472" customWidth="1"/>
    <col min="9494" max="9494" width="5.6640625" style="472" customWidth="1"/>
    <col min="9495" max="9495" width="7.88671875" style="472" customWidth="1"/>
    <col min="9496" max="9496" width="5.77734375" style="472" customWidth="1"/>
    <col min="9497" max="9497" width="6.6640625" style="472" customWidth="1"/>
    <col min="9498" max="9498" width="5.77734375" style="472" customWidth="1"/>
    <col min="9499" max="9499" width="9.109375" style="472" customWidth="1"/>
    <col min="9500" max="9728" width="9" style="472"/>
    <col min="9729" max="9729" width="15.21875" style="472" customWidth="1"/>
    <col min="9730" max="9742" width="6.33203125" style="472" customWidth="1"/>
    <col min="9743" max="9743" width="8" style="472" customWidth="1"/>
    <col min="9744" max="9744" width="5.44140625" style="472" customWidth="1"/>
    <col min="9745" max="9745" width="8.33203125" style="472" customWidth="1"/>
    <col min="9746" max="9746" width="5.77734375" style="472" customWidth="1"/>
    <col min="9747" max="9747" width="7.88671875" style="472" customWidth="1"/>
    <col min="9748" max="9748" width="5" style="472" customWidth="1"/>
    <col min="9749" max="9749" width="6.6640625" style="472" customWidth="1"/>
    <col min="9750" max="9750" width="5.6640625" style="472" customWidth="1"/>
    <col min="9751" max="9751" width="7.88671875" style="472" customWidth="1"/>
    <col min="9752" max="9752" width="5.77734375" style="472" customWidth="1"/>
    <col min="9753" max="9753" width="6.6640625" style="472" customWidth="1"/>
    <col min="9754" max="9754" width="5.77734375" style="472" customWidth="1"/>
    <col min="9755" max="9755" width="9.109375" style="472" customWidth="1"/>
    <col min="9756" max="9984" width="9" style="472"/>
    <col min="9985" max="9985" width="15.21875" style="472" customWidth="1"/>
    <col min="9986" max="9998" width="6.33203125" style="472" customWidth="1"/>
    <col min="9999" max="9999" width="8" style="472" customWidth="1"/>
    <col min="10000" max="10000" width="5.44140625" style="472" customWidth="1"/>
    <col min="10001" max="10001" width="8.33203125" style="472" customWidth="1"/>
    <col min="10002" max="10002" width="5.77734375" style="472" customWidth="1"/>
    <col min="10003" max="10003" width="7.88671875" style="472" customWidth="1"/>
    <col min="10004" max="10004" width="5" style="472" customWidth="1"/>
    <col min="10005" max="10005" width="6.6640625" style="472" customWidth="1"/>
    <col min="10006" max="10006" width="5.6640625" style="472" customWidth="1"/>
    <col min="10007" max="10007" width="7.88671875" style="472" customWidth="1"/>
    <col min="10008" max="10008" width="5.77734375" style="472" customWidth="1"/>
    <col min="10009" max="10009" width="6.6640625" style="472" customWidth="1"/>
    <col min="10010" max="10010" width="5.77734375" style="472" customWidth="1"/>
    <col min="10011" max="10011" width="9.109375" style="472" customWidth="1"/>
    <col min="10012" max="10240" width="9" style="472"/>
    <col min="10241" max="10241" width="15.21875" style="472" customWidth="1"/>
    <col min="10242" max="10254" width="6.33203125" style="472" customWidth="1"/>
    <col min="10255" max="10255" width="8" style="472" customWidth="1"/>
    <col min="10256" max="10256" width="5.44140625" style="472" customWidth="1"/>
    <col min="10257" max="10257" width="8.33203125" style="472" customWidth="1"/>
    <col min="10258" max="10258" width="5.77734375" style="472" customWidth="1"/>
    <col min="10259" max="10259" width="7.88671875" style="472" customWidth="1"/>
    <col min="10260" max="10260" width="5" style="472" customWidth="1"/>
    <col min="10261" max="10261" width="6.6640625" style="472" customWidth="1"/>
    <col min="10262" max="10262" width="5.6640625" style="472" customWidth="1"/>
    <col min="10263" max="10263" width="7.88671875" style="472" customWidth="1"/>
    <col min="10264" max="10264" width="5.77734375" style="472" customWidth="1"/>
    <col min="10265" max="10265" width="6.6640625" style="472" customWidth="1"/>
    <col min="10266" max="10266" width="5.77734375" style="472" customWidth="1"/>
    <col min="10267" max="10267" width="9.109375" style="472" customWidth="1"/>
    <col min="10268" max="10496" width="9" style="472"/>
    <col min="10497" max="10497" width="15.21875" style="472" customWidth="1"/>
    <col min="10498" max="10510" width="6.33203125" style="472" customWidth="1"/>
    <col min="10511" max="10511" width="8" style="472" customWidth="1"/>
    <col min="10512" max="10512" width="5.44140625" style="472" customWidth="1"/>
    <col min="10513" max="10513" width="8.33203125" style="472" customWidth="1"/>
    <col min="10514" max="10514" width="5.77734375" style="472" customWidth="1"/>
    <col min="10515" max="10515" width="7.88671875" style="472" customWidth="1"/>
    <col min="10516" max="10516" width="5" style="472" customWidth="1"/>
    <col min="10517" max="10517" width="6.6640625" style="472" customWidth="1"/>
    <col min="10518" max="10518" width="5.6640625" style="472" customWidth="1"/>
    <col min="10519" max="10519" width="7.88671875" style="472" customWidth="1"/>
    <col min="10520" max="10520" width="5.77734375" style="472" customWidth="1"/>
    <col min="10521" max="10521" width="6.6640625" style="472" customWidth="1"/>
    <col min="10522" max="10522" width="5.77734375" style="472" customWidth="1"/>
    <col min="10523" max="10523" width="9.109375" style="472" customWidth="1"/>
    <col min="10524" max="10752" width="9" style="472"/>
    <col min="10753" max="10753" width="15.21875" style="472" customWidth="1"/>
    <col min="10754" max="10766" width="6.33203125" style="472" customWidth="1"/>
    <col min="10767" max="10767" width="8" style="472" customWidth="1"/>
    <col min="10768" max="10768" width="5.44140625" style="472" customWidth="1"/>
    <col min="10769" max="10769" width="8.33203125" style="472" customWidth="1"/>
    <col min="10770" max="10770" width="5.77734375" style="472" customWidth="1"/>
    <col min="10771" max="10771" width="7.88671875" style="472" customWidth="1"/>
    <col min="10772" max="10772" width="5" style="472" customWidth="1"/>
    <col min="10773" max="10773" width="6.6640625" style="472" customWidth="1"/>
    <col min="10774" max="10774" width="5.6640625" style="472" customWidth="1"/>
    <col min="10775" max="10775" width="7.88671875" style="472" customWidth="1"/>
    <col min="10776" max="10776" width="5.77734375" style="472" customWidth="1"/>
    <col min="10777" max="10777" width="6.6640625" style="472" customWidth="1"/>
    <col min="10778" max="10778" width="5.77734375" style="472" customWidth="1"/>
    <col min="10779" max="10779" width="9.109375" style="472" customWidth="1"/>
    <col min="10780" max="11008" width="9" style="472"/>
    <col min="11009" max="11009" width="15.21875" style="472" customWidth="1"/>
    <col min="11010" max="11022" width="6.33203125" style="472" customWidth="1"/>
    <col min="11023" max="11023" width="8" style="472" customWidth="1"/>
    <col min="11024" max="11024" width="5.44140625" style="472" customWidth="1"/>
    <col min="11025" max="11025" width="8.33203125" style="472" customWidth="1"/>
    <col min="11026" max="11026" width="5.77734375" style="472" customWidth="1"/>
    <col min="11027" max="11027" width="7.88671875" style="472" customWidth="1"/>
    <col min="11028" max="11028" width="5" style="472" customWidth="1"/>
    <col min="11029" max="11029" width="6.6640625" style="472" customWidth="1"/>
    <col min="11030" max="11030" width="5.6640625" style="472" customWidth="1"/>
    <col min="11031" max="11031" width="7.88671875" style="472" customWidth="1"/>
    <col min="11032" max="11032" width="5.77734375" style="472" customWidth="1"/>
    <col min="11033" max="11033" width="6.6640625" style="472" customWidth="1"/>
    <col min="11034" max="11034" width="5.77734375" style="472" customWidth="1"/>
    <col min="11035" max="11035" width="9.109375" style="472" customWidth="1"/>
    <col min="11036" max="11264" width="9" style="472"/>
    <col min="11265" max="11265" width="15.21875" style="472" customWidth="1"/>
    <col min="11266" max="11278" width="6.33203125" style="472" customWidth="1"/>
    <col min="11279" max="11279" width="8" style="472" customWidth="1"/>
    <col min="11280" max="11280" width="5.44140625" style="472" customWidth="1"/>
    <col min="11281" max="11281" width="8.33203125" style="472" customWidth="1"/>
    <col min="11282" max="11282" width="5.77734375" style="472" customWidth="1"/>
    <col min="11283" max="11283" width="7.88671875" style="472" customWidth="1"/>
    <col min="11284" max="11284" width="5" style="472" customWidth="1"/>
    <col min="11285" max="11285" width="6.6640625" style="472" customWidth="1"/>
    <col min="11286" max="11286" width="5.6640625" style="472" customWidth="1"/>
    <col min="11287" max="11287" width="7.88671875" style="472" customWidth="1"/>
    <col min="11288" max="11288" width="5.77734375" style="472" customWidth="1"/>
    <col min="11289" max="11289" width="6.6640625" style="472" customWidth="1"/>
    <col min="11290" max="11290" width="5.77734375" style="472" customWidth="1"/>
    <col min="11291" max="11291" width="9.109375" style="472" customWidth="1"/>
    <col min="11292" max="11520" width="9" style="472"/>
    <col min="11521" max="11521" width="15.21875" style="472" customWidth="1"/>
    <col min="11522" max="11534" width="6.33203125" style="472" customWidth="1"/>
    <col min="11535" max="11535" width="8" style="472" customWidth="1"/>
    <col min="11536" max="11536" width="5.44140625" style="472" customWidth="1"/>
    <col min="11537" max="11537" width="8.33203125" style="472" customWidth="1"/>
    <col min="11538" max="11538" width="5.77734375" style="472" customWidth="1"/>
    <col min="11539" max="11539" width="7.88671875" style="472" customWidth="1"/>
    <col min="11540" max="11540" width="5" style="472" customWidth="1"/>
    <col min="11541" max="11541" width="6.6640625" style="472" customWidth="1"/>
    <col min="11542" max="11542" width="5.6640625" style="472" customWidth="1"/>
    <col min="11543" max="11543" width="7.88671875" style="472" customWidth="1"/>
    <col min="11544" max="11544" width="5.77734375" style="472" customWidth="1"/>
    <col min="11545" max="11545" width="6.6640625" style="472" customWidth="1"/>
    <col min="11546" max="11546" width="5.77734375" style="472" customWidth="1"/>
    <col min="11547" max="11547" width="9.109375" style="472" customWidth="1"/>
    <col min="11548" max="11776" width="9" style="472"/>
    <col min="11777" max="11777" width="15.21875" style="472" customWidth="1"/>
    <col min="11778" max="11790" width="6.33203125" style="472" customWidth="1"/>
    <col min="11791" max="11791" width="8" style="472" customWidth="1"/>
    <col min="11792" max="11792" width="5.44140625" style="472" customWidth="1"/>
    <col min="11793" max="11793" width="8.33203125" style="472" customWidth="1"/>
    <col min="11794" max="11794" width="5.77734375" style="472" customWidth="1"/>
    <col min="11795" max="11795" width="7.88671875" style="472" customWidth="1"/>
    <col min="11796" max="11796" width="5" style="472" customWidth="1"/>
    <col min="11797" max="11797" width="6.6640625" style="472" customWidth="1"/>
    <col min="11798" max="11798" width="5.6640625" style="472" customWidth="1"/>
    <col min="11799" max="11799" width="7.88671875" style="472" customWidth="1"/>
    <col min="11800" max="11800" width="5.77734375" style="472" customWidth="1"/>
    <col min="11801" max="11801" width="6.6640625" style="472" customWidth="1"/>
    <col min="11802" max="11802" width="5.77734375" style="472" customWidth="1"/>
    <col min="11803" max="11803" width="9.109375" style="472" customWidth="1"/>
    <col min="11804" max="12032" width="9" style="472"/>
    <col min="12033" max="12033" width="15.21875" style="472" customWidth="1"/>
    <col min="12034" max="12046" width="6.33203125" style="472" customWidth="1"/>
    <col min="12047" max="12047" width="8" style="472" customWidth="1"/>
    <col min="12048" max="12048" width="5.44140625" style="472" customWidth="1"/>
    <col min="12049" max="12049" width="8.33203125" style="472" customWidth="1"/>
    <col min="12050" max="12050" width="5.77734375" style="472" customWidth="1"/>
    <col min="12051" max="12051" width="7.88671875" style="472" customWidth="1"/>
    <col min="12052" max="12052" width="5" style="472" customWidth="1"/>
    <col min="12053" max="12053" width="6.6640625" style="472" customWidth="1"/>
    <col min="12054" max="12054" width="5.6640625" style="472" customWidth="1"/>
    <col min="12055" max="12055" width="7.88671875" style="472" customWidth="1"/>
    <col min="12056" max="12056" width="5.77734375" style="472" customWidth="1"/>
    <col min="12057" max="12057" width="6.6640625" style="472" customWidth="1"/>
    <col min="12058" max="12058" width="5.77734375" style="472" customWidth="1"/>
    <col min="12059" max="12059" width="9.109375" style="472" customWidth="1"/>
    <col min="12060" max="12288" width="9" style="472"/>
    <col min="12289" max="12289" width="15.21875" style="472" customWidth="1"/>
    <col min="12290" max="12302" width="6.33203125" style="472" customWidth="1"/>
    <col min="12303" max="12303" width="8" style="472" customWidth="1"/>
    <col min="12304" max="12304" width="5.44140625" style="472" customWidth="1"/>
    <col min="12305" max="12305" width="8.33203125" style="472" customWidth="1"/>
    <col min="12306" max="12306" width="5.77734375" style="472" customWidth="1"/>
    <col min="12307" max="12307" width="7.88671875" style="472" customWidth="1"/>
    <col min="12308" max="12308" width="5" style="472" customWidth="1"/>
    <col min="12309" max="12309" width="6.6640625" style="472" customWidth="1"/>
    <col min="12310" max="12310" width="5.6640625" style="472" customWidth="1"/>
    <col min="12311" max="12311" width="7.88671875" style="472" customWidth="1"/>
    <col min="12312" max="12312" width="5.77734375" style="472" customWidth="1"/>
    <col min="12313" max="12313" width="6.6640625" style="472" customWidth="1"/>
    <col min="12314" max="12314" width="5.77734375" style="472" customWidth="1"/>
    <col min="12315" max="12315" width="9.109375" style="472" customWidth="1"/>
    <col min="12316" max="12544" width="9" style="472"/>
    <col min="12545" max="12545" width="15.21875" style="472" customWidth="1"/>
    <col min="12546" max="12558" width="6.33203125" style="472" customWidth="1"/>
    <col min="12559" max="12559" width="8" style="472" customWidth="1"/>
    <col min="12560" max="12560" width="5.44140625" style="472" customWidth="1"/>
    <col min="12561" max="12561" width="8.33203125" style="472" customWidth="1"/>
    <col min="12562" max="12562" width="5.77734375" style="472" customWidth="1"/>
    <col min="12563" max="12563" width="7.88671875" style="472" customWidth="1"/>
    <col min="12564" max="12564" width="5" style="472" customWidth="1"/>
    <col min="12565" max="12565" width="6.6640625" style="472" customWidth="1"/>
    <col min="12566" max="12566" width="5.6640625" style="472" customWidth="1"/>
    <col min="12567" max="12567" width="7.88671875" style="472" customWidth="1"/>
    <col min="12568" max="12568" width="5.77734375" style="472" customWidth="1"/>
    <col min="12569" max="12569" width="6.6640625" style="472" customWidth="1"/>
    <col min="12570" max="12570" width="5.77734375" style="472" customWidth="1"/>
    <col min="12571" max="12571" width="9.109375" style="472" customWidth="1"/>
    <col min="12572" max="12800" width="9" style="472"/>
    <col min="12801" max="12801" width="15.21875" style="472" customWidth="1"/>
    <col min="12802" max="12814" width="6.33203125" style="472" customWidth="1"/>
    <col min="12815" max="12815" width="8" style="472" customWidth="1"/>
    <col min="12816" max="12816" width="5.44140625" style="472" customWidth="1"/>
    <col min="12817" max="12817" width="8.33203125" style="472" customWidth="1"/>
    <col min="12818" max="12818" width="5.77734375" style="472" customWidth="1"/>
    <col min="12819" max="12819" width="7.88671875" style="472" customWidth="1"/>
    <col min="12820" max="12820" width="5" style="472" customWidth="1"/>
    <col min="12821" max="12821" width="6.6640625" style="472" customWidth="1"/>
    <col min="12822" max="12822" width="5.6640625" style="472" customWidth="1"/>
    <col min="12823" max="12823" width="7.88671875" style="472" customWidth="1"/>
    <col min="12824" max="12824" width="5.77734375" style="472" customWidth="1"/>
    <col min="12825" max="12825" width="6.6640625" style="472" customWidth="1"/>
    <col min="12826" max="12826" width="5.77734375" style="472" customWidth="1"/>
    <col min="12827" max="12827" width="9.109375" style="472" customWidth="1"/>
    <col min="12828" max="13056" width="9" style="472"/>
    <col min="13057" max="13057" width="15.21875" style="472" customWidth="1"/>
    <col min="13058" max="13070" width="6.33203125" style="472" customWidth="1"/>
    <col min="13071" max="13071" width="8" style="472" customWidth="1"/>
    <col min="13072" max="13072" width="5.44140625" style="472" customWidth="1"/>
    <col min="13073" max="13073" width="8.33203125" style="472" customWidth="1"/>
    <col min="13074" max="13074" width="5.77734375" style="472" customWidth="1"/>
    <col min="13075" max="13075" width="7.88671875" style="472" customWidth="1"/>
    <col min="13076" max="13076" width="5" style="472" customWidth="1"/>
    <col min="13077" max="13077" width="6.6640625" style="472" customWidth="1"/>
    <col min="13078" max="13078" width="5.6640625" style="472" customWidth="1"/>
    <col min="13079" max="13079" width="7.88671875" style="472" customWidth="1"/>
    <col min="13080" max="13080" width="5.77734375" style="472" customWidth="1"/>
    <col min="13081" max="13081" width="6.6640625" style="472" customWidth="1"/>
    <col min="13082" max="13082" width="5.77734375" style="472" customWidth="1"/>
    <col min="13083" max="13083" width="9.109375" style="472" customWidth="1"/>
    <col min="13084" max="13312" width="9" style="472"/>
    <col min="13313" max="13313" width="15.21875" style="472" customWidth="1"/>
    <col min="13314" max="13326" width="6.33203125" style="472" customWidth="1"/>
    <col min="13327" max="13327" width="8" style="472" customWidth="1"/>
    <col min="13328" max="13328" width="5.44140625" style="472" customWidth="1"/>
    <col min="13329" max="13329" width="8.33203125" style="472" customWidth="1"/>
    <col min="13330" max="13330" width="5.77734375" style="472" customWidth="1"/>
    <col min="13331" max="13331" width="7.88671875" style="472" customWidth="1"/>
    <col min="13332" max="13332" width="5" style="472" customWidth="1"/>
    <col min="13333" max="13333" width="6.6640625" style="472" customWidth="1"/>
    <col min="13334" max="13334" width="5.6640625" style="472" customWidth="1"/>
    <col min="13335" max="13335" width="7.88671875" style="472" customWidth="1"/>
    <col min="13336" max="13336" width="5.77734375" style="472" customWidth="1"/>
    <col min="13337" max="13337" width="6.6640625" style="472" customWidth="1"/>
    <col min="13338" max="13338" width="5.77734375" style="472" customWidth="1"/>
    <col min="13339" max="13339" width="9.109375" style="472" customWidth="1"/>
    <col min="13340" max="13568" width="9" style="472"/>
    <col min="13569" max="13569" width="15.21875" style="472" customWidth="1"/>
    <col min="13570" max="13582" width="6.33203125" style="472" customWidth="1"/>
    <col min="13583" max="13583" width="8" style="472" customWidth="1"/>
    <col min="13584" max="13584" width="5.44140625" style="472" customWidth="1"/>
    <col min="13585" max="13585" width="8.33203125" style="472" customWidth="1"/>
    <col min="13586" max="13586" width="5.77734375" style="472" customWidth="1"/>
    <col min="13587" max="13587" width="7.88671875" style="472" customWidth="1"/>
    <col min="13588" max="13588" width="5" style="472" customWidth="1"/>
    <col min="13589" max="13589" width="6.6640625" style="472" customWidth="1"/>
    <col min="13590" max="13590" width="5.6640625" style="472" customWidth="1"/>
    <col min="13591" max="13591" width="7.88671875" style="472" customWidth="1"/>
    <col min="13592" max="13592" width="5.77734375" style="472" customWidth="1"/>
    <col min="13593" max="13593" width="6.6640625" style="472" customWidth="1"/>
    <col min="13594" max="13594" width="5.77734375" style="472" customWidth="1"/>
    <col min="13595" max="13595" width="9.109375" style="472" customWidth="1"/>
    <col min="13596" max="13824" width="9" style="472"/>
    <col min="13825" max="13825" width="15.21875" style="472" customWidth="1"/>
    <col min="13826" max="13838" width="6.33203125" style="472" customWidth="1"/>
    <col min="13839" max="13839" width="8" style="472" customWidth="1"/>
    <col min="13840" max="13840" width="5.44140625" style="472" customWidth="1"/>
    <col min="13841" max="13841" width="8.33203125" style="472" customWidth="1"/>
    <col min="13842" max="13842" width="5.77734375" style="472" customWidth="1"/>
    <col min="13843" max="13843" width="7.88671875" style="472" customWidth="1"/>
    <col min="13844" max="13844" width="5" style="472" customWidth="1"/>
    <col min="13845" max="13845" width="6.6640625" style="472" customWidth="1"/>
    <col min="13846" max="13846" width="5.6640625" style="472" customWidth="1"/>
    <col min="13847" max="13847" width="7.88671875" style="472" customWidth="1"/>
    <col min="13848" max="13848" width="5.77734375" style="472" customWidth="1"/>
    <col min="13849" max="13849" width="6.6640625" style="472" customWidth="1"/>
    <col min="13850" max="13850" width="5.77734375" style="472" customWidth="1"/>
    <col min="13851" max="13851" width="9.109375" style="472" customWidth="1"/>
    <col min="13852" max="14080" width="9" style="472"/>
    <col min="14081" max="14081" width="15.21875" style="472" customWidth="1"/>
    <col min="14082" max="14094" width="6.33203125" style="472" customWidth="1"/>
    <col min="14095" max="14095" width="8" style="472" customWidth="1"/>
    <col min="14096" max="14096" width="5.44140625" style="472" customWidth="1"/>
    <col min="14097" max="14097" width="8.33203125" style="472" customWidth="1"/>
    <col min="14098" max="14098" width="5.77734375" style="472" customWidth="1"/>
    <col min="14099" max="14099" width="7.88671875" style="472" customWidth="1"/>
    <col min="14100" max="14100" width="5" style="472" customWidth="1"/>
    <col min="14101" max="14101" width="6.6640625" style="472" customWidth="1"/>
    <col min="14102" max="14102" width="5.6640625" style="472" customWidth="1"/>
    <col min="14103" max="14103" width="7.88671875" style="472" customWidth="1"/>
    <col min="14104" max="14104" width="5.77734375" style="472" customWidth="1"/>
    <col min="14105" max="14105" width="6.6640625" style="472" customWidth="1"/>
    <col min="14106" max="14106" width="5.77734375" style="472" customWidth="1"/>
    <col min="14107" max="14107" width="9.109375" style="472" customWidth="1"/>
    <col min="14108" max="14336" width="9" style="472"/>
    <col min="14337" max="14337" width="15.21875" style="472" customWidth="1"/>
    <col min="14338" max="14350" width="6.33203125" style="472" customWidth="1"/>
    <col min="14351" max="14351" width="8" style="472" customWidth="1"/>
    <col min="14352" max="14352" width="5.44140625" style="472" customWidth="1"/>
    <col min="14353" max="14353" width="8.33203125" style="472" customWidth="1"/>
    <col min="14354" max="14354" width="5.77734375" style="472" customWidth="1"/>
    <col min="14355" max="14355" width="7.88671875" style="472" customWidth="1"/>
    <col min="14356" max="14356" width="5" style="472" customWidth="1"/>
    <col min="14357" max="14357" width="6.6640625" style="472" customWidth="1"/>
    <col min="14358" max="14358" width="5.6640625" style="472" customWidth="1"/>
    <col min="14359" max="14359" width="7.88671875" style="472" customWidth="1"/>
    <col min="14360" max="14360" width="5.77734375" style="472" customWidth="1"/>
    <col min="14361" max="14361" width="6.6640625" style="472" customWidth="1"/>
    <col min="14362" max="14362" width="5.77734375" style="472" customWidth="1"/>
    <col min="14363" max="14363" width="9.109375" style="472" customWidth="1"/>
    <col min="14364" max="14592" width="9" style="472"/>
    <col min="14593" max="14593" width="15.21875" style="472" customWidth="1"/>
    <col min="14594" max="14606" width="6.33203125" style="472" customWidth="1"/>
    <col min="14607" max="14607" width="8" style="472" customWidth="1"/>
    <col min="14608" max="14608" width="5.44140625" style="472" customWidth="1"/>
    <col min="14609" max="14609" width="8.33203125" style="472" customWidth="1"/>
    <col min="14610" max="14610" width="5.77734375" style="472" customWidth="1"/>
    <col min="14611" max="14611" width="7.88671875" style="472" customWidth="1"/>
    <col min="14612" max="14612" width="5" style="472" customWidth="1"/>
    <col min="14613" max="14613" width="6.6640625" style="472" customWidth="1"/>
    <col min="14614" max="14614" width="5.6640625" style="472" customWidth="1"/>
    <col min="14615" max="14615" width="7.88671875" style="472" customWidth="1"/>
    <col min="14616" max="14616" width="5.77734375" style="472" customWidth="1"/>
    <col min="14617" max="14617" width="6.6640625" style="472" customWidth="1"/>
    <col min="14618" max="14618" width="5.77734375" style="472" customWidth="1"/>
    <col min="14619" max="14619" width="9.109375" style="472" customWidth="1"/>
    <col min="14620" max="14848" width="9" style="472"/>
    <col min="14849" max="14849" width="15.21875" style="472" customWidth="1"/>
    <col min="14850" max="14862" width="6.33203125" style="472" customWidth="1"/>
    <col min="14863" max="14863" width="8" style="472" customWidth="1"/>
    <col min="14864" max="14864" width="5.44140625" style="472" customWidth="1"/>
    <col min="14865" max="14865" width="8.33203125" style="472" customWidth="1"/>
    <col min="14866" max="14866" width="5.77734375" style="472" customWidth="1"/>
    <col min="14867" max="14867" width="7.88671875" style="472" customWidth="1"/>
    <col min="14868" max="14868" width="5" style="472" customWidth="1"/>
    <col min="14869" max="14869" width="6.6640625" style="472" customWidth="1"/>
    <col min="14870" max="14870" width="5.6640625" style="472" customWidth="1"/>
    <col min="14871" max="14871" width="7.88671875" style="472" customWidth="1"/>
    <col min="14872" max="14872" width="5.77734375" style="472" customWidth="1"/>
    <col min="14873" max="14873" width="6.6640625" style="472" customWidth="1"/>
    <col min="14874" max="14874" width="5.77734375" style="472" customWidth="1"/>
    <col min="14875" max="14875" width="9.109375" style="472" customWidth="1"/>
    <col min="14876" max="15104" width="9" style="472"/>
    <col min="15105" max="15105" width="15.21875" style="472" customWidth="1"/>
    <col min="15106" max="15118" width="6.33203125" style="472" customWidth="1"/>
    <col min="15119" max="15119" width="8" style="472" customWidth="1"/>
    <col min="15120" max="15120" width="5.44140625" style="472" customWidth="1"/>
    <col min="15121" max="15121" width="8.33203125" style="472" customWidth="1"/>
    <col min="15122" max="15122" width="5.77734375" style="472" customWidth="1"/>
    <col min="15123" max="15123" width="7.88671875" style="472" customWidth="1"/>
    <col min="15124" max="15124" width="5" style="472" customWidth="1"/>
    <col min="15125" max="15125" width="6.6640625" style="472" customWidth="1"/>
    <col min="15126" max="15126" width="5.6640625" style="472" customWidth="1"/>
    <col min="15127" max="15127" width="7.88671875" style="472" customWidth="1"/>
    <col min="15128" max="15128" width="5.77734375" style="472" customWidth="1"/>
    <col min="15129" max="15129" width="6.6640625" style="472" customWidth="1"/>
    <col min="15130" max="15130" width="5.77734375" style="472" customWidth="1"/>
    <col min="15131" max="15131" width="9.109375" style="472" customWidth="1"/>
    <col min="15132" max="15360" width="9" style="472"/>
    <col min="15361" max="15361" width="15.21875" style="472" customWidth="1"/>
    <col min="15362" max="15374" width="6.33203125" style="472" customWidth="1"/>
    <col min="15375" max="15375" width="8" style="472" customWidth="1"/>
    <col min="15376" max="15376" width="5.44140625" style="472" customWidth="1"/>
    <col min="15377" max="15377" width="8.33203125" style="472" customWidth="1"/>
    <col min="15378" max="15378" width="5.77734375" style="472" customWidth="1"/>
    <col min="15379" max="15379" width="7.88671875" style="472" customWidth="1"/>
    <col min="15380" max="15380" width="5" style="472" customWidth="1"/>
    <col min="15381" max="15381" width="6.6640625" style="472" customWidth="1"/>
    <col min="15382" max="15382" width="5.6640625" style="472" customWidth="1"/>
    <col min="15383" max="15383" width="7.88671875" style="472" customWidth="1"/>
    <col min="15384" max="15384" width="5.77734375" style="472" customWidth="1"/>
    <col min="15385" max="15385" width="6.6640625" style="472" customWidth="1"/>
    <col min="15386" max="15386" width="5.77734375" style="472" customWidth="1"/>
    <col min="15387" max="15387" width="9.109375" style="472" customWidth="1"/>
    <col min="15388" max="15616" width="9" style="472"/>
    <col min="15617" max="15617" width="15.21875" style="472" customWidth="1"/>
    <col min="15618" max="15630" width="6.33203125" style="472" customWidth="1"/>
    <col min="15631" max="15631" width="8" style="472" customWidth="1"/>
    <col min="15632" max="15632" width="5.44140625" style="472" customWidth="1"/>
    <col min="15633" max="15633" width="8.33203125" style="472" customWidth="1"/>
    <col min="15634" max="15634" width="5.77734375" style="472" customWidth="1"/>
    <col min="15635" max="15635" width="7.88671875" style="472" customWidth="1"/>
    <col min="15636" max="15636" width="5" style="472" customWidth="1"/>
    <col min="15637" max="15637" width="6.6640625" style="472" customWidth="1"/>
    <col min="15638" max="15638" width="5.6640625" style="472" customWidth="1"/>
    <col min="15639" max="15639" width="7.88671875" style="472" customWidth="1"/>
    <col min="15640" max="15640" width="5.77734375" style="472" customWidth="1"/>
    <col min="15641" max="15641" width="6.6640625" style="472" customWidth="1"/>
    <col min="15642" max="15642" width="5.77734375" style="472" customWidth="1"/>
    <col min="15643" max="15643" width="9.109375" style="472" customWidth="1"/>
    <col min="15644" max="15872" width="9" style="472"/>
    <col min="15873" max="15873" width="15.21875" style="472" customWidth="1"/>
    <col min="15874" max="15886" width="6.33203125" style="472" customWidth="1"/>
    <col min="15887" max="15887" width="8" style="472" customWidth="1"/>
    <col min="15888" max="15888" width="5.44140625" style="472" customWidth="1"/>
    <col min="15889" max="15889" width="8.33203125" style="472" customWidth="1"/>
    <col min="15890" max="15890" width="5.77734375" style="472" customWidth="1"/>
    <col min="15891" max="15891" width="7.88671875" style="472" customWidth="1"/>
    <col min="15892" max="15892" width="5" style="472" customWidth="1"/>
    <col min="15893" max="15893" width="6.6640625" style="472" customWidth="1"/>
    <col min="15894" max="15894" width="5.6640625" style="472" customWidth="1"/>
    <col min="15895" max="15895" width="7.88671875" style="472" customWidth="1"/>
    <col min="15896" max="15896" width="5.77734375" style="472" customWidth="1"/>
    <col min="15897" max="15897" width="6.6640625" style="472" customWidth="1"/>
    <col min="15898" max="15898" width="5.77734375" style="472" customWidth="1"/>
    <col min="15899" max="15899" width="9.109375" style="472" customWidth="1"/>
    <col min="15900" max="16128" width="9" style="472"/>
    <col min="16129" max="16129" width="15.21875" style="472" customWidth="1"/>
    <col min="16130" max="16142" width="6.33203125" style="472" customWidth="1"/>
    <col min="16143" max="16143" width="8" style="472" customWidth="1"/>
    <col min="16144" max="16144" width="5.44140625" style="472" customWidth="1"/>
    <col min="16145" max="16145" width="8.33203125" style="472" customWidth="1"/>
    <col min="16146" max="16146" width="5.77734375" style="472" customWidth="1"/>
    <col min="16147" max="16147" width="7.88671875" style="472" customWidth="1"/>
    <col min="16148" max="16148" width="5" style="472" customWidth="1"/>
    <col min="16149" max="16149" width="6.6640625" style="472" customWidth="1"/>
    <col min="16150" max="16150" width="5.6640625" style="472" customWidth="1"/>
    <col min="16151" max="16151" width="7.88671875" style="472" customWidth="1"/>
    <col min="16152" max="16152" width="5.77734375" style="472" customWidth="1"/>
    <col min="16153" max="16153" width="6.6640625" style="472" customWidth="1"/>
    <col min="16154" max="16154" width="5.77734375" style="472" customWidth="1"/>
    <col min="16155" max="16155" width="9.109375" style="472" customWidth="1"/>
    <col min="16156" max="16384" width="9" style="472"/>
  </cols>
  <sheetData>
    <row r="1" spans="1:28" ht="16.8" thickBot="1" x14ac:dyDescent="0.35">
      <c r="A1" s="471" t="s">
        <v>588</v>
      </c>
      <c r="B1" s="146"/>
      <c r="C1" s="146"/>
      <c r="D1" s="146"/>
      <c r="E1" s="146"/>
      <c r="F1" s="146"/>
      <c r="G1" s="146"/>
      <c r="H1" s="146"/>
      <c r="I1" s="146"/>
      <c r="J1" s="146"/>
      <c r="K1" s="146"/>
      <c r="L1" s="146"/>
      <c r="M1" s="146"/>
      <c r="N1" s="146"/>
      <c r="O1" s="146"/>
      <c r="P1" s="146"/>
      <c r="Q1" s="146"/>
      <c r="R1" s="146"/>
      <c r="S1" s="146"/>
      <c r="T1" s="146"/>
      <c r="U1" s="146"/>
      <c r="V1" s="2284" t="s">
        <v>589</v>
      </c>
      <c r="W1" s="2284"/>
      <c r="X1" s="2285" t="s">
        <v>590</v>
      </c>
      <c r="Y1" s="2286"/>
      <c r="Z1" s="2286"/>
      <c r="AA1" s="2286"/>
      <c r="AB1" s="109" t="s">
        <v>97</v>
      </c>
    </row>
    <row r="2" spans="1:28" ht="16.8" thickBot="1" x14ac:dyDescent="0.35">
      <c r="A2" s="471" t="s">
        <v>591</v>
      </c>
      <c r="B2" s="473" t="s">
        <v>592</v>
      </c>
      <c r="C2" s="474"/>
      <c r="D2" s="474"/>
      <c r="E2" s="474"/>
      <c r="F2" s="474"/>
      <c r="G2" s="474"/>
      <c r="H2" s="474"/>
      <c r="I2" s="474"/>
      <c r="J2" s="475"/>
      <c r="K2" s="474"/>
      <c r="L2" s="474"/>
      <c r="M2" s="474"/>
      <c r="N2" s="474"/>
      <c r="O2" s="474"/>
      <c r="P2" s="474"/>
      <c r="Q2" s="474"/>
      <c r="R2" s="474"/>
      <c r="S2" s="474"/>
      <c r="T2" s="474"/>
      <c r="U2" s="476"/>
      <c r="V2" s="2284" t="s">
        <v>593</v>
      </c>
      <c r="W2" s="2284"/>
      <c r="X2" s="2286" t="s">
        <v>594</v>
      </c>
      <c r="Y2" s="2286"/>
      <c r="Z2" s="2286"/>
      <c r="AA2" s="2286"/>
    </row>
    <row r="4" spans="1:28" ht="30.6" customHeight="1" x14ac:dyDescent="0.55000000000000004">
      <c r="A4" s="2287" t="s">
        <v>595</v>
      </c>
      <c r="B4" s="2287"/>
      <c r="C4" s="2287"/>
      <c r="D4" s="2287"/>
      <c r="E4" s="2287"/>
      <c r="F4" s="2287"/>
      <c r="G4" s="2287"/>
      <c r="H4" s="2287"/>
      <c r="I4" s="2287"/>
      <c r="J4" s="2287"/>
      <c r="K4" s="2287"/>
      <c r="L4" s="2287"/>
      <c r="M4" s="2287"/>
      <c r="N4" s="2287"/>
      <c r="O4" s="2287"/>
      <c r="P4" s="2287"/>
      <c r="Q4" s="2287"/>
      <c r="R4" s="2287"/>
      <c r="S4" s="2287"/>
      <c r="T4" s="2287"/>
      <c r="U4" s="2287"/>
      <c r="V4" s="2287"/>
      <c r="W4" s="2287"/>
      <c r="X4" s="2287"/>
      <c r="Y4" s="2287"/>
      <c r="Z4" s="2287"/>
      <c r="AA4" s="2287"/>
    </row>
    <row r="6" spans="1:28" ht="24" customHeight="1" thickBot="1" x14ac:dyDescent="0.35">
      <c r="I6" s="2283" t="s">
        <v>709</v>
      </c>
      <c r="J6" s="2283"/>
      <c r="K6" s="2283"/>
      <c r="L6" s="2283"/>
      <c r="M6" s="2283"/>
      <c r="N6" s="2283"/>
      <c r="O6" s="2283"/>
      <c r="P6" s="2283"/>
      <c r="Q6" s="2283"/>
      <c r="R6" s="2283"/>
    </row>
    <row r="7" spans="1:28" ht="25.95" customHeight="1" x14ac:dyDescent="0.3">
      <c r="A7" s="552"/>
      <c r="B7" s="477"/>
      <c r="C7" s="478"/>
      <c r="D7" s="478" t="s">
        <v>596</v>
      </c>
      <c r="E7" s="478" t="s">
        <v>597</v>
      </c>
      <c r="F7" s="478" t="s">
        <v>598</v>
      </c>
      <c r="G7" s="478" t="s">
        <v>599</v>
      </c>
      <c r="H7" s="478" t="s">
        <v>600</v>
      </c>
      <c r="I7" s="478" t="s">
        <v>601</v>
      </c>
      <c r="J7" s="478" t="s">
        <v>602</v>
      </c>
      <c r="K7" s="478"/>
      <c r="L7" s="478"/>
      <c r="M7" s="478"/>
      <c r="N7" s="2288" t="s">
        <v>603</v>
      </c>
      <c r="O7" s="2288"/>
      <c r="P7" s="2288"/>
      <c r="Q7" s="2288"/>
      <c r="R7" s="2288" t="s">
        <v>604</v>
      </c>
      <c r="S7" s="2288"/>
      <c r="T7" s="2288"/>
      <c r="U7" s="2288"/>
      <c r="V7" s="2288"/>
      <c r="W7" s="2288"/>
      <c r="X7" s="2288"/>
      <c r="Y7" s="2288"/>
      <c r="Z7" s="2289" t="s">
        <v>605</v>
      </c>
      <c r="AA7" s="2289"/>
    </row>
    <row r="8" spans="1:28" ht="25.95" customHeight="1" x14ac:dyDescent="0.3">
      <c r="A8" s="553"/>
      <c r="B8" s="2290" t="s">
        <v>606</v>
      </c>
      <c r="C8" s="2290"/>
      <c r="D8" s="2290"/>
      <c r="E8" s="2290" t="s">
        <v>607</v>
      </c>
      <c r="F8" s="2290"/>
      <c r="G8" s="2290"/>
      <c r="H8" s="2290" t="s">
        <v>608</v>
      </c>
      <c r="I8" s="2290"/>
      <c r="J8" s="2290"/>
      <c r="K8" s="2290" t="s">
        <v>609</v>
      </c>
      <c r="L8" s="2290"/>
      <c r="M8" s="2290"/>
      <c r="N8" s="2290" t="s">
        <v>610</v>
      </c>
      <c r="O8" s="2290"/>
      <c r="P8" s="2290" t="s">
        <v>611</v>
      </c>
      <c r="Q8" s="2290"/>
      <c r="R8" s="2291" t="s">
        <v>612</v>
      </c>
      <c r="S8" s="2292"/>
      <c r="T8" s="2292"/>
      <c r="U8" s="2293"/>
      <c r="V8" s="2291" t="s">
        <v>613</v>
      </c>
      <c r="W8" s="2292"/>
      <c r="X8" s="2292"/>
      <c r="Y8" s="2293"/>
      <c r="Z8" s="479"/>
      <c r="AA8" s="554"/>
    </row>
    <row r="9" spans="1:28" ht="49.5" customHeight="1" x14ac:dyDescent="0.3">
      <c r="A9" s="555" t="s">
        <v>614</v>
      </c>
      <c r="B9" s="480" t="s">
        <v>615</v>
      </c>
      <c r="C9" s="481" t="s">
        <v>616</v>
      </c>
      <c r="D9" s="481" t="s">
        <v>617</v>
      </c>
      <c r="E9" s="481" t="s">
        <v>615</v>
      </c>
      <c r="F9" s="481" t="s">
        <v>616</v>
      </c>
      <c r="G9" s="482" t="s">
        <v>617</v>
      </c>
      <c r="H9" s="482" t="s">
        <v>615</v>
      </c>
      <c r="I9" s="482" t="s">
        <v>616</v>
      </c>
      <c r="J9" s="482" t="s">
        <v>617</v>
      </c>
      <c r="K9" s="482" t="s">
        <v>615</v>
      </c>
      <c r="L9" s="482" t="s">
        <v>616</v>
      </c>
      <c r="M9" s="482" t="s">
        <v>617</v>
      </c>
      <c r="N9" s="482" t="s">
        <v>618</v>
      </c>
      <c r="O9" s="482" t="s">
        <v>619</v>
      </c>
      <c r="P9" s="482" t="s">
        <v>618</v>
      </c>
      <c r="Q9" s="481" t="s">
        <v>619</v>
      </c>
      <c r="R9" s="2295" t="s">
        <v>620</v>
      </c>
      <c r="S9" s="2295"/>
      <c r="T9" s="2296" t="s">
        <v>621</v>
      </c>
      <c r="U9" s="2296"/>
      <c r="V9" s="2295" t="s">
        <v>622</v>
      </c>
      <c r="W9" s="2295"/>
      <c r="X9" s="2296" t="s">
        <v>623</v>
      </c>
      <c r="Y9" s="2296"/>
      <c r="Z9" s="481" t="s">
        <v>624</v>
      </c>
      <c r="AA9" s="481" t="s">
        <v>619</v>
      </c>
    </row>
    <row r="10" spans="1:28" ht="51" x14ac:dyDescent="0.3">
      <c r="A10" s="146"/>
      <c r="B10" s="483"/>
      <c r="C10" s="483"/>
      <c r="D10" s="483"/>
      <c r="E10" s="483"/>
      <c r="F10" s="483"/>
      <c r="G10" s="484"/>
      <c r="H10" s="484"/>
      <c r="I10" s="484"/>
      <c r="J10" s="484"/>
      <c r="K10" s="484"/>
      <c r="L10" s="484"/>
      <c r="M10" s="484"/>
      <c r="N10" s="484"/>
      <c r="O10" s="485" t="s">
        <v>625</v>
      </c>
      <c r="P10" s="484"/>
      <c r="Q10" s="486" t="s">
        <v>625</v>
      </c>
      <c r="R10" s="487" t="s">
        <v>618</v>
      </c>
      <c r="S10" s="488" t="s">
        <v>626</v>
      </c>
      <c r="T10" s="2297" t="s">
        <v>627</v>
      </c>
      <c r="U10" s="2297"/>
      <c r="V10" s="487" t="s">
        <v>618</v>
      </c>
      <c r="W10" s="489" t="s">
        <v>628</v>
      </c>
      <c r="X10" s="2297" t="s">
        <v>627</v>
      </c>
      <c r="Y10" s="2297"/>
      <c r="Z10" s="483"/>
      <c r="AA10" s="486" t="s">
        <v>625</v>
      </c>
    </row>
    <row r="11" spans="1:28" s="491" customFormat="1" ht="25.95" customHeight="1" x14ac:dyDescent="0.3">
      <c r="A11" s="556" t="s">
        <v>300</v>
      </c>
      <c r="B11" s="490">
        <v>0</v>
      </c>
      <c r="C11" s="490">
        <v>0</v>
      </c>
      <c r="D11" s="490">
        <v>0</v>
      </c>
      <c r="E11" s="490">
        <v>0</v>
      </c>
      <c r="F11" s="490">
        <v>0</v>
      </c>
      <c r="G11" s="490">
        <v>0</v>
      </c>
      <c r="H11" s="490">
        <v>0</v>
      </c>
      <c r="I11" s="490">
        <v>0</v>
      </c>
      <c r="J11" s="490">
        <v>0</v>
      </c>
      <c r="K11" s="490">
        <v>0</v>
      </c>
      <c r="L11" s="490">
        <v>0</v>
      </c>
      <c r="M11" s="490">
        <v>0</v>
      </c>
      <c r="N11" s="490">
        <v>0</v>
      </c>
      <c r="O11" s="490">
        <v>0</v>
      </c>
      <c r="P11" s="490">
        <v>0</v>
      </c>
      <c r="Q11" s="490">
        <v>0</v>
      </c>
      <c r="R11" s="490">
        <v>0</v>
      </c>
      <c r="S11" s="490">
        <v>0</v>
      </c>
      <c r="T11" s="2294">
        <v>0</v>
      </c>
      <c r="U11" s="2294"/>
      <c r="V11" s="490">
        <v>0</v>
      </c>
      <c r="W11" s="490">
        <v>0</v>
      </c>
      <c r="X11" s="2294">
        <v>0</v>
      </c>
      <c r="Y11" s="2294"/>
      <c r="Z11" s="490">
        <v>0</v>
      </c>
      <c r="AA11" s="557">
        <v>0</v>
      </c>
    </row>
    <row r="12" spans="1:28" ht="23.4" customHeight="1" x14ac:dyDescent="0.3">
      <c r="A12" s="558"/>
      <c r="B12" s="492"/>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row>
    <row r="13" spans="1:28" ht="30.6" customHeight="1" x14ac:dyDescent="0.3">
      <c r="A13" s="560"/>
      <c r="B13" s="492"/>
      <c r="C13" s="559"/>
      <c r="D13" s="559"/>
      <c r="E13" s="559"/>
      <c r="F13" s="559"/>
      <c r="G13" s="559"/>
      <c r="H13" s="559"/>
      <c r="I13" s="559"/>
      <c r="J13" s="559"/>
      <c r="K13" s="559"/>
      <c r="L13" s="559"/>
      <c r="M13" s="559"/>
      <c r="N13" s="559"/>
      <c r="O13" s="559"/>
      <c r="P13" s="559"/>
      <c r="Q13" s="559"/>
      <c r="R13" s="559"/>
      <c r="S13" s="559"/>
      <c r="T13" s="559"/>
      <c r="U13" s="559"/>
      <c r="V13" s="559"/>
      <c r="W13" s="559"/>
      <c r="X13" s="559"/>
      <c r="Y13" s="559"/>
      <c r="Z13" s="559"/>
      <c r="AA13" s="559"/>
    </row>
    <row r="14" spans="1:28" ht="22.95" customHeight="1" x14ac:dyDescent="0.3">
      <c r="A14" s="560"/>
      <c r="B14" s="492"/>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row>
    <row r="15" spans="1:28" ht="23.4" customHeight="1" x14ac:dyDescent="0.3">
      <c r="A15" s="560"/>
      <c r="B15" s="492"/>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row>
    <row r="16" spans="1:28" ht="24" customHeight="1" x14ac:dyDescent="0.3">
      <c r="A16" s="560"/>
      <c r="B16" s="492"/>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c r="AA16" s="559"/>
    </row>
    <row r="17" spans="1:27" x14ac:dyDescent="0.3">
      <c r="A17" s="560"/>
      <c r="B17" s="492"/>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row>
    <row r="18" spans="1:27" x14ac:dyDescent="0.3">
      <c r="A18" s="560"/>
      <c r="B18" s="492"/>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row>
    <row r="19" spans="1:27" x14ac:dyDescent="0.3">
      <c r="A19" s="560"/>
      <c r="B19" s="492"/>
      <c r="C19" s="559"/>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row>
    <row r="20" spans="1:27" x14ac:dyDescent="0.3">
      <c r="A20" s="560"/>
      <c r="B20" s="492"/>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row>
    <row r="21" spans="1:27" x14ac:dyDescent="0.3">
      <c r="A21" s="561"/>
      <c r="B21" s="492"/>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row>
    <row r="22" spans="1:27" x14ac:dyDescent="0.3">
      <c r="A22" s="558"/>
      <c r="B22" s="492"/>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row>
    <row r="23" spans="1:27" ht="16.8" thickBot="1" x14ac:dyDescent="0.35">
      <c r="A23" s="562"/>
      <c r="B23" s="493"/>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4"/>
    </row>
    <row r="24" spans="1:27" x14ac:dyDescent="0.3">
      <c r="A24" s="146" t="s">
        <v>312</v>
      </c>
      <c r="B24" s="146" t="s">
        <v>629</v>
      </c>
      <c r="C24" s="146"/>
      <c r="D24" s="146"/>
      <c r="E24" s="146"/>
      <c r="F24" s="146"/>
      <c r="G24" s="146" t="s">
        <v>313</v>
      </c>
      <c r="H24" s="146"/>
      <c r="I24" s="146"/>
      <c r="J24" s="146"/>
      <c r="K24" s="146"/>
      <c r="L24" s="146"/>
      <c r="M24" s="146"/>
      <c r="N24" s="146" t="s">
        <v>630</v>
      </c>
      <c r="O24" s="146"/>
      <c r="P24" s="146"/>
      <c r="Q24" s="146"/>
      <c r="R24" s="146"/>
      <c r="S24" s="146"/>
      <c r="T24" s="146" t="s">
        <v>631</v>
      </c>
      <c r="U24" s="146"/>
      <c r="V24" s="146"/>
      <c r="W24" s="146"/>
      <c r="X24" s="146"/>
      <c r="Y24" s="146"/>
      <c r="Z24" s="146"/>
      <c r="AA24" s="146"/>
    </row>
    <row r="25" spans="1:27" ht="21" customHeight="1" x14ac:dyDescent="0.3">
      <c r="A25" s="146" t="s">
        <v>629</v>
      </c>
      <c r="B25" s="146" t="s">
        <v>629</v>
      </c>
      <c r="C25" s="146"/>
      <c r="D25" s="146"/>
      <c r="E25" s="146"/>
      <c r="F25" s="146"/>
      <c r="G25" s="146"/>
      <c r="H25" s="146"/>
      <c r="I25" s="146"/>
      <c r="J25" s="146"/>
      <c r="K25" s="146"/>
      <c r="L25" s="146"/>
      <c r="M25" s="146"/>
      <c r="N25" s="146" t="s">
        <v>316</v>
      </c>
      <c r="O25" s="146"/>
      <c r="P25" s="146"/>
      <c r="Q25" s="146"/>
      <c r="R25" s="146"/>
      <c r="S25" s="146"/>
      <c r="T25" s="146"/>
      <c r="U25" s="146"/>
      <c r="V25" s="146"/>
      <c r="W25" s="146"/>
      <c r="X25" s="146"/>
      <c r="Y25" s="146"/>
      <c r="Z25" s="146"/>
      <c r="AA25" s="146"/>
    </row>
    <row r="26" spans="1:27" ht="21" customHeight="1" x14ac:dyDescent="0.3">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495" t="s">
        <v>710</v>
      </c>
    </row>
    <row r="27" spans="1:27" x14ac:dyDescent="0.3">
      <c r="A27" s="146" t="s">
        <v>632</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row>
    <row r="28" spans="1:27" x14ac:dyDescent="0.3">
      <c r="A28" s="146" t="s">
        <v>633</v>
      </c>
    </row>
  </sheetData>
  <sheetProtection formatCells="0" formatColumns="0" formatRows="0" insertRows="0" deleteRows="0" selectLockedCells="1"/>
  <mergeCells count="25">
    <mergeCell ref="T11:U11"/>
    <mergeCell ref="X11:Y11"/>
    <mergeCell ref="V8:Y8"/>
    <mergeCell ref="R9:S9"/>
    <mergeCell ref="T9:U9"/>
    <mergeCell ref="V9:W9"/>
    <mergeCell ref="X9:Y9"/>
    <mergeCell ref="T10:U10"/>
    <mergeCell ref="X10:Y10"/>
    <mergeCell ref="N7:Q7"/>
    <mergeCell ref="R7:Y7"/>
    <mergeCell ref="Z7:AA7"/>
    <mergeCell ref="B8:D8"/>
    <mergeCell ref="E8:G8"/>
    <mergeCell ref="H8:J8"/>
    <mergeCell ref="K8:M8"/>
    <mergeCell ref="N8:O8"/>
    <mergeCell ref="P8:Q8"/>
    <mergeCell ref="R8:U8"/>
    <mergeCell ref="I6:R6"/>
    <mergeCell ref="V1:W1"/>
    <mergeCell ref="X1:AA1"/>
    <mergeCell ref="V2:W2"/>
    <mergeCell ref="X2:AA2"/>
    <mergeCell ref="A4:AA4"/>
  </mergeCells>
  <phoneticPr fontId="10" type="noConversion"/>
  <hyperlinks>
    <hyperlink ref="AB1" location="預告統計資料發布時間表!A1" display="回發布時間表" xr:uid="{21608C7F-06A4-4FE8-AA9E-B6F52CF77C05}"/>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728B-B191-44B6-8DB7-C40EBAC1F5B7}">
  <sheetPr>
    <pageSetUpPr fitToPage="1"/>
  </sheetPr>
  <dimension ref="A1:N20"/>
  <sheetViews>
    <sheetView zoomScale="85" zoomScaleNormal="85" zoomScaleSheetLayoutView="85" workbookViewId="0">
      <selection activeCell="N1" sqref="N1"/>
    </sheetView>
  </sheetViews>
  <sheetFormatPr defaultColWidth="9" defaultRowHeight="13.8" x14ac:dyDescent="0.3"/>
  <cols>
    <col min="1" max="1" width="16.33203125" style="497" customWidth="1"/>
    <col min="2" max="12" width="13.5546875" style="497" customWidth="1"/>
    <col min="13" max="13" width="16.6640625" style="497" customWidth="1"/>
    <col min="14" max="255" width="9" style="497"/>
    <col min="256" max="256" width="16.33203125" style="497" customWidth="1"/>
    <col min="257" max="268" width="13.5546875" style="497" customWidth="1"/>
    <col min="269" max="269" width="10.44140625" style="497" customWidth="1"/>
    <col min="270" max="511" width="9" style="497"/>
    <col min="512" max="512" width="16.33203125" style="497" customWidth="1"/>
    <col min="513" max="524" width="13.5546875" style="497" customWidth="1"/>
    <col min="525" max="525" width="10.44140625" style="497" customWidth="1"/>
    <col min="526" max="767" width="9" style="497"/>
    <col min="768" max="768" width="16.33203125" style="497" customWidth="1"/>
    <col min="769" max="780" width="13.5546875" style="497" customWidth="1"/>
    <col min="781" max="781" width="10.44140625" style="497" customWidth="1"/>
    <col min="782" max="1023" width="9" style="497"/>
    <col min="1024" max="1024" width="16.33203125" style="497" customWidth="1"/>
    <col min="1025" max="1036" width="13.5546875" style="497" customWidth="1"/>
    <col min="1037" max="1037" width="10.44140625" style="497" customWidth="1"/>
    <col min="1038" max="1279" width="9" style="497"/>
    <col min="1280" max="1280" width="16.33203125" style="497" customWidth="1"/>
    <col min="1281" max="1292" width="13.5546875" style="497" customWidth="1"/>
    <col min="1293" max="1293" width="10.44140625" style="497" customWidth="1"/>
    <col min="1294" max="1535" width="9" style="497"/>
    <col min="1536" max="1536" width="16.33203125" style="497" customWidth="1"/>
    <col min="1537" max="1548" width="13.5546875" style="497" customWidth="1"/>
    <col min="1549" max="1549" width="10.44140625" style="497" customWidth="1"/>
    <col min="1550" max="1791" width="9" style="497"/>
    <col min="1792" max="1792" width="16.33203125" style="497" customWidth="1"/>
    <col min="1793" max="1804" width="13.5546875" style="497" customWidth="1"/>
    <col min="1805" max="1805" width="10.44140625" style="497" customWidth="1"/>
    <col min="1806" max="2047" width="9" style="497"/>
    <col min="2048" max="2048" width="16.33203125" style="497" customWidth="1"/>
    <col min="2049" max="2060" width="13.5546875" style="497" customWidth="1"/>
    <col min="2061" max="2061" width="10.44140625" style="497" customWidth="1"/>
    <col min="2062" max="2303" width="9" style="497"/>
    <col min="2304" max="2304" width="16.33203125" style="497" customWidth="1"/>
    <col min="2305" max="2316" width="13.5546875" style="497" customWidth="1"/>
    <col min="2317" max="2317" width="10.44140625" style="497" customWidth="1"/>
    <col min="2318" max="2559" width="9" style="497"/>
    <col min="2560" max="2560" width="16.33203125" style="497" customWidth="1"/>
    <col min="2561" max="2572" width="13.5546875" style="497" customWidth="1"/>
    <col min="2573" max="2573" width="10.44140625" style="497" customWidth="1"/>
    <col min="2574" max="2815" width="9" style="497"/>
    <col min="2816" max="2816" width="16.33203125" style="497" customWidth="1"/>
    <col min="2817" max="2828" width="13.5546875" style="497" customWidth="1"/>
    <col min="2829" max="2829" width="10.44140625" style="497" customWidth="1"/>
    <col min="2830" max="3071" width="9" style="497"/>
    <col min="3072" max="3072" width="16.33203125" style="497" customWidth="1"/>
    <col min="3073" max="3084" width="13.5546875" style="497" customWidth="1"/>
    <col min="3085" max="3085" width="10.44140625" style="497" customWidth="1"/>
    <col min="3086" max="3327" width="9" style="497"/>
    <col min="3328" max="3328" width="16.33203125" style="497" customWidth="1"/>
    <col min="3329" max="3340" width="13.5546875" style="497" customWidth="1"/>
    <col min="3341" max="3341" width="10.44140625" style="497" customWidth="1"/>
    <col min="3342" max="3583" width="9" style="497"/>
    <col min="3584" max="3584" width="16.33203125" style="497" customWidth="1"/>
    <col min="3585" max="3596" width="13.5546875" style="497" customWidth="1"/>
    <col min="3597" max="3597" width="10.44140625" style="497" customWidth="1"/>
    <col min="3598" max="3839" width="9" style="497"/>
    <col min="3840" max="3840" width="16.33203125" style="497" customWidth="1"/>
    <col min="3841" max="3852" width="13.5546875" style="497" customWidth="1"/>
    <col min="3853" max="3853" width="10.44140625" style="497" customWidth="1"/>
    <col min="3854" max="4095" width="9" style="497"/>
    <col min="4096" max="4096" width="16.33203125" style="497" customWidth="1"/>
    <col min="4097" max="4108" width="13.5546875" style="497" customWidth="1"/>
    <col min="4109" max="4109" width="10.44140625" style="497" customWidth="1"/>
    <col min="4110" max="4351" width="9" style="497"/>
    <col min="4352" max="4352" width="16.33203125" style="497" customWidth="1"/>
    <col min="4353" max="4364" width="13.5546875" style="497" customWidth="1"/>
    <col min="4365" max="4365" width="10.44140625" style="497" customWidth="1"/>
    <col min="4366" max="4607" width="9" style="497"/>
    <col min="4608" max="4608" width="16.33203125" style="497" customWidth="1"/>
    <col min="4609" max="4620" width="13.5546875" style="497" customWidth="1"/>
    <col min="4621" max="4621" width="10.44140625" style="497" customWidth="1"/>
    <col min="4622" max="4863" width="9" style="497"/>
    <col min="4864" max="4864" width="16.33203125" style="497" customWidth="1"/>
    <col min="4865" max="4876" width="13.5546875" style="497" customWidth="1"/>
    <col min="4877" max="4877" width="10.44140625" style="497" customWidth="1"/>
    <col min="4878" max="5119" width="9" style="497"/>
    <col min="5120" max="5120" width="16.33203125" style="497" customWidth="1"/>
    <col min="5121" max="5132" width="13.5546875" style="497" customWidth="1"/>
    <col min="5133" max="5133" width="10.44140625" style="497" customWidth="1"/>
    <col min="5134" max="5375" width="9" style="497"/>
    <col min="5376" max="5376" width="16.33203125" style="497" customWidth="1"/>
    <col min="5377" max="5388" width="13.5546875" style="497" customWidth="1"/>
    <col min="5389" max="5389" width="10.44140625" style="497" customWidth="1"/>
    <col min="5390" max="5631" width="9" style="497"/>
    <col min="5632" max="5632" width="16.33203125" style="497" customWidth="1"/>
    <col min="5633" max="5644" width="13.5546875" style="497" customWidth="1"/>
    <col min="5645" max="5645" width="10.44140625" style="497" customWidth="1"/>
    <col min="5646" max="5887" width="9" style="497"/>
    <col min="5888" max="5888" width="16.33203125" style="497" customWidth="1"/>
    <col min="5889" max="5900" width="13.5546875" style="497" customWidth="1"/>
    <col min="5901" max="5901" width="10.44140625" style="497" customWidth="1"/>
    <col min="5902" max="6143" width="9" style="497"/>
    <col min="6144" max="6144" width="16.33203125" style="497" customWidth="1"/>
    <col min="6145" max="6156" width="13.5546875" style="497" customWidth="1"/>
    <col min="6157" max="6157" width="10.44140625" style="497" customWidth="1"/>
    <col min="6158" max="6399" width="9" style="497"/>
    <col min="6400" max="6400" width="16.33203125" style="497" customWidth="1"/>
    <col min="6401" max="6412" width="13.5546875" style="497" customWidth="1"/>
    <col min="6413" max="6413" width="10.44140625" style="497" customWidth="1"/>
    <col min="6414" max="6655" width="9" style="497"/>
    <col min="6656" max="6656" width="16.33203125" style="497" customWidth="1"/>
    <col min="6657" max="6668" width="13.5546875" style="497" customWidth="1"/>
    <col min="6669" max="6669" width="10.44140625" style="497" customWidth="1"/>
    <col min="6670" max="6911" width="9" style="497"/>
    <col min="6912" max="6912" width="16.33203125" style="497" customWidth="1"/>
    <col min="6913" max="6924" width="13.5546875" style="497" customWidth="1"/>
    <col min="6925" max="6925" width="10.44140625" style="497" customWidth="1"/>
    <col min="6926" max="7167" width="9" style="497"/>
    <col min="7168" max="7168" width="16.33203125" style="497" customWidth="1"/>
    <col min="7169" max="7180" width="13.5546875" style="497" customWidth="1"/>
    <col min="7181" max="7181" width="10.44140625" style="497" customWidth="1"/>
    <col min="7182" max="7423" width="9" style="497"/>
    <col min="7424" max="7424" width="16.33203125" style="497" customWidth="1"/>
    <col min="7425" max="7436" width="13.5546875" style="497" customWidth="1"/>
    <col min="7437" max="7437" width="10.44140625" style="497" customWidth="1"/>
    <col min="7438" max="7679" width="9" style="497"/>
    <col min="7680" max="7680" width="16.33203125" style="497" customWidth="1"/>
    <col min="7681" max="7692" width="13.5546875" style="497" customWidth="1"/>
    <col min="7693" max="7693" width="10.44140625" style="497" customWidth="1"/>
    <col min="7694" max="7935" width="9" style="497"/>
    <col min="7936" max="7936" width="16.33203125" style="497" customWidth="1"/>
    <col min="7937" max="7948" width="13.5546875" style="497" customWidth="1"/>
    <col min="7949" max="7949" width="10.44140625" style="497" customWidth="1"/>
    <col min="7950" max="8191" width="9" style="497"/>
    <col min="8192" max="8192" width="16.33203125" style="497" customWidth="1"/>
    <col min="8193" max="8204" width="13.5546875" style="497" customWidth="1"/>
    <col min="8205" max="8205" width="10.44140625" style="497" customWidth="1"/>
    <col min="8206" max="8447" width="9" style="497"/>
    <col min="8448" max="8448" width="16.33203125" style="497" customWidth="1"/>
    <col min="8449" max="8460" width="13.5546875" style="497" customWidth="1"/>
    <col min="8461" max="8461" width="10.44140625" style="497" customWidth="1"/>
    <col min="8462" max="8703" width="9" style="497"/>
    <col min="8704" max="8704" width="16.33203125" style="497" customWidth="1"/>
    <col min="8705" max="8716" width="13.5546875" style="497" customWidth="1"/>
    <col min="8717" max="8717" width="10.44140625" style="497" customWidth="1"/>
    <col min="8718" max="8959" width="9" style="497"/>
    <col min="8960" max="8960" width="16.33203125" style="497" customWidth="1"/>
    <col min="8961" max="8972" width="13.5546875" style="497" customWidth="1"/>
    <col min="8973" max="8973" width="10.44140625" style="497" customWidth="1"/>
    <col min="8974" max="9215" width="9" style="497"/>
    <col min="9216" max="9216" width="16.33203125" style="497" customWidth="1"/>
    <col min="9217" max="9228" width="13.5546875" style="497" customWidth="1"/>
    <col min="9229" max="9229" width="10.44140625" style="497" customWidth="1"/>
    <col min="9230" max="9471" width="9" style="497"/>
    <col min="9472" max="9472" width="16.33203125" style="497" customWidth="1"/>
    <col min="9473" max="9484" width="13.5546875" style="497" customWidth="1"/>
    <col min="9485" max="9485" width="10.44140625" style="497" customWidth="1"/>
    <col min="9486" max="9727" width="9" style="497"/>
    <col min="9728" max="9728" width="16.33203125" style="497" customWidth="1"/>
    <col min="9729" max="9740" width="13.5546875" style="497" customWidth="1"/>
    <col min="9741" max="9741" width="10.44140625" style="497" customWidth="1"/>
    <col min="9742" max="9983" width="9" style="497"/>
    <col min="9984" max="9984" width="16.33203125" style="497" customWidth="1"/>
    <col min="9985" max="9996" width="13.5546875" style="497" customWidth="1"/>
    <col min="9997" max="9997" width="10.44140625" style="497" customWidth="1"/>
    <col min="9998" max="10239" width="9" style="497"/>
    <col min="10240" max="10240" width="16.33203125" style="497" customWidth="1"/>
    <col min="10241" max="10252" width="13.5546875" style="497" customWidth="1"/>
    <col min="10253" max="10253" width="10.44140625" style="497" customWidth="1"/>
    <col min="10254" max="10495" width="9" style="497"/>
    <col min="10496" max="10496" width="16.33203125" style="497" customWidth="1"/>
    <col min="10497" max="10508" width="13.5546875" style="497" customWidth="1"/>
    <col min="10509" max="10509" width="10.44140625" style="497" customWidth="1"/>
    <col min="10510" max="10751" width="9" style="497"/>
    <col min="10752" max="10752" width="16.33203125" style="497" customWidth="1"/>
    <col min="10753" max="10764" width="13.5546875" style="497" customWidth="1"/>
    <col min="10765" max="10765" width="10.44140625" style="497" customWidth="1"/>
    <col min="10766" max="11007" width="9" style="497"/>
    <col min="11008" max="11008" width="16.33203125" style="497" customWidth="1"/>
    <col min="11009" max="11020" width="13.5546875" style="497" customWidth="1"/>
    <col min="11021" max="11021" width="10.44140625" style="497" customWidth="1"/>
    <col min="11022" max="11263" width="9" style="497"/>
    <col min="11264" max="11264" width="16.33203125" style="497" customWidth="1"/>
    <col min="11265" max="11276" width="13.5546875" style="497" customWidth="1"/>
    <col min="11277" max="11277" width="10.44140625" style="497" customWidth="1"/>
    <col min="11278" max="11519" width="9" style="497"/>
    <col min="11520" max="11520" width="16.33203125" style="497" customWidth="1"/>
    <col min="11521" max="11532" width="13.5546875" style="497" customWidth="1"/>
    <col min="11533" max="11533" width="10.44140625" style="497" customWidth="1"/>
    <col min="11534" max="11775" width="9" style="497"/>
    <col min="11776" max="11776" width="16.33203125" style="497" customWidth="1"/>
    <col min="11777" max="11788" width="13.5546875" style="497" customWidth="1"/>
    <col min="11789" max="11789" width="10.44140625" style="497" customWidth="1"/>
    <col min="11790" max="12031" width="9" style="497"/>
    <col min="12032" max="12032" width="16.33203125" style="497" customWidth="1"/>
    <col min="12033" max="12044" width="13.5546875" style="497" customWidth="1"/>
    <col min="12045" max="12045" width="10.44140625" style="497" customWidth="1"/>
    <col min="12046" max="12287" width="9" style="497"/>
    <col min="12288" max="12288" width="16.33203125" style="497" customWidth="1"/>
    <col min="12289" max="12300" width="13.5546875" style="497" customWidth="1"/>
    <col min="12301" max="12301" width="10.44140625" style="497" customWidth="1"/>
    <col min="12302" max="12543" width="9" style="497"/>
    <col min="12544" max="12544" width="16.33203125" style="497" customWidth="1"/>
    <col min="12545" max="12556" width="13.5546875" style="497" customWidth="1"/>
    <col min="12557" max="12557" width="10.44140625" style="497" customWidth="1"/>
    <col min="12558" max="12799" width="9" style="497"/>
    <col min="12800" max="12800" width="16.33203125" style="497" customWidth="1"/>
    <col min="12801" max="12812" width="13.5546875" style="497" customWidth="1"/>
    <col min="12813" max="12813" width="10.44140625" style="497" customWidth="1"/>
    <col min="12814" max="13055" width="9" style="497"/>
    <col min="13056" max="13056" width="16.33203125" style="497" customWidth="1"/>
    <col min="13057" max="13068" width="13.5546875" style="497" customWidth="1"/>
    <col min="13069" max="13069" width="10.44140625" style="497" customWidth="1"/>
    <col min="13070" max="13311" width="9" style="497"/>
    <col min="13312" max="13312" width="16.33203125" style="497" customWidth="1"/>
    <col min="13313" max="13324" width="13.5546875" style="497" customWidth="1"/>
    <col min="13325" max="13325" width="10.44140625" style="497" customWidth="1"/>
    <col min="13326" max="13567" width="9" style="497"/>
    <col min="13568" max="13568" width="16.33203125" style="497" customWidth="1"/>
    <col min="13569" max="13580" width="13.5546875" style="497" customWidth="1"/>
    <col min="13581" max="13581" width="10.44140625" style="497" customWidth="1"/>
    <col min="13582" max="13823" width="9" style="497"/>
    <col min="13824" max="13824" width="16.33203125" style="497" customWidth="1"/>
    <col min="13825" max="13836" width="13.5546875" style="497" customWidth="1"/>
    <col min="13837" max="13837" width="10.44140625" style="497" customWidth="1"/>
    <col min="13838" max="14079" width="9" style="497"/>
    <col min="14080" max="14080" width="16.33203125" style="497" customWidth="1"/>
    <col min="14081" max="14092" width="13.5546875" style="497" customWidth="1"/>
    <col min="14093" max="14093" width="10.44140625" style="497" customWidth="1"/>
    <col min="14094" max="14335" width="9" style="497"/>
    <col min="14336" max="14336" width="16.33203125" style="497" customWidth="1"/>
    <col min="14337" max="14348" width="13.5546875" style="497" customWidth="1"/>
    <col min="14349" max="14349" width="10.44140625" style="497" customWidth="1"/>
    <col min="14350" max="14591" width="9" style="497"/>
    <col min="14592" max="14592" width="16.33203125" style="497" customWidth="1"/>
    <col min="14593" max="14604" width="13.5546875" style="497" customWidth="1"/>
    <col min="14605" max="14605" width="10.44140625" style="497" customWidth="1"/>
    <col min="14606" max="14847" width="9" style="497"/>
    <col min="14848" max="14848" width="16.33203125" style="497" customWidth="1"/>
    <col min="14849" max="14860" width="13.5546875" style="497" customWidth="1"/>
    <col min="14861" max="14861" width="10.44140625" style="497" customWidth="1"/>
    <col min="14862" max="15103" width="9" style="497"/>
    <col min="15104" max="15104" width="16.33203125" style="497" customWidth="1"/>
    <col min="15105" max="15116" width="13.5546875" style="497" customWidth="1"/>
    <col min="15117" max="15117" width="10.44140625" style="497" customWidth="1"/>
    <col min="15118" max="15359" width="9" style="497"/>
    <col min="15360" max="15360" width="16.33203125" style="497" customWidth="1"/>
    <col min="15361" max="15372" width="13.5546875" style="497" customWidth="1"/>
    <col min="15373" max="15373" width="10.44140625" style="497" customWidth="1"/>
    <col min="15374" max="15615" width="9" style="497"/>
    <col min="15616" max="15616" width="16.33203125" style="497" customWidth="1"/>
    <col min="15617" max="15628" width="13.5546875" style="497" customWidth="1"/>
    <col min="15629" max="15629" width="10.44140625" style="497" customWidth="1"/>
    <col min="15630" max="15871" width="9" style="497"/>
    <col min="15872" max="15872" width="16.33203125" style="497" customWidth="1"/>
    <col min="15873" max="15884" width="13.5546875" style="497" customWidth="1"/>
    <col min="15885" max="15885" width="10.44140625" style="497" customWidth="1"/>
    <col min="15886" max="16127" width="9" style="497"/>
    <col min="16128" max="16128" width="16.33203125" style="497" customWidth="1"/>
    <col min="16129" max="16140" width="13.5546875" style="497" customWidth="1"/>
    <col min="16141" max="16141" width="10.44140625" style="497" customWidth="1"/>
    <col min="16142" max="16384" width="9" style="497"/>
  </cols>
  <sheetData>
    <row r="1" spans="1:14" ht="19.95" customHeight="1" thickBot="1" x14ac:dyDescent="0.35">
      <c r="A1" s="496" t="s">
        <v>634</v>
      </c>
      <c r="K1" s="498" t="s">
        <v>589</v>
      </c>
      <c r="L1" s="2298" t="s">
        <v>590</v>
      </c>
      <c r="M1" s="2298"/>
      <c r="N1" s="109" t="s">
        <v>97</v>
      </c>
    </row>
    <row r="2" spans="1:14" ht="19.95" customHeight="1" thickBot="1" x14ac:dyDescent="0.35">
      <c r="A2" s="496" t="s">
        <v>635</v>
      </c>
      <c r="B2" s="499" t="s">
        <v>592</v>
      </c>
      <c r="C2" s="500"/>
      <c r="D2" s="500"/>
      <c r="E2" s="500"/>
      <c r="F2" s="500"/>
      <c r="G2" s="500"/>
      <c r="H2" s="500"/>
      <c r="I2" s="500"/>
      <c r="J2" s="476"/>
      <c r="K2" s="498" t="s">
        <v>593</v>
      </c>
      <c r="L2" s="2298" t="s">
        <v>636</v>
      </c>
      <c r="M2" s="2298"/>
    </row>
    <row r="3" spans="1:14" ht="60" customHeight="1" x14ac:dyDescent="0.3">
      <c r="B3" s="2299" t="s">
        <v>637</v>
      </c>
      <c r="C3" s="2299"/>
      <c r="D3" s="2299"/>
      <c r="E3" s="2299"/>
      <c r="F3" s="2299"/>
      <c r="G3" s="2299"/>
      <c r="H3" s="2299"/>
      <c r="I3" s="2299"/>
      <c r="J3" s="2299"/>
      <c r="K3" s="2299"/>
    </row>
    <row r="4" spans="1:14" ht="19.2" customHeight="1" thickBot="1" x14ac:dyDescent="0.35">
      <c r="A4" s="501"/>
      <c r="B4" s="501"/>
      <c r="C4" s="501"/>
      <c r="D4" s="2300" t="s">
        <v>785</v>
      </c>
      <c r="E4" s="2300"/>
      <c r="F4" s="2300"/>
      <c r="G4" s="2300"/>
      <c r="H4" s="2300"/>
      <c r="I4" s="2300"/>
      <c r="J4" s="501"/>
      <c r="K4" s="501"/>
      <c r="L4" s="501"/>
      <c r="M4" s="502" t="s">
        <v>638</v>
      </c>
    </row>
    <row r="5" spans="1:14" s="504" customFormat="1" ht="57.6" customHeight="1" x14ac:dyDescent="0.3">
      <c r="A5" s="503" t="s">
        <v>614</v>
      </c>
      <c r="B5" s="503" t="s">
        <v>639</v>
      </c>
      <c r="C5" s="507" t="s">
        <v>640</v>
      </c>
      <c r="D5" s="507" t="s">
        <v>641</v>
      </c>
      <c r="E5" s="507" t="s">
        <v>642</v>
      </c>
      <c r="F5" s="507" t="s">
        <v>643</v>
      </c>
      <c r="G5" s="507" t="s">
        <v>644</v>
      </c>
      <c r="H5" s="507" t="s">
        <v>645</v>
      </c>
      <c r="I5" s="507" t="s">
        <v>646</v>
      </c>
      <c r="J5" s="507" t="s">
        <v>647</v>
      </c>
      <c r="K5" s="507" t="s">
        <v>648</v>
      </c>
      <c r="L5" s="507" t="s">
        <v>649</v>
      </c>
      <c r="M5" s="619" t="s">
        <v>650</v>
      </c>
    </row>
    <row r="6" spans="1:14" ht="22.2" customHeight="1" x14ac:dyDescent="0.3">
      <c r="A6" s="620" t="s">
        <v>651</v>
      </c>
      <c r="B6" s="505">
        <f>SUM(C6:M6,B13:M13)</f>
        <v>574.04</v>
      </c>
      <c r="C6" s="505">
        <v>0</v>
      </c>
      <c r="D6" s="505">
        <v>0</v>
      </c>
      <c r="E6" s="505">
        <v>0</v>
      </c>
      <c r="F6" s="505">
        <v>0</v>
      </c>
      <c r="G6" s="505">
        <v>0</v>
      </c>
      <c r="H6" s="505">
        <v>0</v>
      </c>
      <c r="I6" s="505">
        <v>574.04</v>
      </c>
      <c r="J6" s="505">
        <v>0</v>
      </c>
      <c r="K6" s="505">
        <v>0</v>
      </c>
      <c r="L6" s="505">
        <v>0</v>
      </c>
      <c r="M6" s="505">
        <v>0</v>
      </c>
    </row>
    <row r="7" spans="1:14" ht="22.2" customHeight="1" x14ac:dyDescent="0.3">
      <c r="A7" s="620"/>
      <c r="B7" s="505"/>
      <c r="C7" s="505"/>
      <c r="D7" s="505"/>
      <c r="E7" s="505"/>
      <c r="F7" s="505"/>
      <c r="G7" s="505"/>
      <c r="H7" s="505"/>
      <c r="I7" s="505"/>
      <c r="J7" s="505"/>
      <c r="K7" s="505"/>
      <c r="L7" s="505"/>
      <c r="M7" s="505"/>
    </row>
    <row r="8" spans="1:14" ht="22.2" customHeight="1" x14ac:dyDescent="0.3">
      <c r="A8" s="620"/>
      <c r="B8" s="505"/>
      <c r="C8" s="505"/>
      <c r="D8" s="505"/>
      <c r="E8" s="505"/>
      <c r="F8" s="505"/>
      <c r="G8" s="505"/>
      <c r="H8" s="505"/>
      <c r="I8" s="505"/>
      <c r="J8" s="505"/>
      <c r="K8" s="505"/>
      <c r="L8" s="505"/>
      <c r="M8" s="505"/>
    </row>
    <row r="9" spans="1:14" ht="22.2" customHeight="1" thickBot="1" x14ac:dyDescent="0.35">
      <c r="A9" s="621"/>
      <c r="B9" s="506"/>
      <c r="C9" s="506"/>
      <c r="D9" s="506"/>
      <c r="E9" s="506"/>
      <c r="F9" s="506"/>
      <c r="G9" s="506"/>
      <c r="H9" s="506"/>
      <c r="I9" s="506"/>
      <c r="J9" s="506"/>
      <c r="K9" s="506"/>
      <c r="L9" s="506"/>
      <c r="M9" s="506"/>
    </row>
    <row r="10" spans="1:14" ht="15" x14ac:dyDescent="0.3">
      <c r="A10" s="501"/>
      <c r="B10" s="501"/>
      <c r="C10" s="501"/>
      <c r="D10" s="501"/>
      <c r="E10" s="501"/>
      <c r="F10" s="501"/>
      <c r="G10" s="501"/>
      <c r="H10" s="501"/>
      <c r="I10" s="501"/>
      <c r="J10" s="501"/>
      <c r="K10" s="501"/>
      <c r="L10" s="501"/>
      <c r="M10" s="501"/>
    </row>
    <row r="11" spans="1:14" ht="15.6" thickBot="1" x14ac:dyDescent="0.35">
      <c r="A11" s="501"/>
      <c r="B11" s="501"/>
      <c r="C11" s="501"/>
      <c r="D11" s="501"/>
      <c r="E11" s="501"/>
      <c r="F11" s="501"/>
      <c r="G11" s="501"/>
      <c r="H11" s="501"/>
      <c r="I11" s="501"/>
      <c r="J11" s="501"/>
      <c r="K11" s="501"/>
      <c r="L11" s="501"/>
      <c r="M11" s="501"/>
    </row>
    <row r="12" spans="1:14" ht="57.6" customHeight="1" x14ac:dyDescent="0.3">
      <c r="A12" s="503" t="s">
        <v>614</v>
      </c>
      <c r="B12" s="507" t="s">
        <v>652</v>
      </c>
      <c r="C12" s="507" t="s">
        <v>653</v>
      </c>
      <c r="D12" s="507" t="s">
        <v>654</v>
      </c>
      <c r="E12" s="507" t="s">
        <v>655</v>
      </c>
      <c r="F12" s="507" t="s">
        <v>656</v>
      </c>
      <c r="G12" s="507" t="s">
        <v>657</v>
      </c>
      <c r="H12" s="507" t="s">
        <v>658</v>
      </c>
      <c r="I12" s="507" t="s">
        <v>659</v>
      </c>
      <c r="J12" s="2301" t="s">
        <v>660</v>
      </c>
      <c r="K12" s="2301"/>
      <c r="L12" s="507" t="s">
        <v>661</v>
      </c>
      <c r="M12" s="619" t="s">
        <v>662</v>
      </c>
    </row>
    <row r="13" spans="1:14" ht="22.2" customHeight="1" x14ac:dyDescent="0.3">
      <c r="A13" s="620" t="s">
        <v>651</v>
      </c>
      <c r="B13" s="505">
        <v>0</v>
      </c>
      <c r="C13" s="505">
        <v>0</v>
      </c>
      <c r="D13" s="505">
        <v>0</v>
      </c>
      <c r="E13" s="505">
        <v>0</v>
      </c>
      <c r="F13" s="505">
        <v>0</v>
      </c>
      <c r="G13" s="505">
        <v>0</v>
      </c>
      <c r="H13" s="505">
        <v>0</v>
      </c>
      <c r="I13" s="505">
        <v>0</v>
      </c>
      <c r="J13" s="505">
        <v>0</v>
      </c>
      <c r="K13" s="505">
        <v>0</v>
      </c>
      <c r="L13" s="505">
        <v>0</v>
      </c>
      <c r="M13" s="505">
        <v>0</v>
      </c>
    </row>
    <row r="14" spans="1:14" ht="22.2" customHeight="1" x14ac:dyDescent="0.3">
      <c r="A14" s="620"/>
      <c r="B14" s="505"/>
      <c r="C14" s="505"/>
      <c r="D14" s="505"/>
      <c r="E14" s="505"/>
      <c r="F14" s="505"/>
      <c r="G14" s="505"/>
      <c r="H14" s="505"/>
      <c r="I14" s="505"/>
      <c r="J14" s="505"/>
      <c r="K14" s="505"/>
      <c r="L14" s="505"/>
      <c r="M14" s="505"/>
    </row>
    <row r="15" spans="1:14" ht="22.2" customHeight="1" x14ac:dyDescent="0.3">
      <c r="A15" s="620"/>
      <c r="B15" s="505"/>
      <c r="C15" s="505"/>
      <c r="D15" s="505"/>
      <c r="E15" s="505"/>
      <c r="F15" s="505"/>
      <c r="G15" s="505"/>
      <c r="H15" s="505"/>
      <c r="I15" s="505"/>
      <c r="J15" s="505"/>
      <c r="K15" s="505"/>
      <c r="L15" s="505"/>
      <c r="M15" s="505"/>
    </row>
    <row r="16" spans="1:14" ht="22.2" customHeight="1" thickBot="1" x14ac:dyDescent="0.35">
      <c r="A16" s="621"/>
      <c r="B16" s="508"/>
      <c r="C16" s="508"/>
      <c r="D16" s="508"/>
      <c r="E16" s="508"/>
      <c r="F16" s="508"/>
      <c r="G16" s="508"/>
      <c r="H16" s="508"/>
      <c r="I16" s="508"/>
      <c r="J16" s="508"/>
      <c r="K16" s="508"/>
      <c r="L16" s="508"/>
      <c r="M16" s="508"/>
    </row>
    <row r="17" spans="1:13" ht="18" customHeight="1" x14ac:dyDescent="0.3">
      <c r="A17" s="501" t="s">
        <v>663</v>
      </c>
      <c r="B17" s="501"/>
      <c r="C17" s="501"/>
      <c r="D17" s="501" t="s">
        <v>664</v>
      </c>
      <c r="E17" s="501"/>
      <c r="F17" s="501"/>
      <c r="G17" s="501" t="s">
        <v>630</v>
      </c>
      <c r="H17" s="501"/>
      <c r="I17" s="501"/>
      <c r="J17" s="501" t="s">
        <v>665</v>
      </c>
      <c r="L17" s="501"/>
      <c r="M17" s="501"/>
    </row>
    <row r="18" spans="1:13" ht="30" customHeight="1" x14ac:dyDescent="0.3">
      <c r="A18" s="501"/>
      <c r="B18" s="501"/>
      <c r="C18" s="501"/>
      <c r="D18" s="501"/>
      <c r="E18" s="501"/>
      <c r="F18" s="501"/>
      <c r="G18" s="501" t="s">
        <v>316</v>
      </c>
      <c r="H18" s="501"/>
      <c r="I18" s="501"/>
      <c r="J18" s="501"/>
      <c r="K18" s="501"/>
      <c r="L18" s="501"/>
      <c r="M18" s="501"/>
    </row>
    <row r="19" spans="1:13" ht="22.2" customHeight="1" x14ac:dyDescent="0.3">
      <c r="A19" s="509" t="s">
        <v>632</v>
      </c>
      <c r="B19" s="509"/>
      <c r="C19" s="509"/>
      <c r="D19" s="509"/>
      <c r="E19" s="509"/>
      <c r="F19" s="509"/>
      <c r="G19" s="509"/>
      <c r="H19" s="509"/>
      <c r="I19" s="509"/>
      <c r="J19" s="509"/>
      <c r="K19" s="509"/>
      <c r="L19" s="509"/>
      <c r="M19" s="510" t="s">
        <v>786</v>
      </c>
    </row>
    <row r="20" spans="1:13" ht="21" customHeight="1" x14ac:dyDescent="0.3">
      <c r="A20" s="509" t="s">
        <v>666</v>
      </c>
      <c r="B20" s="509"/>
      <c r="C20" s="509"/>
      <c r="D20" s="509"/>
      <c r="E20" s="509"/>
      <c r="F20" s="509"/>
      <c r="G20" s="509"/>
      <c r="H20" s="509"/>
      <c r="I20" s="509"/>
      <c r="J20" s="509"/>
      <c r="K20" s="509"/>
      <c r="L20" s="509"/>
      <c r="M20" s="509"/>
    </row>
  </sheetData>
  <sheetProtection formatCells="0" formatColumns="0" formatRows="0" insertRows="0" deleteRows="0" selectLockedCells="1"/>
  <mergeCells count="5">
    <mergeCell ref="L1:M1"/>
    <mergeCell ref="L2:M2"/>
    <mergeCell ref="B3:K3"/>
    <mergeCell ref="D4:I4"/>
    <mergeCell ref="J12:K12"/>
  </mergeCells>
  <phoneticPr fontId="10" type="noConversion"/>
  <hyperlinks>
    <hyperlink ref="N1" location="預告統計資料發布時間表!A1" display="回發布時間表" xr:uid="{6FF5BD37-02A5-4662-9B4C-8DC9155F6E71}"/>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EE7A1-DBB1-4E71-91B3-C50A887B1F41}">
  <sheetPr>
    <pageSetUpPr fitToPage="1"/>
  </sheetPr>
  <dimension ref="A1:N18"/>
  <sheetViews>
    <sheetView zoomScale="85" zoomScaleNormal="85" zoomScaleSheetLayoutView="85" workbookViewId="0">
      <selection activeCell="M16" sqref="M16"/>
    </sheetView>
  </sheetViews>
  <sheetFormatPr defaultColWidth="16" defaultRowHeight="16.2" x14ac:dyDescent="0.3"/>
  <cols>
    <col min="1" max="1" width="14.6640625" style="513" customWidth="1"/>
    <col min="2" max="12" width="14.109375" style="513" customWidth="1"/>
    <col min="13" max="13" width="22.21875" style="513" customWidth="1"/>
    <col min="14" max="255" width="16" style="513"/>
    <col min="256" max="256" width="14.6640625" style="513" customWidth="1"/>
    <col min="257" max="268" width="14.109375" style="513" customWidth="1"/>
    <col min="269" max="511" width="16" style="513"/>
    <col min="512" max="512" width="14.6640625" style="513" customWidth="1"/>
    <col min="513" max="524" width="14.109375" style="513" customWidth="1"/>
    <col min="525" max="767" width="16" style="513"/>
    <col min="768" max="768" width="14.6640625" style="513" customWidth="1"/>
    <col min="769" max="780" width="14.109375" style="513" customWidth="1"/>
    <col min="781" max="1023" width="16" style="513"/>
    <col min="1024" max="1024" width="14.6640625" style="513" customWidth="1"/>
    <col min="1025" max="1036" width="14.109375" style="513" customWidth="1"/>
    <col min="1037" max="1279" width="16" style="513"/>
    <col min="1280" max="1280" width="14.6640625" style="513" customWidth="1"/>
    <col min="1281" max="1292" width="14.109375" style="513" customWidth="1"/>
    <col min="1293" max="1535" width="16" style="513"/>
    <col min="1536" max="1536" width="14.6640625" style="513" customWidth="1"/>
    <col min="1537" max="1548" width="14.109375" style="513" customWidth="1"/>
    <col min="1549" max="1791" width="16" style="513"/>
    <col min="1792" max="1792" width="14.6640625" style="513" customWidth="1"/>
    <col min="1793" max="1804" width="14.109375" style="513" customWidth="1"/>
    <col min="1805" max="2047" width="16" style="513"/>
    <col min="2048" max="2048" width="14.6640625" style="513" customWidth="1"/>
    <col min="2049" max="2060" width="14.109375" style="513" customWidth="1"/>
    <col min="2061" max="2303" width="16" style="513"/>
    <col min="2304" max="2304" width="14.6640625" style="513" customWidth="1"/>
    <col min="2305" max="2316" width="14.109375" style="513" customWidth="1"/>
    <col min="2317" max="2559" width="16" style="513"/>
    <col min="2560" max="2560" width="14.6640625" style="513" customWidth="1"/>
    <col min="2561" max="2572" width="14.109375" style="513" customWidth="1"/>
    <col min="2573" max="2815" width="16" style="513"/>
    <col min="2816" max="2816" width="14.6640625" style="513" customWidth="1"/>
    <col min="2817" max="2828" width="14.109375" style="513" customWidth="1"/>
    <col min="2829" max="3071" width="16" style="513"/>
    <col min="3072" max="3072" width="14.6640625" style="513" customWidth="1"/>
    <col min="3073" max="3084" width="14.109375" style="513" customWidth="1"/>
    <col min="3085" max="3327" width="16" style="513"/>
    <col min="3328" max="3328" width="14.6640625" style="513" customWidth="1"/>
    <col min="3329" max="3340" width="14.109375" style="513" customWidth="1"/>
    <col min="3341" max="3583" width="16" style="513"/>
    <col min="3584" max="3584" width="14.6640625" style="513" customWidth="1"/>
    <col min="3585" max="3596" width="14.109375" style="513" customWidth="1"/>
    <col min="3597" max="3839" width="16" style="513"/>
    <col min="3840" max="3840" width="14.6640625" style="513" customWidth="1"/>
    <col min="3841" max="3852" width="14.109375" style="513" customWidth="1"/>
    <col min="3853" max="4095" width="16" style="513"/>
    <col min="4096" max="4096" width="14.6640625" style="513" customWidth="1"/>
    <col min="4097" max="4108" width="14.109375" style="513" customWidth="1"/>
    <col min="4109" max="4351" width="16" style="513"/>
    <col min="4352" max="4352" width="14.6640625" style="513" customWidth="1"/>
    <col min="4353" max="4364" width="14.109375" style="513" customWidth="1"/>
    <col min="4365" max="4607" width="16" style="513"/>
    <col min="4608" max="4608" width="14.6640625" style="513" customWidth="1"/>
    <col min="4609" max="4620" width="14.109375" style="513" customWidth="1"/>
    <col min="4621" max="4863" width="16" style="513"/>
    <col min="4864" max="4864" width="14.6640625" style="513" customWidth="1"/>
    <col min="4865" max="4876" width="14.109375" style="513" customWidth="1"/>
    <col min="4877" max="5119" width="16" style="513"/>
    <col min="5120" max="5120" width="14.6640625" style="513" customWidth="1"/>
    <col min="5121" max="5132" width="14.109375" style="513" customWidth="1"/>
    <col min="5133" max="5375" width="16" style="513"/>
    <col min="5376" max="5376" width="14.6640625" style="513" customWidth="1"/>
    <col min="5377" max="5388" width="14.109375" style="513" customWidth="1"/>
    <col min="5389" max="5631" width="16" style="513"/>
    <col min="5632" max="5632" width="14.6640625" style="513" customWidth="1"/>
    <col min="5633" max="5644" width="14.109375" style="513" customWidth="1"/>
    <col min="5645" max="5887" width="16" style="513"/>
    <col min="5888" max="5888" width="14.6640625" style="513" customWidth="1"/>
    <col min="5889" max="5900" width="14.109375" style="513" customWidth="1"/>
    <col min="5901" max="6143" width="16" style="513"/>
    <col min="6144" max="6144" width="14.6640625" style="513" customWidth="1"/>
    <col min="6145" max="6156" width="14.109375" style="513" customWidth="1"/>
    <col min="6157" max="6399" width="16" style="513"/>
    <col min="6400" max="6400" width="14.6640625" style="513" customWidth="1"/>
    <col min="6401" max="6412" width="14.109375" style="513" customWidth="1"/>
    <col min="6413" max="6655" width="16" style="513"/>
    <col min="6656" max="6656" width="14.6640625" style="513" customWidth="1"/>
    <col min="6657" max="6668" width="14.109375" style="513" customWidth="1"/>
    <col min="6669" max="6911" width="16" style="513"/>
    <col min="6912" max="6912" width="14.6640625" style="513" customWidth="1"/>
    <col min="6913" max="6924" width="14.109375" style="513" customWidth="1"/>
    <col min="6925" max="7167" width="16" style="513"/>
    <col min="7168" max="7168" width="14.6640625" style="513" customWidth="1"/>
    <col min="7169" max="7180" width="14.109375" style="513" customWidth="1"/>
    <col min="7181" max="7423" width="16" style="513"/>
    <col min="7424" max="7424" width="14.6640625" style="513" customWidth="1"/>
    <col min="7425" max="7436" width="14.109375" style="513" customWidth="1"/>
    <col min="7437" max="7679" width="16" style="513"/>
    <col min="7680" max="7680" width="14.6640625" style="513" customWidth="1"/>
    <col min="7681" max="7692" width="14.109375" style="513" customWidth="1"/>
    <col min="7693" max="7935" width="16" style="513"/>
    <col min="7936" max="7936" width="14.6640625" style="513" customWidth="1"/>
    <col min="7937" max="7948" width="14.109375" style="513" customWidth="1"/>
    <col min="7949" max="8191" width="16" style="513"/>
    <col min="8192" max="8192" width="14.6640625" style="513" customWidth="1"/>
    <col min="8193" max="8204" width="14.109375" style="513" customWidth="1"/>
    <col min="8205" max="8447" width="16" style="513"/>
    <col min="8448" max="8448" width="14.6640625" style="513" customWidth="1"/>
    <col min="8449" max="8460" width="14.109375" style="513" customWidth="1"/>
    <col min="8461" max="8703" width="16" style="513"/>
    <col min="8704" max="8704" width="14.6640625" style="513" customWidth="1"/>
    <col min="8705" max="8716" width="14.109375" style="513" customWidth="1"/>
    <col min="8717" max="8959" width="16" style="513"/>
    <col min="8960" max="8960" width="14.6640625" style="513" customWidth="1"/>
    <col min="8961" max="8972" width="14.109375" style="513" customWidth="1"/>
    <col min="8973" max="9215" width="16" style="513"/>
    <col min="9216" max="9216" width="14.6640625" style="513" customWidth="1"/>
    <col min="9217" max="9228" width="14.109375" style="513" customWidth="1"/>
    <col min="9229" max="9471" width="16" style="513"/>
    <col min="9472" max="9472" width="14.6640625" style="513" customWidth="1"/>
    <col min="9473" max="9484" width="14.109375" style="513" customWidth="1"/>
    <col min="9485" max="9727" width="16" style="513"/>
    <col min="9728" max="9728" width="14.6640625" style="513" customWidth="1"/>
    <col min="9729" max="9740" width="14.109375" style="513" customWidth="1"/>
    <col min="9741" max="9983" width="16" style="513"/>
    <col min="9984" max="9984" width="14.6640625" style="513" customWidth="1"/>
    <col min="9985" max="9996" width="14.109375" style="513" customWidth="1"/>
    <col min="9997" max="10239" width="16" style="513"/>
    <col min="10240" max="10240" width="14.6640625" style="513" customWidth="1"/>
    <col min="10241" max="10252" width="14.109375" style="513" customWidth="1"/>
    <col min="10253" max="10495" width="16" style="513"/>
    <col min="10496" max="10496" width="14.6640625" style="513" customWidth="1"/>
    <col min="10497" max="10508" width="14.109375" style="513" customWidth="1"/>
    <col min="10509" max="10751" width="16" style="513"/>
    <col min="10752" max="10752" width="14.6640625" style="513" customWidth="1"/>
    <col min="10753" max="10764" width="14.109375" style="513" customWidth="1"/>
    <col min="10765" max="11007" width="16" style="513"/>
    <col min="11008" max="11008" width="14.6640625" style="513" customWidth="1"/>
    <col min="11009" max="11020" width="14.109375" style="513" customWidth="1"/>
    <col min="11021" max="11263" width="16" style="513"/>
    <col min="11264" max="11264" width="14.6640625" style="513" customWidth="1"/>
    <col min="11265" max="11276" width="14.109375" style="513" customWidth="1"/>
    <col min="11277" max="11519" width="16" style="513"/>
    <col min="11520" max="11520" width="14.6640625" style="513" customWidth="1"/>
    <col min="11521" max="11532" width="14.109375" style="513" customWidth="1"/>
    <col min="11533" max="11775" width="16" style="513"/>
    <col min="11776" max="11776" width="14.6640625" style="513" customWidth="1"/>
    <col min="11777" max="11788" width="14.109375" style="513" customWidth="1"/>
    <col min="11789" max="12031" width="16" style="513"/>
    <col min="12032" max="12032" width="14.6640625" style="513" customWidth="1"/>
    <col min="12033" max="12044" width="14.109375" style="513" customWidth="1"/>
    <col min="12045" max="12287" width="16" style="513"/>
    <col min="12288" max="12288" width="14.6640625" style="513" customWidth="1"/>
    <col min="12289" max="12300" width="14.109375" style="513" customWidth="1"/>
    <col min="12301" max="12543" width="16" style="513"/>
    <col min="12544" max="12544" width="14.6640625" style="513" customWidth="1"/>
    <col min="12545" max="12556" width="14.109375" style="513" customWidth="1"/>
    <col min="12557" max="12799" width="16" style="513"/>
    <col min="12800" max="12800" width="14.6640625" style="513" customWidth="1"/>
    <col min="12801" max="12812" width="14.109375" style="513" customWidth="1"/>
    <col min="12813" max="13055" width="16" style="513"/>
    <col min="13056" max="13056" width="14.6640625" style="513" customWidth="1"/>
    <col min="13057" max="13068" width="14.109375" style="513" customWidth="1"/>
    <col min="13069" max="13311" width="16" style="513"/>
    <col min="13312" max="13312" width="14.6640625" style="513" customWidth="1"/>
    <col min="13313" max="13324" width="14.109375" style="513" customWidth="1"/>
    <col min="13325" max="13567" width="16" style="513"/>
    <col min="13568" max="13568" width="14.6640625" style="513" customWidth="1"/>
    <col min="13569" max="13580" width="14.109375" style="513" customWidth="1"/>
    <col min="13581" max="13823" width="16" style="513"/>
    <col min="13824" max="13824" width="14.6640625" style="513" customWidth="1"/>
    <col min="13825" max="13836" width="14.109375" style="513" customWidth="1"/>
    <col min="13837" max="14079" width="16" style="513"/>
    <col min="14080" max="14080" width="14.6640625" style="513" customWidth="1"/>
    <col min="14081" max="14092" width="14.109375" style="513" customWidth="1"/>
    <col min="14093" max="14335" width="16" style="513"/>
    <col min="14336" max="14336" width="14.6640625" style="513" customWidth="1"/>
    <col min="14337" max="14348" width="14.109375" style="513" customWidth="1"/>
    <col min="14349" max="14591" width="16" style="513"/>
    <col min="14592" max="14592" width="14.6640625" style="513" customWidth="1"/>
    <col min="14593" max="14604" width="14.109375" style="513" customWidth="1"/>
    <col min="14605" max="14847" width="16" style="513"/>
    <col min="14848" max="14848" width="14.6640625" style="513" customWidth="1"/>
    <col min="14849" max="14860" width="14.109375" style="513" customWidth="1"/>
    <col min="14861" max="15103" width="16" style="513"/>
    <col min="15104" max="15104" width="14.6640625" style="513" customWidth="1"/>
    <col min="15105" max="15116" width="14.109375" style="513" customWidth="1"/>
    <col min="15117" max="15359" width="16" style="513"/>
    <col min="15360" max="15360" width="14.6640625" style="513" customWidth="1"/>
    <col min="15361" max="15372" width="14.109375" style="513" customWidth="1"/>
    <col min="15373" max="15615" width="16" style="513"/>
    <col min="15616" max="15616" width="14.6640625" style="513" customWidth="1"/>
    <col min="15617" max="15628" width="14.109375" style="513" customWidth="1"/>
    <col min="15629" max="15871" width="16" style="513"/>
    <col min="15872" max="15872" width="14.6640625" style="513" customWidth="1"/>
    <col min="15873" max="15884" width="14.109375" style="513" customWidth="1"/>
    <col min="15885" max="16127" width="16" style="513"/>
    <col min="16128" max="16128" width="14.6640625" style="513" customWidth="1"/>
    <col min="16129" max="16140" width="14.109375" style="513" customWidth="1"/>
    <col min="16141" max="16384" width="16" style="513"/>
  </cols>
  <sheetData>
    <row r="1" spans="1:14" ht="19.95" customHeight="1" thickBot="1" x14ac:dyDescent="0.35">
      <c r="A1" s="496" t="s">
        <v>634</v>
      </c>
      <c r="B1" s="511"/>
      <c r="C1" s="511"/>
      <c r="D1" s="511"/>
      <c r="E1" s="511"/>
      <c r="F1" s="511"/>
      <c r="G1" s="511"/>
      <c r="H1" s="511"/>
      <c r="I1" s="511"/>
      <c r="J1" s="511"/>
      <c r="K1" s="512" t="s">
        <v>589</v>
      </c>
      <c r="L1" s="2303" t="s">
        <v>590</v>
      </c>
      <c r="M1" s="2303"/>
      <c r="N1" s="109" t="s">
        <v>97</v>
      </c>
    </row>
    <row r="2" spans="1:14" ht="19.95" customHeight="1" thickBot="1" x14ac:dyDescent="0.35">
      <c r="A2" s="496" t="s">
        <v>635</v>
      </c>
      <c r="B2" s="514" t="s">
        <v>592</v>
      </c>
      <c r="C2" s="515"/>
      <c r="D2" s="515"/>
      <c r="E2" s="515"/>
      <c r="F2" s="515"/>
      <c r="G2" s="515"/>
      <c r="H2" s="515"/>
      <c r="I2" s="515"/>
      <c r="J2" s="476"/>
      <c r="K2" s="512" t="s">
        <v>593</v>
      </c>
      <c r="L2" s="2303" t="s">
        <v>667</v>
      </c>
      <c r="M2" s="2303"/>
    </row>
    <row r="3" spans="1:14" ht="60" customHeight="1" x14ac:dyDescent="0.3">
      <c r="A3" s="516"/>
      <c r="B3" s="2304" t="s">
        <v>668</v>
      </c>
      <c r="C3" s="2304"/>
      <c r="D3" s="2304"/>
      <c r="E3" s="2304"/>
      <c r="F3" s="2304"/>
      <c r="G3" s="2304"/>
      <c r="H3" s="2304"/>
      <c r="I3" s="2304"/>
      <c r="J3" s="2304"/>
      <c r="K3" s="2304"/>
      <c r="L3" s="517"/>
      <c r="M3" s="517"/>
    </row>
    <row r="4" spans="1:14" ht="20.399999999999999" customHeight="1" thickBot="1" x14ac:dyDescent="0.35">
      <c r="A4" s="516"/>
      <c r="B4" s="516"/>
      <c r="C4" s="516"/>
      <c r="D4" s="516"/>
      <c r="E4" s="2305" t="s">
        <v>785</v>
      </c>
      <c r="F4" s="2305"/>
      <c r="G4" s="2305"/>
      <c r="H4" s="2305"/>
      <c r="I4" s="516"/>
      <c r="J4" s="516"/>
      <c r="K4" s="516"/>
      <c r="L4" s="516"/>
      <c r="M4" s="518" t="s">
        <v>669</v>
      </c>
    </row>
    <row r="5" spans="1:14" ht="79.95" customHeight="1" x14ac:dyDescent="0.3">
      <c r="A5" s="519" t="s">
        <v>614</v>
      </c>
      <c r="B5" s="519" t="s">
        <v>670</v>
      </c>
      <c r="C5" s="525" t="s">
        <v>671</v>
      </c>
      <c r="D5" s="525" t="s">
        <v>672</v>
      </c>
      <c r="E5" s="525" t="s">
        <v>673</v>
      </c>
      <c r="F5" s="525" t="s">
        <v>643</v>
      </c>
      <c r="G5" s="525" t="s">
        <v>644</v>
      </c>
      <c r="H5" s="525" t="s">
        <v>645</v>
      </c>
      <c r="I5" s="525" t="s">
        <v>674</v>
      </c>
      <c r="J5" s="525" t="s">
        <v>675</v>
      </c>
      <c r="K5" s="525" t="s">
        <v>676</v>
      </c>
      <c r="L5" s="525" t="s">
        <v>677</v>
      </c>
      <c r="M5" s="615" t="s">
        <v>650</v>
      </c>
    </row>
    <row r="6" spans="1:14" ht="29.4" customHeight="1" x14ac:dyDescent="0.3">
      <c r="A6" s="616" t="s">
        <v>678</v>
      </c>
      <c r="B6" s="520">
        <f>SUM(C6:M6,B11:M11)</f>
        <v>0</v>
      </c>
      <c r="C6" s="521">
        <v>0</v>
      </c>
      <c r="D6" s="521">
        <v>0</v>
      </c>
      <c r="E6" s="521">
        <v>0</v>
      </c>
      <c r="F6" s="521">
        <v>0</v>
      </c>
      <c r="G6" s="521">
        <v>0</v>
      </c>
      <c r="H6" s="521">
        <v>0</v>
      </c>
      <c r="I6" s="521">
        <v>0</v>
      </c>
      <c r="J6" s="521">
        <v>0</v>
      </c>
      <c r="K6" s="521">
        <v>0</v>
      </c>
      <c r="L6" s="521">
        <v>0</v>
      </c>
      <c r="M6" s="521">
        <v>0</v>
      </c>
    </row>
    <row r="7" spans="1:14" ht="29.4" customHeight="1" x14ac:dyDescent="0.3">
      <c r="A7" s="617"/>
      <c r="B7" s="522"/>
      <c r="C7" s="526"/>
      <c r="D7" s="526"/>
      <c r="E7" s="526"/>
      <c r="F7" s="526"/>
      <c r="G7" s="526"/>
      <c r="H7" s="526"/>
      <c r="I7" s="526"/>
      <c r="J7" s="526"/>
      <c r="K7" s="526"/>
      <c r="L7" s="526"/>
      <c r="M7" s="526"/>
    </row>
    <row r="8" spans="1:14" ht="29.4" customHeight="1" thickBot="1" x14ac:dyDescent="0.35">
      <c r="A8" s="618"/>
      <c r="B8" s="523"/>
      <c r="C8" s="527"/>
      <c r="D8" s="527"/>
      <c r="E8" s="527"/>
      <c r="F8" s="527"/>
      <c r="G8" s="527"/>
      <c r="H8" s="527"/>
      <c r="I8" s="527"/>
      <c r="J8" s="527"/>
      <c r="K8" s="527"/>
      <c r="L8" s="527"/>
      <c r="M8" s="527"/>
    </row>
    <row r="9" spans="1:14" ht="25.2" customHeight="1" thickBot="1" x14ac:dyDescent="0.35">
      <c r="A9" s="516"/>
      <c r="B9" s="516"/>
      <c r="C9" s="516"/>
      <c r="D9" s="516"/>
      <c r="E9" s="516"/>
      <c r="F9" s="516"/>
      <c r="G9" s="516"/>
      <c r="H9" s="516"/>
      <c r="I9" s="516"/>
      <c r="J9" s="516"/>
      <c r="K9" s="516"/>
      <c r="L9" s="516"/>
      <c r="M9" s="516"/>
    </row>
    <row r="10" spans="1:14" ht="78.599999999999994" customHeight="1" x14ac:dyDescent="0.3">
      <c r="A10" s="519" t="s">
        <v>614</v>
      </c>
      <c r="B10" s="525" t="s">
        <v>652</v>
      </c>
      <c r="C10" s="525" t="s">
        <v>653</v>
      </c>
      <c r="D10" s="525" t="s">
        <v>679</v>
      </c>
      <c r="E10" s="524" t="s">
        <v>680</v>
      </c>
      <c r="F10" s="525" t="s">
        <v>656</v>
      </c>
      <c r="G10" s="525" t="s">
        <v>657</v>
      </c>
      <c r="H10" s="525" t="s">
        <v>658</v>
      </c>
      <c r="I10" s="525" t="s">
        <v>659</v>
      </c>
      <c r="J10" s="2306" t="s">
        <v>681</v>
      </c>
      <c r="K10" s="2306"/>
      <c r="L10" s="525" t="s">
        <v>661</v>
      </c>
      <c r="M10" s="615" t="s">
        <v>662</v>
      </c>
    </row>
    <row r="11" spans="1:14" ht="29.4" customHeight="1" x14ac:dyDescent="0.3">
      <c r="A11" s="616" t="s">
        <v>678</v>
      </c>
      <c r="B11" s="520">
        <v>0</v>
      </c>
      <c r="C11" s="521">
        <v>0</v>
      </c>
      <c r="D11" s="521">
        <v>0</v>
      </c>
      <c r="E11" s="521">
        <v>0</v>
      </c>
      <c r="F11" s="521">
        <v>0</v>
      </c>
      <c r="G11" s="521">
        <v>0</v>
      </c>
      <c r="H11" s="521">
        <v>0</v>
      </c>
      <c r="I11" s="521">
        <v>0</v>
      </c>
      <c r="J11" s="2302">
        <v>0</v>
      </c>
      <c r="K11" s="2302"/>
      <c r="L11" s="521">
        <v>0</v>
      </c>
      <c r="M11" s="521">
        <v>0</v>
      </c>
    </row>
    <row r="12" spans="1:14" ht="29.4" customHeight="1" x14ac:dyDescent="0.3">
      <c r="A12" s="617"/>
      <c r="B12" s="522"/>
      <c r="C12" s="526"/>
      <c r="D12" s="526"/>
      <c r="E12" s="526"/>
      <c r="F12" s="526"/>
      <c r="G12" s="526"/>
      <c r="H12" s="526"/>
      <c r="I12" s="526"/>
      <c r="J12" s="2307"/>
      <c r="K12" s="2307"/>
      <c r="L12" s="526"/>
      <c r="M12" s="526"/>
    </row>
    <row r="13" spans="1:14" ht="29.4" customHeight="1" thickBot="1" x14ac:dyDescent="0.35">
      <c r="A13" s="618"/>
      <c r="B13" s="523"/>
      <c r="C13" s="527"/>
      <c r="D13" s="527"/>
      <c r="E13" s="527"/>
      <c r="F13" s="527"/>
      <c r="G13" s="527"/>
      <c r="H13" s="527"/>
      <c r="I13" s="527"/>
      <c r="J13" s="2308"/>
      <c r="K13" s="2308"/>
      <c r="L13" s="527"/>
      <c r="M13" s="527"/>
    </row>
    <row r="14" spans="1:14" ht="21" customHeight="1" x14ac:dyDescent="0.3">
      <c r="A14" s="511" t="s">
        <v>663</v>
      </c>
      <c r="B14" s="511"/>
      <c r="C14" s="511"/>
      <c r="D14" s="511" t="s">
        <v>664</v>
      </c>
      <c r="E14" s="511"/>
      <c r="F14" s="511"/>
      <c r="G14" s="2309" t="s">
        <v>630</v>
      </c>
      <c r="H14" s="2309"/>
      <c r="I14" s="511"/>
      <c r="J14" s="511" t="s">
        <v>665</v>
      </c>
      <c r="K14" s="511"/>
      <c r="L14" s="511"/>
      <c r="M14" s="516"/>
    </row>
    <row r="15" spans="1:14" ht="28.2" customHeight="1" x14ac:dyDescent="0.3">
      <c r="A15" s="511"/>
      <c r="B15" s="511"/>
      <c r="C15" s="511"/>
      <c r="D15" s="511"/>
      <c r="E15" s="511"/>
      <c r="F15" s="511"/>
      <c r="G15" s="2309" t="s">
        <v>316</v>
      </c>
      <c r="H15" s="2309"/>
      <c r="I15" s="511"/>
      <c r="J15" s="511"/>
      <c r="K15" s="511"/>
      <c r="L15" s="511"/>
      <c r="M15" s="516"/>
    </row>
    <row r="16" spans="1:14" ht="28.95" customHeight="1" x14ac:dyDescent="0.3">
      <c r="B16" s="511"/>
      <c r="C16" s="511"/>
      <c r="D16" s="511"/>
      <c r="E16" s="511"/>
      <c r="F16" s="511"/>
      <c r="G16" s="511"/>
      <c r="H16" s="511"/>
      <c r="I16" s="511"/>
      <c r="J16" s="511"/>
      <c r="K16" s="511"/>
      <c r="M16" s="510" t="s">
        <v>786</v>
      </c>
    </row>
    <row r="17" spans="1:13" x14ac:dyDescent="0.3">
      <c r="A17" s="511" t="s">
        <v>682</v>
      </c>
      <c r="B17" s="511"/>
      <c r="C17" s="511"/>
      <c r="D17" s="511"/>
      <c r="E17" s="511"/>
      <c r="F17" s="511"/>
      <c r="G17" s="511"/>
      <c r="H17" s="511"/>
      <c r="I17" s="511"/>
      <c r="J17" s="511"/>
      <c r="K17" s="511"/>
      <c r="L17" s="511"/>
      <c r="M17" s="516"/>
    </row>
    <row r="18" spans="1:13" ht="21.6" customHeight="1" x14ac:dyDescent="0.3">
      <c r="A18" s="511" t="s">
        <v>683</v>
      </c>
      <c r="B18" s="511"/>
      <c r="C18" s="511"/>
      <c r="D18" s="511"/>
      <c r="E18" s="511"/>
      <c r="F18" s="511"/>
      <c r="G18" s="511"/>
      <c r="H18" s="511"/>
      <c r="I18" s="511"/>
      <c r="J18" s="2310"/>
      <c r="K18" s="2310"/>
      <c r="L18" s="2310"/>
      <c r="M18" s="516"/>
    </row>
  </sheetData>
  <sheetProtection formatCells="0" formatColumns="0" formatRows="0" insertRows="0" deleteRows="0" selectLockedCells="1"/>
  <mergeCells count="11">
    <mergeCell ref="J12:K12"/>
    <mergeCell ref="J13:K13"/>
    <mergeCell ref="G14:H14"/>
    <mergeCell ref="G15:H15"/>
    <mergeCell ref="J18:L18"/>
    <mergeCell ref="J11:K11"/>
    <mergeCell ref="L1:M1"/>
    <mergeCell ref="L2:M2"/>
    <mergeCell ref="B3:K3"/>
    <mergeCell ref="E4:H4"/>
    <mergeCell ref="J10:K10"/>
  </mergeCells>
  <phoneticPr fontId="10" type="noConversion"/>
  <hyperlinks>
    <hyperlink ref="N1" location="預告統計資料發布時間表!A1" display="回發布時間表" xr:uid="{550F99ED-6AA0-461E-B3E6-BEA284E7A17B}"/>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B431C-5775-4DAF-9FD6-8429B40362C7}">
  <sheetPr>
    <pageSetUpPr fitToPage="1"/>
  </sheetPr>
  <dimension ref="A1:P37"/>
  <sheetViews>
    <sheetView zoomScale="85" zoomScaleNormal="85" zoomScaleSheetLayoutView="85" workbookViewId="0"/>
  </sheetViews>
  <sheetFormatPr defaultColWidth="12.77734375" defaultRowHeight="18" customHeight="1" x14ac:dyDescent="0.3"/>
  <cols>
    <col min="1" max="1" width="12.88671875" style="533" customWidth="1"/>
    <col min="2" max="15" width="11.88671875" style="533" customWidth="1"/>
    <col min="16" max="256" width="12.77734375" style="533"/>
    <col min="257" max="257" width="12.88671875" style="533" customWidth="1"/>
    <col min="258" max="271" width="11.88671875" style="533" customWidth="1"/>
    <col min="272" max="512" width="12.77734375" style="533"/>
    <col min="513" max="513" width="12.88671875" style="533" customWidth="1"/>
    <col min="514" max="527" width="11.88671875" style="533" customWidth="1"/>
    <col min="528" max="768" width="12.77734375" style="533"/>
    <col min="769" max="769" width="12.88671875" style="533" customWidth="1"/>
    <col min="770" max="783" width="11.88671875" style="533" customWidth="1"/>
    <col min="784" max="1024" width="12.77734375" style="533"/>
    <col min="1025" max="1025" width="12.88671875" style="533" customWidth="1"/>
    <col min="1026" max="1039" width="11.88671875" style="533" customWidth="1"/>
    <col min="1040" max="1280" width="12.77734375" style="533"/>
    <col min="1281" max="1281" width="12.88671875" style="533" customWidth="1"/>
    <col min="1282" max="1295" width="11.88671875" style="533" customWidth="1"/>
    <col min="1296" max="1536" width="12.77734375" style="533"/>
    <col min="1537" max="1537" width="12.88671875" style="533" customWidth="1"/>
    <col min="1538" max="1551" width="11.88671875" style="533" customWidth="1"/>
    <col min="1552" max="1792" width="12.77734375" style="533"/>
    <col min="1793" max="1793" width="12.88671875" style="533" customWidth="1"/>
    <col min="1794" max="1807" width="11.88671875" style="533" customWidth="1"/>
    <col min="1808" max="2048" width="12.77734375" style="533"/>
    <col min="2049" max="2049" width="12.88671875" style="533" customWidth="1"/>
    <col min="2050" max="2063" width="11.88671875" style="533" customWidth="1"/>
    <col min="2064" max="2304" width="12.77734375" style="533"/>
    <col min="2305" max="2305" width="12.88671875" style="533" customWidth="1"/>
    <col min="2306" max="2319" width="11.88671875" style="533" customWidth="1"/>
    <col min="2320" max="2560" width="12.77734375" style="533"/>
    <col min="2561" max="2561" width="12.88671875" style="533" customWidth="1"/>
    <col min="2562" max="2575" width="11.88671875" style="533" customWidth="1"/>
    <col min="2576" max="2816" width="12.77734375" style="533"/>
    <col min="2817" max="2817" width="12.88671875" style="533" customWidth="1"/>
    <col min="2818" max="2831" width="11.88671875" style="533" customWidth="1"/>
    <col min="2832" max="3072" width="12.77734375" style="533"/>
    <col min="3073" max="3073" width="12.88671875" style="533" customWidth="1"/>
    <col min="3074" max="3087" width="11.88671875" style="533" customWidth="1"/>
    <col min="3088" max="3328" width="12.77734375" style="533"/>
    <col min="3329" max="3329" width="12.88671875" style="533" customWidth="1"/>
    <col min="3330" max="3343" width="11.88671875" style="533" customWidth="1"/>
    <col min="3344" max="3584" width="12.77734375" style="533"/>
    <col min="3585" max="3585" width="12.88671875" style="533" customWidth="1"/>
    <col min="3586" max="3599" width="11.88671875" style="533" customWidth="1"/>
    <col min="3600" max="3840" width="12.77734375" style="533"/>
    <col min="3841" max="3841" width="12.88671875" style="533" customWidth="1"/>
    <col min="3842" max="3855" width="11.88671875" style="533" customWidth="1"/>
    <col min="3856" max="4096" width="12.77734375" style="533"/>
    <col min="4097" max="4097" width="12.88671875" style="533" customWidth="1"/>
    <col min="4098" max="4111" width="11.88671875" style="533" customWidth="1"/>
    <col min="4112" max="4352" width="12.77734375" style="533"/>
    <col min="4353" max="4353" width="12.88671875" style="533" customWidth="1"/>
    <col min="4354" max="4367" width="11.88671875" style="533" customWidth="1"/>
    <col min="4368" max="4608" width="12.77734375" style="533"/>
    <col min="4609" max="4609" width="12.88671875" style="533" customWidth="1"/>
    <col min="4610" max="4623" width="11.88671875" style="533" customWidth="1"/>
    <col min="4624" max="4864" width="12.77734375" style="533"/>
    <col min="4865" max="4865" width="12.88671875" style="533" customWidth="1"/>
    <col min="4866" max="4879" width="11.88671875" style="533" customWidth="1"/>
    <col min="4880" max="5120" width="12.77734375" style="533"/>
    <col min="5121" max="5121" width="12.88671875" style="533" customWidth="1"/>
    <col min="5122" max="5135" width="11.88671875" style="533" customWidth="1"/>
    <col min="5136" max="5376" width="12.77734375" style="533"/>
    <col min="5377" max="5377" width="12.88671875" style="533" customWidth="1"/>
    <col min="5378" max="5391" width="11.88671875" style="533" customWidth="1"/>
    <col min="5392" max="5632" width="12.77734375" style="533"/>
    <col min="5633" max="5633" width="12.88671875" style="533" customWidth="1"/>
    <col min="5634" max="5647" width="11.88671875" style="533" customWidth="1"/>
    <col min="5648" max="5888" width="12.77734375" style="533"/>
    <col min="5889" max="5889" width="12.88671875" style="533" customWidth="1"/>
    <col min="5890" max="5903" width="11.88671875" style="533" customWidth="1"/>
    <col min="5904" max="6144" width="12.77734375" style="533"/>
    <col min="6145" max="6145" width="12.88671875" style="533" customWidth="1"/>
    <col min="6146" max="6159" width="11.88671875" style="533" customWidth="1"/>
    <col min="6160" max="6400" width="12.77734375" style="533"/>
    <col min="6401" max="6401" width="12.88671875" style="533" customWidth="1"/>
    <col min="6402" max="6415" width="11.88671875" style="533" customWidth="1"/>
    <col min="6416" max="6656" width="12.77734375" style="533"/>
    <col min="6657" max="6657" width="12.88671875" style="533" customWidth="1"/>
    <col min="6658" max="6671" width="11.88671875" style="533" customWidth="1"/>
    <col min="6672" max="6912" width="12.77734375" style="533"/>
    <col min="6913" max="6913" width="12.88671875" style="533" customWidth="1"/>
    <col min="6914" max="6927" width="11.88671875" style="533" customWidth="1"/>
    <col min="6928" max="7168" width="12.77734375" style="533"/>
    <col min="7169" max="7169" width="12.88671875" style="533" customWidth="1"/>
    <col min="7170" max="7183" width="11.88671875" style="533" customWidth="1"/>
    <col min="7184" max="7424" width="12.77734375" style="533"/>
    <col min="7425" max="7425" width="12.88671875" style="533" customWidth="1"/>
    <col min="7426" max="7439" width="11.88671875" style="533" customWidth="1"/>
    <col min="7440" max="7680" width="12.77734375" style="533"/>
    <col min="7681" max="7681" width="12.88671875" style="533" customWidth="1"/>
    <col min="7682" max="7695" width="11.88671875" style="533" customWidth="1"/>
    <col min="7696" max="7936" width="12.77734375" style="533"/>
    <col min="7937" max="7937" width="12.88671875" style="533" customWidth="1"/>
    <col min="7938" max="7951" width="11.88671875" style="533" customWidth="1"/>
    <col min="7952" max="8192" width="12.77734375" style="533"/>
    <col min="8193" max="8193" width="12.88671875" style="533" customWidth="1"/>
    <col min="8194" max="8207" width="11.88671875" style="533" customWidth="1"/>
    <col min="8208" max="8448" width="12.77734375" style="533"/>
    <col min="8449" max="8449" width="12.88671875" style="533" customWidth="1"/>
    <col min="8450" max="8463" width="11.88671875" style="533" customWidth="1"/>
    <col min="8464" max="8704" width="12.77734375" style="533"/>
    <col min="8705" max="8705" width="12.88671875" style="533" customWidth="1"/>
    <col min="8706" max="8719" width="11.88671875" style="533" customWidth="1"/>
    <col min="8720" max="8960" width="12.77734375" style="533"/>
    <col min="8961" max="8961" width="12.88671875" style="533" customWidth="1"/>
    <col min="8962" max="8975" width="11.88671875" style="533" customWidth="1"/>
    <col min="8976" max="9216" width="12.77734375" style="533"/>
    <col min="9217" max="9217" width="12.88671875" style="533" customWidth="1"/>
    <col min="9218" max="9231" width="11.88671875" style="533" customWidth="1"/>
    <col min="9232" max="9472" width="12.77734375" style="533"/>
    <col min="9473" max="9473" width="12.88671875" style="533" customWidth="1"/>
    <col min="9474" max="9487" width="11.88671875" style="533" customWidth="1"/>
    <col min="9488" max="9728" width="12.77734375" style="533"/>
    <col min="9729" max="9729" width="12.88671875" style="533" customWidth="1"/>
    <col min="9730" max="9743" width="11.88671875" style="533" customWidth="1"/>
    <col min="9744" max="9984" width="12.77734375" style="533"/>
    <col min="9985" max="9985" width="12.88671875" style="533" customWidth="1"/>
    <col min="9986" max="9999" width="11.88671875" style="533" customWidth="1"/>
    <col min="10000" max="10240" width="12.77734375" style="533"/>
    <col min="10241" max="10241" width="12.88671875" style="533" customWidth="1"/>
    <col min="10242" max="10255" width="11.88671875" style="533" customWidth="1"/>
    <col min="10256" max="10496" width="12.77734375" style="533"/>
    <col min="10497" max="10497" width="12.88671875" style="533" customWidth="1"/>
    <col min="10498" max="10511" width="11.88671875" style="533" customWidth="1"/>
    <col min="10512" max="10752" width="12.77734375" style="533"/>
    <col min="10753" max="10753" width="12.88671875" style="533" customWidth="1"/>
    <col min="10754" max="10767" width="11.88671875" style="533" customWidth="1"/>
    <col min="10768" max="11008" width="12.77734375" style="533"/>
    <col min="11009" max="11009" width="12.88671875" style="533" customWidth="1"/>
    <col min="11010" max="11023" width="11.88671875" style="533" customWidth="1"/>
    <col min="11024" max="11264" width="12.77734375" style="533"/>
    <col min="11265" max="11265" width="12.88671875" style="533" customWidth="1"/>
    <col min="11266" max="11279" width="11.88671875" style="533" customWidth="1"/>
    <col min="11280" max="11520" width="12.77734375" style="533"/>
    <col min="11521" max="11521" width="12.88671875" style="533" customWidth="1"/>
    <col min="11522" max="11535" width="11.88671875" style="533" customWidth="1"/>
    <col min="11536" max="11776" width="12.77734375" style="533"/>
    <col min="11777" max="11777" width="12.88671875" style="533" customWidth="1"/>
    <col min="11778" max="11791" width="11.88671875" style="533" customWidth="1"/>
    <col min="11792" max="12032" width="12.77734375" style="533"/>
    <col min="12033" max="12033" width="12.88671875" style="533" customWidth="1"/>
    <col min="12034" max="12047" width="11.88671875" style="533" customWidth="1"/>
    <col min="12048" max="12288" width="12.77734375" style="533"/>
    <col min="12289" max="12289" width="12.88671875" style="533" customWidth="1"/>
    <col min="12290" max="12303" width="11.88671875" style="533" customWidth="1"/>
    <col min="12304" max="12544" width="12.77734375" style="533"/>
    <col min="12545" max="12545" width="12.88671875" style="533" customWidth="1"/>
    <col min="12546" max="12559" width="11.88671875" style="533" customWidth="1"/>
    <col min="12560" max="12800" width="12.77734375" style="533"/>
    <col min="12801" max="12801" width="12.88671875" style="533" customWidth="1"/>
    <col min="12802" max="12815" width="11.88671875" style="533" customWidth="1"/>
    <col min="12816" max="13056" width="12.77734375" style="533"/>
    <col min="13057" max="13057" width="12.88671875" style="533" customWidth="1"/>
    <col min="13058" max="13071" width="11.88671875" style="533" customWidth="1"/>
    <col min="13072" max="13312" width="12.77734375" style="533"/>
    <col min="13313" max="13313" width="12.88671875" style="533" customWidth="1"/>
    <col min="13314" max="13327" width="11.88671875" style="533" customWidth="1"/>
    <col min="13328" max="13568" width="12.77734375" style="533"/>
    <col min="13569" max="13569" width="12.88671875" style="533" customWidth="1"/>
    <col min="13570" max="13583" width="11.88671875" style="533" customWidth="1"/>
    <col min="13584" max="13824" width="12.77734375" style="533"/>
    <col min="13825" max="13825" width="12.88671875" style="533" customWidth="1"/>
    <col min="13826" max="13839" width="11.88671875" style="533" customWidth="1"/>
    <col min="13840" max="14080" width="12.77734375" style="533"/>
    <col min="14081" max="14081" width="12.88671875" style="533" customWidth="1"/>
    <col min="14082" max="14095" width="11.88671875" style="533" customWidth="1"/>
    <col min="14096" max="14336" width="12.77734375" style="533"/>
    <col min="14337" max="14337" width="12.88671875" style="533" customWidth="1"/>
    <col min="14338" max="14351" width="11.88671875" style="533" customWidth="1"/>
    <col min="14352" max="14592" width="12.77734375" style="533"/>
    <col min="14593" max="14593" width="12.88671875" style="533" customWidth="1"/>
    <col min="14594" max="14607" width="11.88671875" style="533" customWidth="1"/>
    <col min="14608" max="14848" width="12.77734375" style="533"/>
    <col min="14849" max="14849" width="12.88671875" style="533" customWidth="1"/>
    <col min="14850" max="14863" width="11.88671875" style="533" customWidth="1"/>
    <col min="14864" max="15104" width="12.77734375" style="533"/>
    <col min="15105" max="15105" width="12.88671875" style="533" customWidth="1"/>
    <col min="15106" max="15119" width="11.88671875" style="533" customWidth="1"/>
    <col min="15120" max="15360" width="12.77734375" style="533"/>
    <col min="15361" max="15361" width="12.88671875" style="533" customWidth="1"/>
    <col min="15362" max="15375" width="11.88671875" style="533" customWidth="1"/>
    <col min="15376" max="15616" width="12.77734375" style="533"/>
    <col min="15617" max="15617" width="12.88671875" style="533" customWidth="1"/>
    <col min="15618" max="15631" width="11.88671875" style="533" customWidth="1"/>
    <col min="15632" max="15872" width="12.77734375" style="533"/>
    <col min="15873" max="15873" width="12.88671875" style="533" customWidth="1"/>
    <col min="15874" max="15887" width="11.88671875" style="533" customWidth="1"/>
    <col min="15888" max="16128" width="12.77734375" style="533"/>
    <col min="16129" max="16129" width="12.88671875" style="533" customWidth="1"/>
    <col min="16130" max="16143" width="11.88671875" style="533" customWidth="1"/>
    <col min="16144" max="16384" width="12.77734375" style="533"/>
  </cols>
  <sheetData>
    <row r="1" spans="1:16" ht="16.8" thickBot="1" x14ac:dyDescent="0.35">
      <c r="A1" s="528" t="s">
        <v>588</v>
      </c>
      <c r="B1" s="529"/>
      <c r="C1" s="530"/>
      <c r="D1" s="530"/>
      <c r="E1" s="530"/>
      <c r="F1" s="530"/>
      <c r="G1" s="530"/>
      <c r="H1" s="530"/>
      <c r="I1" s="530"/>
      <c r="J1" s="530"/>
      <c r="K1" s="531"/>
      <c r="L1" s="531"/>
      <c r="M1" s="532" t="s">
        <v>589</v>
      </c>
      <c r="N1" s="2311" t="s">
        <v>590</v>
      </c>
      <c r="O1" s="2312"/>
      <c r="P1" s="109" t="s">
        <v>97</v>
      </c>
    </row>
    <row r="2" spans="1:16" ht="16.8" thickBot="1" x14ac:dyDescent="0.35">
      <c r="A2" s="528" t="s">
        <v>591</v>
      </c>
      <c r="B2" s="534" t="s">
        <v>592</v>
      </c>
      <c r="C2" s="535"/>
      <c r="D2" s="535"/>
      <c r="E2" s="535"/>
      <c r="F2" s="535"/>
      <c r="G2" s="535"/>
      <c r="H2" s="535"/>
      <c r="I2" s="535"/>
      <c r="J2" s="535"/>
      <c r="K2" s="536"/>
      <c r="L2" s="476"/>
      <c r="M2" s="532" t="s">
        <v>593</v>
      </c>
      <c r="N2" s="2313" t="s">
        <v>684</v>
      </c>
      <c r="O2" s="2313"/>
    </row>
    <row r="3" spans="1:16" ht="16.2" x14ac:dyDescent="0.3">
      <c r="A3" s="530"/>
      <c r="B3" s="530"/>
      <c r="C3" s="530"/>
      <c r="D3" s="530"/>
      <c r="E3" s="530"/>
      <c r="F3" s="530"/>
      <c r="G3" s="530"/>
      <c r="H3" s="530"/>
      <c r="I3" s="530"/>
      <c r="J3" s="530"/>
      <c r="K3" s="530"/>
      <c r="L3" s="530"/>
      <c r="M3" s="530"/>
      <c r="N3" s="530"/>
      <c r="O3" s="530"/>
    </row>
    <row r="4" spans="1:16" ht="28.2" x14ac:dyDescent="0.55000000000000004">
      <c r="A4" s="2314" t="s">
        <v>685</v>
      </c>
      <c r="B4" s="2314"/>
      <c r="C4" s="2314"/>
      <c r="D4" s="2314"/>
      <c r="E4" s="2314"/>
      <c r="F4" s="2314"/>
      <c r="G4" s="2314"/>
      <c r="H4" s="2314"/>
      <c r="I4" s="2314"/>
      <c r="J4" s="2314"/>
      <c r="K4" s="2314"/>
      <c r="L4" s="2314"/>
      <c r="M4" s="2314"/>
      <c r="N4" s="2314"/>
      <c r="O4" s="2314"/>
    </row>
    <row r="5" spans="1:16" ht="24" customHeight="1" thickBot="1" x14ac:dyDescent="0.35">
      <c r="A5" s="531"/>
      <c r="B5" s="531"/>
      <c r="C5" s="531"/>
      <c r="D5" s="531"/>
      <c r="E5" s="531"/>
      <c r="F5" s="2315" t="s">
        <v>711</v>
      </c>
      <c r="G5" s="2315"/>
      <c r="H5" s="2315"/>
      <c r="I5" s="2315"/>
      <c r="J5" s="531"/>
      <c r="K5" s="531"/>
      <c r="L5" s="531"/>
      <c r="M5" s="531"/>
      <c r="N5" s="531"/>
      <c r="O5" s="531"/>
    </row>
    <row r="6" spans="1:16" ht="27.6" customHeight="1" thickBot="1" x14ac:dyDescent="0.35">
      <c r="A6" s="2316" t="s">
        <v>614</v>
      </c>
      <c r="B6" s="2318" t="s">
        <v>686</v>
      </c>
      <c r="C6" s="2318"/>
      <c r="D6" s="2318"/>
      <c r="E6" s="2318"/>
      <c r="F6" s="2319" t="s">
        <v>687</v>
      </c>
      <c r="G6" s="2319"/>
      <c r="H6" s="2319"/>
      <c r="I6" s="2319"/>
      <c r="J6" s="2318" t="s">
        <v>688</v>
      </c>
      <c r="K6" s="2318"/>
      <c r="L6" s="2318"/>
      <c r="M6" s="2318"/>
      <c r="N6" s="2320" t="s">
        <v>689</v>
      </c>
      <c r="O6" s="2322" t="s">
        <v>690</v>
      </c>
    </row>
    <row r="7" spans="1:16" ht="27.6" customHeight="1" thickBot="1" x14ac:dyDescent="0.35">
      <c r="A7" s="2317"/>
      <c r="B7" s="537"/>
      <c r="C7" s="2324" t="s">
        <v>691</v>
      </c>
      <c r="D7" s="2324"/>
      <c r="E7" s="2324"/>
      <c r="F7" s="538"/>
      <c r="G7" s="2324" t="s">
        <v>691</v>
      </c>
      <c r="H7" s="2324"/>
      <c r="I7" s="2324"/>
      <c r="J7" s="537"/>
      <c r="K7" s="2325" t="s">
        <v>691</v>
      </c>
      <c r="L7" s="2325"/>
      <c r="M7" s="2325"/>
      <c r="N7" s="2321"/>
      <c r="O7" s="2323"/>
    </row>
    <row r="8" spans="1:16" ht="21.6" customHeight="1" thickBot="1" x14ac:dyDescent="0.35">
      <c r="A8" s="2317"/>
      <c r="B8" s="537" t="s">
        <v>692</v>
      </c>
      <c r="C8" s="2326" t="s">
        <v>693</v>
      </c>
      <c r="D8" s="2324" t="s">
        <v>694</v>
      </c>
      <c r="E8" s="2324" t="s">
        <v>611</v>
      </c>
      <c r="F8" s="537" t="s">
        <v>692</v>
      </c>
      <c r="G8" s="2326" t="s">
        <v>693</v>
      </c>
      <c r="H8" s="2324" t="s">
        <v>694</v>
      </c>
      <c r="I8" s="2324" t="s">
        <v>611</v>
      </c>
      <c r="J8" s="537" t="s">
        <v>692</v>
      </c>
      <c r="K8" s="2326" t="s">
        <v>693</v>
      </c>
      <c r="L8" s="2324" t="s">
        <v>694</v>
      </c>
      <c r="M8" s="2325" t="s">
        <v>611</v>
      </c>
      <c r="N8" s="2321"/>
      <c r="O8" s="2323"/>
    </row>
    <row r="9" spans="1:16" ht="20.399999999999999" customHeight="1" x14ac:dyDescent="0.3">
      <c r="A9" s="2317"/>
      <c r="B9" s="539" t="s">
        <v>627</v>
      </c>
      <c r="C9" s="2326"/>
      <c r="D9" s="2324"/>
      <c r="E9" s="2324"/>
      <c r="F9" s="539" t="s">
        <v>627</v>
      </c>
      <c r="G9" s="2326"/>
      <c r="H9" s="2324"/>
      <c r="I9" s="2324"/>
      <c r="J9" s="539" t="s">
        <v>627</v>
      </c>
      <c r="K9" s="2326"/>
      <c r="L9" s="2324"/>
      <c r="M9" s="2325"/>
      <c r="N9" s="2321"/>
      <c r="O9" s="2323"/>
    </row>
    <row r="10" spans="1:16" ht="16.2" x14ac:dyDescent="0.3">
      <c r="A10" s="565" t="s">
        <v>695</v>
      </c>
      <c r="B10" s="566">
        <f>F10+J10</f>
        <v>5774</v>
      </c>
      <c r="C10" s="566">
        <f>G10+K10</f>
        <v>34644</v>
      </c>
      <c r="D10" s="566">
        <f>H10+L10</f>
        <v>0</v>
      </c>
      <c r="E10" s="566">
        <f>I10+M10</f>
        <v>0</v>
      </c>
      <c r="F10" s="566">
        <v>5774</v>
      </c>
      <c r="G10" s="566">
        <v>34644</v>
      </c>
      <c r="H10" s="566">
        <v>0</v>
      </c>
      <c r="I10" s="566">
        <v>0</v>
      </c>
      <c r="J10" s="566">
        <v>0</v>
      </c>
      <c r="K10" s="566">
        <v>0</v>
      </c>
      <c r="L10" s="566">
        <v>0</v>
      </c>
      <c r="M10" s="567">
        <v>0</v>
      </c>
      <c r="N10" s="568">
        <v>0</v>
      </c>
      <c r="O10" s="569">
        <v>1860</v>
      </c>
    </row>
    <row r="11" spans="1:16" ht="16.2" x14ac:dyDescent="0.3">
      <c r="A11" s="563"/>
      <c r="B11" s="570"/>
      <c r="C11" s="571"/>
      <c r="D11" s="571"/>
      <c r="E11" s="571"/>
      <c r="F11" s="571"/>
      <c r="G11" s="571"/>
      <c r="H11" s="571"/>
      <c r="I11" s="571"/>
      <c r="J11" s="571"/>
      <c r="K11" s="571"/>
      <c r="L11" s="571"/>
      <c r="M11" s="571"/>
      <c r="N11" s="571"/>
      <c r="O11" s="571"/>
    </row>
    <row r="12" spans="1:16" ht="16.2" x14ac:dyDescent="0.3">
      <c r="A12" s="563"/>
      <c r="B12" s="570"/>
      <c r="C12" s="571"/>
      <c r="D12" s="571"/>
      <c r="E12" s="571"/>
      <c r="F12" s="571"/>
      <c r="G12" s="571"/>
      <c r="H12" s="571"/>
      <c r="I12" s="571"/>
      <c r="J12" s="571"/>
      <c r="K12" s="571"/>
      <c r="L12" s="571"/>
      <c r="M12" s="571"/>
      <c r="N12" s="571"/>
      <c r="O12" s="571"/>
    </row>
    <row r="13" spans="1:16" ht="16.2" x14ac:dyDescent="0.3">
      <c r="A13" s="563"/>
      <c r="B13" s="570"/>
      <c r="C13" s="571"/>
      <c r="D13" s="571"/>
      <c r="E13" s="571"/>
      <c r="F13" s="571"/>
      <c r="G13" s="571"/>
      <c r="H13" s="571"/>
      <c r="I13" s="571"/>
      <c r="J13" s="571"/>
      <c r="K13" s="571"/>
      <c r="L13" s="571"/>
      <c r="M13" s="571"/>
      <c r="N13" s="571"/>
      <c r="O13" s="571"/>
    </row>
    <row r="14" spans="1:16" ht="16.2" x14ac:dyDescent="0.3">
      <c r="A14" s="563"/>
      <c r="B14" s="570"/>
      <c r="C14" s="571"/>
      <c r="D14" s="571"/>
      <c r="E14" s="571"/>
      <c r="F14" s="571"/>
      <c r="G14" s="571"/>
      <c r="H14" s="571"/>
      <c r="I14" s="571"/>
      <c r="J14" s="571"/>
      <c r="K14" s="571"/>
      <c r="L14" s="571"/>
      <c r="M14" s="571"/>
      <c r="N14" s="571"/>
      <c r="O14" s="571"/>
    </row>
    <row r="15" spans="1:16" ht="16.2" x14ac:dyDescent="0.3">
      <c r="A15" s="563"/>
      <c r="B15" s="570"/>
      <c r="C15" s="571"/>
      <c r="D15" s="571"/>
      <c r="E15" s="571"/>
      <c r="F15" s="571"/>
      <c r="G15" s="571"/>
      <c r="H15" s="571"/>
      <c r="I15" s="571"/>
      <c r="J15" s="571"/>
      <c r="K15" s="571"/>
      <c r="L15" s="571"/>
      <c r="M15" s="571"/>
      <c r="N15" s="571"/>
      <c r="O15" s="571"/>
    </row>
    <row r="16" spans="1:16" ht="16.2" x14ac:dyDescent="0.3">
      <c r="A16" s="563"/>
      <c r="B16" s="570"/>
      <c r="C16" s="571"/>
      <c r="D16" s="571"/>
      <c r="E16" s="571"/>
      <c r="F16" s="571"/>
      <c r="G16" s="571"/>
      <c r="H16" s="571"/>
      <c r="I16" s="571"/>
      <c r="J16" s="571"/>
      <c r="K16" s="571"/>
      <c r="L16" s="571"/>
      <c r="M16" s="571"/>
      <c r="N16" s="571"/>
      <c r="O16" s="571"/>
    </row>
    <row r="17" spans="1:15" ht="16.2" x14ac:dyDescent="0.3">
      <c r="A17" s="563"/>
      <c r="B17" s="570"/>
      <c r="C17" s="571"/>
      <c r="D17" s="571"/>
      <c r="E17" s="571"/>
      <c r="F17" s="571"/>
      <c r="G17" s="571"/>
      <c r="H17" s="571"/>
      <c r="I17" s="571"/>
      <c r="J17" s="571"/>
      <c r="K17" s="571"/>
      <c r="L17" s="571"/>
      <c r="M17" s="571"/>
      <c r="N17" s="571"/>
      <c r="O17" s="571"/>
    </row>
    <row r="18" spans="1:15" ht="16.2" x14ac:dyDescent="0.3">
      <c r="A18" s="563"/>
      <c r="B18" s="570"/>
      <c r="C18" s="571"/>
      <c r="D18" s="571"/>
      <c r="E18" s="571"/>
      <c r="F18" s="571"/>
      <c r="G18" s="571"/>
      <c r="H18" s="571"/>
      <c r="I18" s="571"/>
      <c r="J18" s="571"/>
      <c r="K18" s="571"/>
      <c r="L18" s="571"/>
      <c r="M18" s="571"/>
      <c r="N18" s="571"/>
      <c r="O18" s="571"/>
    </row>
    <row r="19" spans="1:15" ht="16.2" x14ac:dyDescent="0.3">
      <c r="A19" s="563"/>
      <c r="B19" s="570"/>
      <c r="C19" s="571"/>
      <c r="D19" s="571"/>
      <c r="E19" s="571"/>
      <c r="F19" s="571"/>
      <c r="G19" s="571"/>
      <c r="H19" s="571"/>
      <c r="I19" s="571"/>
      <c r="J19" s="571"/>
      <c r="K19" s="571"/>
      <c r="L19" s="571"/>
      <c r="M19" s="571"/>
      <c r="N19" s="571"/>
      <c r="O19" s="571"/>
    </row>
    <row r="20" spans="1:15" ht="16.2" x14ac:dyDescent="0.3">
      <c r="A20" s="563"/>
      <c r="B20" s="570"/>
      <c r="C20" s="571"/>
      <c r="D20" s="571"/>
      <c r="E20" s="571"/>
      <c r="F20" s="571"/>
      <c r="G20" s="571"/>
      <c r="H20" s="571"/>
      <c r="I20" s="571"/>
      <c r="J20" s="571"/>
      <c r="K20" s="571"/>
      <c r="L20" s="571"/>
      <c r="M20" s="571"/>
      <c r="N20" s="571"/>
      <c r="O20" s="571"/>
    </row>
    <row r="21" spans="1:15" ht="16.2" x14ac:dyDescent="0.3">
      <c r="A21" s="563"/>
      <c r="B21" s="570"/>
      <c r="C21" s="571"/>
      <c r="D21" s="571"/>
      <c r="E21" s="571"/>
      <c r="F21" s="571"/>
      <c r="G21" s="571"/>
      <c r="H21" s="571"/>
      <c r="I21" s="571"/>
      <c r="J21" s="571"/>
      <c r="K21" s="571"/>
      <c r="L21" s="571"/>
      <c r="M21" s="571"/>
      <c r="N21" s="571"/>
      <c r="O21" s="571"/>
    </row>
    <row r="22" spans="1:15" ht="16.2" x14ac:dyDescent="0.3">
      <c r="A22" s="563"/>
      <c r="B22" s="570"/>
      <c r="C22" s="571"/>
      <c r="D22" s="571"/>
      <c r="E22" s="571"/>
      <c r="F22" s="571"/>
      <c r="G22" s="571"/>
      <c r="H22" s="571"/>
      <c r="I22" s="571"/>
      <c r="J22" s="571"/>
      <c r="K22" s="571"/>
      <c r="L22" s="571"/>
      <c r="M22" s="571"/>
      <c r="N22" s="571"/>
      <c r="O22" s="571"/>
    </row>
    <row r="23" spans="1:15" ht="16.2" x14ac:dyDescent="0.3">
      <c r="A23" s="563"/>
      <c r="B23" s="570"/>
      <c r="C23" s="571"/>
      <c r="D23" s="571"/>
      <c r="E23" s="571"/>
      <c r="F23" s="571"/>
      <c r="G23" s="571"/>
      <c r="H23" s="571"/>
      <c r="I23" s="571"/>
      <c r="J23" s="571"/>
      <c r="K23" s="571"/>
      <c r="L23" s="571"/>
      <c r="M23" s="571"/>
      <c r="N23" s="571"/>
      <c r="O23" s="571"/>
    </row>
    <row r="24" spans="1:15" ht="16.2" x14ac:dyDescent="0.3">
      <c r="A24" s="563"/>
      <c r="B24" s="570"/>
      <c r="C24" s="571"/>
      <c r="D24" s="571"/>
      <c r="E24" s="571"/>
      <c r="F24" s="571"/>
      <c r="G24" s="571"/>
      <c r="H24" s="571"/>
      <c r="I24" s="571"/>
      <c r="J24" s="571"/>
      <c r="K24" s="571"/>
      <c r="L24" s="571"/>
      <c r="M24" s="571"/>
      <c r="N24" s="571"/>
      <c r="O24" s="571"/>
    </row>
    <row r="25" spans="1:15" ht="16.2" x14ac:dyDescent="0.3">
      <c r="A25" s="563"/>
      <c r="B25" s="570"/>
      <c r="C25" s="571"/>
      <c r="D25" s="571"/>
      <c r="E25" s="571"/>
      <c r="F25" s="571"/>
      <c r="G25" s="571"/>
      <c r="H25" s="571"/>
      <c r="I25" s="571"/>
      <c r="J25" s="571"/>
      <c r="K25" s="571"/>
      <c r="L25" s="571"/>
      <c r="M25" s="571"/>
      <c r="N25" s="571"/>
      <c r="O25" s="571"/>
    </row>
    <row r="26" spans="1:15" ht="16.2" x14ac:dyDescent="0.3">
      <c r="A26" s="563"/>
      <c r="B26" s="570"/>
      <c r="C26" s="571"/>
      <c r="D26" s="571"/>
      <c r="E26" s="571"/>
      <c r="F26" s="571"/>
      <c r="G26" s="571"/>
      <c r="H26" s="571"/>
      <c r="I26" s="571"/>
      <c r="J26" s="571"/>
      <c r="K26" s="571"/>
      <c r="L26" s="571"/>
      <c r="M26" s="571"/>
      <c r="N26" s="571"/>
      <c r="O26" s="571"/>
    </row>
    <row r="27" spans="1:15" ht="16.2" x14ac:dyDescent="0.3">
      <c r="A27" s="563"/>
      <c r="B27" s="570"/>
      <c r="C27" s="571"/>
      <c r="D27" s="571"/>
      <c r="E27" s="571"/>
      <c r="F27" s="571"/>
      <c r="G27" s="571"/>
      <c r="H27" s="571"/>
      <c r="I27" s="571"/>
      <c r="J27" s="571"/>
      <c r="K27" s="571"/>
      <c r="L27" s="571"/>
      <c r="M27" s="571"/>
      <c r="N27" s="571"/>
      <c r="O27" s="571"/>
    </row>
    <row r="28" spans="1:15" ht="16.8" thickBot="1" x14ac:dyDescent="0.35">
      <c r="A28" s="564"/>
      <c r="B28" s="572"/>
      <c r="C28" s="573"/>
      <c r="D28" s="573"/>
      <c r="E28" s="573"/>
      <c r="F28" s="573"/>
      <c r="G28" s="573"/>
      <c r="H28" s="573"/>
      <c r="I28" s="573"/>
      <c r="J28" s="573"/>
      <c r="K28" s="573"/>
      <c r="L28" s="573"/>
      <c r="M28" s="573"/>
      <c r="N28" s="573"/>
      <c r="O28" s="573"/>
    </row>
    <row r="29" spans="1:15" ht="16.2" x14ac:dyDescent="0.3">
      <c r="A29" s="574" t="s">
        <v>312</v>
      </c>
      <c r="B29" s="574" t="s">
        <v>629</v>
      </c>
      <c r="C29" s="574"/>
      <c r="D29" s="574" t="s">
        <v>313</v>
      </c>
      <c r="E29" s="574"/>
      <c r="F29" s="574"/>
      <c r="G29" s="574" t="s">
        <v>630</v>
      </c>
      <c r="H29" s="574"/>
      <c r="I29" s="574"/>
      <c r="J29" s="574"/>
      <c r="K29" s="574" t="s">
        <v>631</v>
      </c>
      <c r="L29" s="574"/>
      <c r="M29" s="574"/>
      <c r="N29" s="574"/>
      <c r="O29" s="574"/>
    </row>
    <row r="30" spans="1:15" ht="24.6" customHeight="1" x14ac:dyDescent="0.3">
      <c r="A30" s="574" t="s">
        <v>629</v>
      </c>
      <c r="B30" s="574" t="s">
        <v>629</v>
      </c>
      <c r="C30" s="574"/>
      <c r="D30" s="574"/>
      <c r="E30" s="574"/>
      <c r="F30" s="574"/>
      <c r="G30" s="574" t="s">
        <v>316</v>
      </c>
      <c r="H30" s="574"/>
      <c r="I30" s="574"/>
      <c r="J30" s="574"/>
      <c r="K30" s="574"/>
      <c r="L30" s="574"/>
      <c r="M30" s="574"/>
      <c r="N30" s="574"/>
      <c r="O30" s="574"/>
    </row>
    <row r="31" spans="1:15" ht="16.2" x14ac:dyDescent="0.3">
      <c r="A31" s="574"/>
      <c r="B31" s="574"/>
      <c r="C31" s="574"/>
      <c r="D31" s="574"/>
      <c r="E31" s="574"/>
      <c r="F31" s="574"/>
      <c r="G31" s="574"/>
      <c r="H31" s="574"/>
      <c r="I31" s="574"/>
      <c r="J31" s="574"/>
      <c r="K31" s="574"/>
      <c r="L31" s="574"/>
      <c r="M31" s="574"/>
      <c r="N31" s="574"/>
      <c r="O31" s="495" t="s">
        <v>710</v>
      </c>
    </row>
    <row r="32" spans="1:15" ht="16.2" x14ac:dyDescent="0.3">
      <c r="A32" s="529" t="s">
        <v>696</v>
      </c>
      <c r="B32" s="529"/>
      <c r="C32" s="529"/>
      <c r="D32" s="574"/>
      <c r="E32" s="574"/>
      <c r="F32" s="574"/>
      <c r="G32" s="574"/>
      <c r="H32" s="574"/>
      <c r="I32" s="574"/>
      <c r="J32" s="574"/>
      <c r="K32" s="574"/>
      <c r="L32" s="574"/>
      <c r="M32" s="574"/>
      <c r="N32" s="574"/>
      <c r="O32" s="574"/>
    </row>
    <row r="33" spans="1:15" ht="16.2" x14ac:dyDescent="0.3">
      <c r="A33" s="529" t="s">
        <v>697</v>
      </c>
      <c r="B33" s="529"/>
      <c r="C33" s="529"/>
      <c r="D33" s="574"/>
      <c r="E33" s="574"/>
      <c r="F33" s="574"/>
      <c r="G33" s="574"/>
      <c r="H33" s="574"/>
      <c r="I33" s="574"/>
      <c r="J33" s="574"/>
      <c r="K33" s="574"/>
      <c r="L33" s="574"/>
      <c r="M33" s="574"/>
      <c r="N33" s="574"/>
      <c r="O33" s="574"/>
    </row>
    <row r="34" spans="1:15" ht="16.2" x14ac:dyDescent="0.3">
      <c r="A34" s="529" t="s">
        <v>698</v>
      </c>
      <c r="B34" s="529"/>
      <c r="C34" s="529"/>
      <c r="D34" s="574"/>
      <c r="E34" s="574"/>
      <c r="F34" s="574"/>
      <c r="G34" s="574"/>
      <c r="H34" s="574"/>
      <c r="I34" s="574"/>
      <c r="J34" s="574"/>
      <c r="K34" s="574"/>
      <c r="L34" s="574"/>
      <c r="M34" s="574"/>
      <c r="N34" s="574"/>
      <c r="O34" s="574"/>
    </row>
    <row r="35" spans="1:15" ht="16.2" x14ac:dyDescent="0.3">
      <c r="A35" s="529" t="s">
        <v>699</v>
      </c>
      <c r="B35" s="529"/>
      <c r="C35" s="529"/>
      <c r="D35" s="530"/>
      <c r="E35" s="530"/>
      <c r="F35" s="530"/>
      <c r="G35" s="530"/>
      <c r="H35" s="530"/>
      <c r="I35" s="530"/>
      <c r="J35" s="530"/>
      <c r="K35" s="530"/>
      <c r="L35" s="530"/>
      <c r="M35" s="530"/>
      <c r="N35" s="530"/>
      <c r="O35" s="530"/>
    </row>
    <row r="36" spans="1:15" ht="16.2" x14ac:dyDescent="0.3">
      <c r="A36" s="529" t="s">
        <v>700</v>
      </c>
      <c r="B36" s="529"/>
      <c r="C36" s="529"/>
      <c r="D36" s="530"/>
      <c r="E36" s="530"/>
      <c r="F36" s="530"/>
      <c r="G36" s="530"/>
      <c r="H36" s="530"/>
      <c r="I36" s="530"/>
      <c r="J36" s="530"/>
      <c r="K36" s="530"/>
      <c r="L36" s="530"/>
      <c r="M36" s="530"/>
      <c r="N36" s="530"/>
      <c r="O36" s="530"/>
    </row>
    <row r="37" spans="1:15" ht="16.2" x14ac:dyDescent="0.3">
      <c r="A37" s="529" t="s">
        <v>701</v>
      </c>
      <c r="B37" s="529"/>
      <c r="C37" s="529"/>
      <c r="D37" s="530"/>
      <c r="E37" s="530"/>
      <c r="F37" s="530"/>
      <c r="G37" s="530"/>
      <c r="H37" s="530"/>
      <c r="I37" s="530"/>
      <c r="J37" s="530"/>
      <c r="K37" s="530"/>
      <c r="L37" s="530"/>
      <c r="M37" s="530"/>
      <c r="N37" s="530"/>
      <c r="O37" s="530"/>
    </row>
  </sheetData>
  <sheetProtection formatCells="0" formatColumns="0" formatRows="0" insertRows="0" deleteRows="0" selectLockedCells="1"/>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10" type="noConversion"/>
  <hyperlinks>
    <hyperlink ref="P1" location="預告統計資料發布時間表!A1" display="回發布時間表" xr:uid="{B0FF50BB-90E3-4E76-A1D5-F45969AEC3B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FD61-B93C-4DEC-94A3-07F20A013060}">
  <dimension ref="A1:K40"/>
  <sheetViews>
    <sheetView zoomScaleNormal="100" workbookViewId="0">
      <selection activeCell="J2" sqref="J2"/>
    </sheetView>
  </sheetViews>
  <sheetFormatPr defaultRowHeight="13.8" x14ac:dyDescent="0.25"/>
  <cols>
    <col min="1" max="8" width="19.6640625" style="1338" customWidth="1"/>
    <col min="9" max="9" width="16.5546875" style="1338" customWidth="1"/>
    <col min="10" max="16384" width="8.88671875" style="1338"/>
  </cols>
  <sheetData>
    <row r="1" spans="1:10" ht="14.4" thickBot="1" x14ac:dyDescent="0.3"/>
    <row r="2" spans="1:10" ht="16.8" thickBot="1" x14ac:dyDescent="0.3">
      <c r="A2" s="1339" t="s">
        <v>588</v>
      </c>
      <c r="G2" s="1409" t="s">
        <v>95</v>
      </c>
      <c r="H2" s="1340" t="s">
        <v>1446</v>
      </c>
      <c r="I2" s="1341"/>
      <c r="J2" s="109" t="s">
        <v>97</v>
      </c>
    </row>
    <row r="3" spans="1:10" ht="16.8" thickBot="1" x14ac:dyDescent="0.3">
      <c r="A3" s="1339" t="s">
        <v>591</v>
      </c>
      <c r="B3" s="1365" t="s">
        <v>1478</v>
      </c>
      <c r="C3" s="1342"/>
      <c r="D3" s="1343"/>
      <c r="E3" s="1343"/>
      <c r="F3" s="1343"/>
      <c r="G3" s="1410" t="s">
        <v>1447</v>
      </c>
      <c r="H3" s="1408" t="s">
        <v>1481</v>
      </c>
      <c r="I3" s="1391"/>
    </row>
    <row r="5" spans="1:10" ht="24.6" x14ac:dyDescent="0.45">
      <c r="A5" s="2327" t="s">
        <v>1448</v>
      </c>
      <c r="B5" s="2327"/>
      <c r="C5" s="2327"/>
      <c r="D5" s="2327"/>
      <c r="E5" s="2327"/>
      <c r="F5" s="2327"/>
      <c r="G5" s="2327"/>
      <c r="H5" s="2327"/>
      <c r="I5" s="2327"/>
    </row>
    <row r="8" spans="1:10" ht="16.2" customHeight="1" thickBot="1" x14ac:dyDescent="0.3">
      <c r="A8" s="1344"/>
      <c r="B8" s="2338" t="s">
        <v>1128</v>
      </c>
      <c r="C8" s="2338"/>
      <c r="D8" s="2338"/>
      <c r="E8" s="2338"/>
      <c r="F8" s="2338"/>
      <c r="G8" s="2338"/>
      <c r="H8" s="2338"/>
      <c r="I8" s="1345" t="s">
        <v>1449</v>
      </c>
    </row>
    <row r="9" spans="1:10" ht="22.5" customHeight="1" x14ac:dyDescent="0.3">
      <c r="A9" s="2339" t="s">
        <v>1482</v>
      </c>
      <c r="B9" s="2329" t="s">
        <v>197</v>
      </c>
      <c r="C9" s="2332" t="s">
        <v>1450</v>
      </c>
      <c r="D9" s="2333"/>
      <c r="E9" s="2333"/>
      <c r="F9" s="2333"/>
      <c r="G9" s="2333"/>
      <c r="H9" s="2334"/>
      <c r="I9" s="1346"/>
    </row>
    <row r="10" spans="1:10" ht="21.75" customHeight="1" x14ac:dyDescent="0.25">
      <c r="A10" s="2340"/>
      <c r="B10" s="2330"/>
      <c r="C10" s="2342" t="s">
        <v>299</v>
      </c>
      <c r="D10" s="2335" t="s">
        <v>1451</v>
      </c>
      <c r="E10" s="2336"/>
      <c r="F10" s="2336"/>
      <c r="G10" s="2337"/>
      <c r="H10" s="1392" t="s">
        <v>1452</v>
      </c>
      <c r="I10" s="1347" t="s">
        <v>1453</v>
      </c>
    </row>
    <row r="11" spans="1:10" ht="23.25" customHeight="1" x14ac:dyDescent="0.3">
      <c r="A11" s="2341"/>
      <c r="B11" s="2331"/>
      <c r="C11" s="2331"/>
      <c r="D11" s="1349" t="s">
        <v>1454</v>
      </c>
      <c r="E11" s="1349" t="s">
        <v>1455</v>
      </c>
      <c r="F11" s="1349" t="s">
        <v>1456</v>
      </c>
      <c r="G11" s="1349" t="s">
        <v>1457</v>
      </c>
      <c r="H11" s="1349"/>
      <c r="I11" s="1348"/>
    </row>
    <row r="12" spans="1:10" ht="27" customHeight="1" x14ac:dyDescent="0.3">
      <c r="A12" s="1393" t="s">
        <v>571</v>
      </c>
      <c r="B12" s="1398">
        <f>C12+I12</f>
        <v>4810.95</v>
      </c>
      <c r="C12" s="1399">
        <f>D12+H12</f>
        <v>4710.95</v>
      </c>
      <c r="D12" s="1399">
        <f>SUM(E12:G12)</f>
        <v>3412.79</v>
      </c>
      <c r="E12" s="1399">
        <v>101.27</v>
      </c>
      <c r="F12" s="1399">
        <v>197.99</v>
      </c>
      <c r="G12" s="1399">
        <v>3113.53</v>
      </c>
      <c r="H12" s="1399">
        <v>1298.1600000000001</v>
      </c>
      <c r="I12" s="1400">
        <v>100</v>
      </c>
    </row>
    <row r="13" spans="1:10" ht="19.95" customHeight="1" x14ac:dyDescent="0.3">
      <c r="B13" s="1401"/>
      <c r="C13" s="1402"/>
      <c r="D13" s="1402"/>
      <c r="E13" s="1402"/>
      <c r="F13" s="1402"/>
      <c r="G13" s="1402"/>
      <c r="H13" s="1402"/>
      <c r="I13" s="1401"/>
    </row>
    <row r="14" spans="1:10" ht="19.95" customHeight="1" x14ac:dyDescent="0.3">
      <c r="B14" s="1403"/>
      <c r="C14" s="1404"/>
      <c r="D14" s="1404"/>
      <c r="E14" s="1404"/>
      <c r="F14" s="1404"/>
      <c r="G14" s="1404"/>
      <c r="H14" s="1404"/>
      <c r="I14" s="1398" ph="1"/>
    </row>
    <row r="15" spans="1:10" ht="19.95" customHeight="1" x14ac:dyDescent="0.25">
      <c r="B15" s="1405"/>
      <c r="C15" s="1405"/>
      <c r="D15" s="1405"/>
      <c r="E15" s="1405"/>
      <c r="F15" s="1405"/>
      <c r="G15" s="1405"/>
      <c r="H15" s="1405"/>
      <c r="I15" s="1405"/>
    </row>
    <row r="16" spans="1:10" ht="19.95" customHeight="1" x14ac:dyDescent="0.25">
      <c r="B16" s="1406"/>
      <c r="C16" s="1407"/>
      <c r="D16" s="1407"/>
      <c r="E16" s="1407"/>
      <c r="F16" s="1407"/>
      <c r="G16" s="1407"/>
      <c r="H16" s="1407"/>
      <c r="I16" s="1406"/>
    </row>
    <row r="17" spans="2:9" ht="19.95" customHeight="1" x14ac:dyDescent="0.25">
      <c r="B17" s="1405"/>
      <c r="C17" s="1405"/>
      <c r="D17" s="1405"/>
      <c r="E17" s="1405"/>
      <c r="F17" s="1405"/>
      <c r="G17" s="1405"/>
      <c r="H17" s="1405"/>
      <c r="I17" s="1405"/>
    </row>
    <row r="18" spans="2:9" ht="19.95" customHeight="1" x14ac:dyDescent="0.25">
      <c r="B18" s="1405"/>
      <c r="C18" s="1405"/>
      <c r="D18" s="1405"/>
      <c r="E18" s="1405"/>
      <c r="F18" s="1405"/>
      <c r="G18" s="1405"/>
      <c r="H18" s="1405"/>
      <c r="I18" s="1405"/>
    </row>
    <row r="19" spans="2:9" ht="19.95" customHeight="1" x14ac:dyDescent="0.25">
      <c r="B19" s="1405"/>
      <c r="C19" s="1405"/>
      <c r="D19" s="1405"/>
      <c r="E19" s="1405"/>
      <c r="F19" s="1405"/>
      <c r="G19" s="1405"/>
      <c r="H19" s="1405"/>
      <c r="I19" s="1405"/>
    </row>
    <row r="20" spans="2:9" ht="19.95" customHeight="1" x14ac:dyDescent="0.25">
      <c r="B20" s="1394"/>
      <c r="C20" s="1394"/>
      <c r="D20" s="1394"/>
      <c r="E20" s="1394"/>
      <c r="F20" s="1394"/>
      <c r="G20" s="1394"/>
      <c r="H20" s="1394"/>
      <c r="I20" s="1394"/>
    </row>
    <row r="21" spans="2:9" ht="19.95" customHeight="1" x14ac:dyDescent="0.25">
      <c r="B21" s="1394"/>
      <c r="C21" s="1394"/>
      <c r="D21" s="1394"/>
      <c r="E21" s="1394"/>
      <c r="F21" s="1394"/>
      <c r="G21" s="1394"/>
      <c r="H21" s="1394"/>
      <c r="I21" s="1394"/>
    </row>
    <row r="22" spans="2:9" ht="19.95" customHeight="1" x14ac:dyDescent="0.25">
      <c r="B22" s="1394"/>
      <c r="C22" s="1394"/>
      <c r="D22" s="1394"/>
      <c r="E22" s="1394"/>
      <c r="F22" s="1394"/>
      <c r="G22" s="1394"/>
      <c r="H22" s="1394"/>
      <c r="I22" s="1394"/>
    </row>
    <row r="23" spans="2:9" ht="19.95" customHeight="1" x14ac:dyDescent="0.25">
      <c r="B23" s="1394"/>
      <c r="C23" s="1394"/>
      <c r="D23" s="1394"/>
      <c r="E23" s="1394"/>
      <c r="F23" s="1394"/>
      <c r="G23" s="1394"/>
      <c r="H23" s="1394"/>
      <c r="I23" s="1394"/>
    </row>
    <row r="24" spans="2:9" ht="19.95" customHeight="1" x14ac:dyDescent="0.25">
      <c r="B24" s="1394"/>
      <c r="C24" s="1395"/>
      <c r="D24" s="1395"/>
      <c r="E24" s="1395"/>
      <c r="F24" s="1395"/>
      <c r="G24" s="1395"/>
      <c r="H24" s="1395"/>
      <c r="I24" s="1394"/>
    </row>
    <row r="25" spans="2:9" ht="19.95" customHeight="1" x14ac:dyDescent="0.25">
      <c r="B25" s="1394"/>
      <c r="C25" s="1394"/>
      <c r="D25" s="1394"/>
      <c r="E25" s="1394"/>
      <c r="F25" s="1394"/>
      <c r="G25" s="1394"/>
      <c r="H25" s="1394"/>
      <c r="I25" s="1394"/>
    </row>
    <row r="26" spans="2:9" ht="19.95" customHeight="1" x14ac:dyDescent="0.25">
      <c r="B26" s="1394"/>
      <c r="C26" s="1394"/>
      <c r="D26" s="1394"/>
      <c r="E26" s="1394"/>
      <c r="F26" s="1394"/>
      <c r="G26" s="1394"/>
      <c r="H26" s="1394"/>
      <c r="I26" s="1394"/>
    </row>
    <row r="27" spans="2:9" ht="19.95" customHeight="1" x14ac:dyDescent="0.25">
      <c r="B27" s="1394"/>
      <c r="C27" s="1394"/>
      <c r="D27" s="1394"/>
      <c r="E27" s="1394"/>
      <c r="F27" s="1394"/>
      <c r="G27" s="1394"/>
      <c r="H27" s="1394"/>
      <c r="I27" s="1394"/>
    </row>
    <row r="28" spans="2:9" ht="19.95" customHeight="1" x14ac:dyDescent="0.25">
      <c r="B28" s="1394"/>
      <c r="C28" s="1394"/>
      <c r="D28" s="1394"/>
      <c r="E28" s="1394"/>
      <c r="F28" s="1394"/>
      <c r="G28" s="1394"/>
      <c r="H28" s="1394"/>
      <c r="I28" s="1394"/>
    </row>
    <row r="29" spans="2:9" ht="19.95" customHeight="1" x14ac:dyDescent="0.25">
      <c r="B29" s="1394"/>
      <c r="C29" s="1394"/>
      <c r="D29" s="1394"/>
      <c r="E29" s="1394"/>
      <c r="F29" s="1394"/>
      <c r="G29" s="1394"/>
      <c r="H29" s="1394"/>
      <c r="I29" s="1394"/>
    </row>
    <row r="30" spans="2:9" ht="19.95" customHeight="1" x14ac:dyDescent="0.25">
      <c r="B30" s="1394"/>
      <c r="C30" s="1394"/>
      <c r="D30" s="1394"/>
      <c r="E30" s="1394"/>
      <c r="F30" s="1394"/>
      <c r="G30" s="1394"/>
      <c r="H30" s="1394"/>
      <c r="I30" s="1394"/>
    </row>
    <row r="31" spans="2:9" ht="19.95" customHeight="1" x14ac:dyDescent="0.25">
      <c r="B31" s="1394"/>
      <c r="C31" s="1394"/>
      <c r="D31" s="1394"/>
      <c r="E31" s="1394"/>
      <c r="F31" s="1394"/>
      <c r="G31" s="1394"/>
      <c r="H31" s="1394"/>
      <c r="I31" s="1394"/>
    </row>
    <row r="32" spans="2:9" ht="19.95" customHeight="1" x14ac:dyDescent="0.25">
      <c r="B32" s="1394"/>
      <c r="C32" s="1394"/>
      <c r="D32" s="1394"/>
      <c r="E32" s="1394"/>
      <c r="F32" s="1394"/>
      <c r="G32" s="1394"/>
      <c r="H32" s="1394"/>
      <c r="I32" s="1394"/>
    </row>
    <row r="33" spans="1:11" ht="19.95" customHeight="1" x14ac:dyDescent="0.25">
      <c r="B33" s="1394"/>
      <c r="C33" s="1394"/>
      <c r="D33" s="1394"/>
      <c r="E33" s="1394"/>
      <c r="F33" s="1394"/>
      <c r="G33" s="1394"/>
      <c r="H33" s="1394"/>
      <c r="I33" s="1394"/>
    </row>
    <row r="34" spans="1:11" ht="19.95" customHeight="1" thickBot="1" x14ac:dyDescent="0.3">
      <c r="A34" s="1397"/>
      <c r="B34" s="1396"/>
      <c r="C34" s="1396"/>
      <c r="D34" s="1396"/>
      <c r="E34" s="1396"/>
      <c r="F34" s="1396"/>
      <c r="G34" s="1396"/>
      <c r="H34" s="1396"/>
      <c r="I34" s="1396"/>
    </row>
    <row r="35" spans="1:11" ht="9.6" customHeight="1" x14ac:dyDescent="0.25">
      <c r="A35" s="1350"/>
      <c r="B35" s="1350"/>
      <c r="C35" s="1350"/>
      <c r="D35" s="1350"/>
      <c r="E35" s="1350"/>
      <c r="F35" s="1350"/>
      <c r="G35" s="1350"/>
    </row>
    <row r="36" spans="1:11" s="1353" customFormat="1" ht="16.2" x14ac:dyDescent="0.3">
      <c r="A36" s="1351" t="s">
        <v>312</v>
      </c>
      <c r="B36" s="1352" t="s">
        <v>313</v>
      </c>
      <c r="D36" s="1354" t="s">
        <v>1458</v>
      </c>
      <c r="F36" s="1354" t="s">
        <v>136</v>
      </c>
      <c r="I36" s="1354" t="s">
        <v>1483</v>
      </c>
      <c r="J36" s="1355"/>
      <c r="K36" s="1355"/>
    </row>
    <row r="37" spans="1:11" s="1353" customFormat="1" ht="16.2" x14ac:dyDescent="0.3">
      <c r="A37" s="2328"/>
      <c r="B37" s="2328"/>
      <c r="C37" s="1356"/>
      <c r="D37" s="1354" t="s">
        <v>1459</v>
      </c>
      <c r="H37" s="1357"/>
    </row>
    <row r="38" spans="1:11" x14ac:dyDescent="0.25">
      <c r="F38" s="1345"/>
    </row>
    <row r="39" spans="1:11" s="1360" customFormat="1" ht="15" x14ac:dyDescent="0.3">
      <c r="A39" s="1412" t="s">
        <v>1460</v>
      </c>
      <c r="B39" s="1358"/>
      <c r="C39" s="1358"/>
      <c r="D39" s="1358"/>
      <c r="E39" s="1358"/>
      <c r="F39" s="1359"/>
    </row>
    <row r="40" spans="1:11" s="1360" customFormat="1" ht="15" x14ac:dyDescent="0.3">
      <c r="A40" s="1412" t="s">
        <v>1479</v>
      </c>
      <c r="B40" s="1358"/>
      <c r="C40" s="1358"/>
      <c r="D40" s="1358"/>
      <c r="E40" s="1358"/>
      <c r="F40" s="1358"/>
    </row>
  </sheetData>
  <mergeCells count="8">
    <mergeCell ref="A5:I5"/>
    <mergeCell ref="A37:B37"/>
    <mergeCell ref="B9:B11"/>
    <mergeCell ref="C9:H9"/>
    <mergeCell ref="D10:G10"/>
    <mergeCell ref="B8:H8"/>
    <mergeCell ref="A9:A11"/>
    <mergeCell ref="C10:C11"/>
  </mergeCells>
  <phoneticPr fontId="10" type="noConversion"/>
  <hyperlinks>
    <hyperlink ref="J2" location="預告統計資料發布時間表!A1" display="回發布時間表" xr:uid="{901B9066-F37B-4416-ACDF-6D1C9579DC7A}"/>
  </hyperlinks>
  <printOptions horizontalCentered="1"/>
  <pageMargins left="0.78740157480314965" right="0.39370078740157483" top="0.59055118110236227" bottom="0.19685039370078741" header="0.39370078740157483" footer="0.19685039370078741"/>
  <pageSetup paperSize="9" scale="70" orientation="landscape" r:id="rId1"/>
  <headerFooter alignWithMargins="0">
    <oddFooter>&amp;C&amp;"標楷體,標準"&amp;10- 22 -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F896-574D-4B35-AE85-EDF6C623811A}">
  <dimension ref="A1:M39"/>
  <sheetViews>
    <sheetView workbookViewId="0">
      <selection activeCell="A39" sqref="A39"/>
    </sheetView>
  </sheetViews>
  <sheetFormatPr defaultColWidth="9" defaultRowHeight="15" x14ac:dyDescent="0.3"/>
  <cols>
    <col min="1" max="6" width="15.77734375" style="1364" customWidth="1"/>
    <col min="7" max="7" width="9" style="1364"/>
    <col min="8" max="8" width="7.21875" style="1364" customWidth="1"/>
    <col min="9" max="9" width="6.88671875" style="1364" customWidth="1"/>
    <col min="10" max="10" width="10.21875" style="1364" customWidth="1"/>
    <col min="11" max="11" width="18.77734375" style="1364" customWidth="1"/>
    <col min="12" max="16384" width="9" style="1364"/>
  </cols>
  <sheetData>
    <row r="1" spans="1:12" ht="17.25" customHeight="1" thickBot="1" x14ac:dyDescent="0.35">
      <c r="A1" s="1361" t="s">
        <v>1461</v>
      </c>
      <c r="B1" s="1362"/>
      <c r="C1" s="1363"/>
      <c r="H1" s="2356" t="s">
        <v>95</v>
      </c>
      <c r="I1" s="2357"/>
      <c r="J1" s="2358" t="s">
        <v>1446</v>
      </c>
      <c r="K1" s="2359"/>
      <c r="L1" s="109" t="s">
        <v>97</v>
      </c>
    </row>
    <row r="2" spans="1:12" ht="17.25" customHeight="1" thickBot="1" x14ac:dyDescent="0.35">
      <c r="A2" s="1361" t="s">
        <v>1462</v>
      </c>
      <c r="B2" s="1365" t="s">
        <v>1478</v>
      </c>
      <c r="C2" s="1366"/>
      <c r="H2" s="2356" t="s">
        <v>1463</v>
      </c>
      <c r="I2" s="2357"/>
      <c r="J2" s="2360" t="s">
        <v>1477</v>
      </c>
      <c r="K2" s="2361"/>
    </row>
    <row r="3" spans="1:12" ht="7.5" customHeight="1" x14ac:dyDescent="0.3">
      <c r="A3" s="1367"/>
      <c r="B3" s="1368"/>
      <c r="C3" s="1368"/>
      <c r="D3" s="1368"/>
      <c r="E3" s="1368"/>
      <c r="F3" s="1368"/>
      <c r="G3" s="1368"/>
      <c r="H3" s="1368"/>
      <c r="I3" s="1368"/>
      <c r="J3" s="1369"/>
      <c r="K3" s="1370"/>
    </row>
    <row r="4" spans="1:12" ht="19.5" customHeight="1" x14ac:dyDescent="0.3">
      <c r="A4" s="1363"/>
      <c r="B4" s="1371"/>
      <c r="C4" s="1372"/>
      <c r="D4" s="2362" t="s">
        <v>1464</v>
      </c>
      <c r="E4" s="2363"/>
      <c r="F4" s="2363"/>
      <c r="G4" s="2363"/>
      <c r="H4" s="1371"/>
      <c r="I4" s="1371"/>
      <c r="J4" s="1371"/>
      <c r="K4" s="1371"/>
    </row>
    <row r="5" spans="1:12" ht="18" customHeight="1" x14ac:dyDescent="0.3">
      <c r="A5" s="1362"/>
      <c r="B5" s="1372"/>
      <c r="C5" s="1372"/>
      <c r="D5" s="1372"/>
      <c r="E5" s="1372"/>
      <c r="F5" s="1372"/>
      <c r="G5" s="1372"/>
      <c r="H5" s="1372"/>
      <c r="I5" s="1372"/>
      <c r="J5" s="1372"/>
      <c r="K5" s="1372"/>
    </row>
    <row r="6" spans="1:12" ht="17.25" customHeight="1" thickBot="1" x14ac:dyDescent="0.35">
      <c r="A6" s="1373"/>
      <c r="B6" s="1374"/>
      <c r="C6" s="1374"/>
      <c r="D6" s="2355" t="s">
        <v>836</v>
      </c>
      <c r="E6" s="2355"/>
      <c r="F6" s="2355"/>
      <c r="G6" s="2355"/>
      <c r="H6" s="1375"/>
      <c r="I6" s="1375"/>
      <c r="J6" s="1375"/>
      <c r="K6" s="1375" t="s">
        <v>1465</v>
      </c>
    </row>
    <row r="7" spans="1:12" ht="42.6" customHeight="1" x14ac:dyDescent="0.3">
      <c r="A7" s="1376" t="s">
        <v>1466</v>
      </c>
      <c r="B7" s="1377" t="s">
        <v>1467</v>
      </c>
      <c r="C7" s="1376" t="s">
        <v>1468</v>
      </c>
      <c r="D7" s="1411" t="s">
        <v>1469</v>
      </c>
      <c r="E7" s="1378" t="s">
        <v>1470</v>
      </c>
      <c r="F7" s="1378" t="s">
        <v>1471</v>
      </c>
      <c r="G7" s="2351" t="s">
        <v>1472</v>
      </c>
      <c r="H7" s="2352"/>
      <c r="I7" s="2351" t="s">
        <v>1473</v>
      </c>
      <c r="J7" s="2352"/>
      <c r="K7" s="1379" t="s">
        <v>1474</v>
      </c>
    </row>
    <row r="8" spans="1:12" ht="6.75" customHeight="1" x14ac:dyDescent="0.3">
      <c r="A8" s="1380"/>
      <c r="B8" s="1381"/>
      <c r="C8" s="1381"/>
      <c r="D8" s="1381"/>
      <c r="E8" s="1381"/>
      <c r="F8" s="1381"/>
      <c r="G8" s="2348"/>
      <c r="H8" s="2348"/>
      <c r="I8" s="2353"/>
      <c r="J8" s="2354"/>
      <c r="K8" s="1363"/>
    </row>
    <row r="9" spans="1:12" ht="16.2" x14ac:dyDescent="0.3">
      <c r="A9" s="1296" t="s">
        <v>299</v>
      </c>
      <c r="B9" s="1383">
        <v>4</v>
      </c>
      <c r="C9" s="1382">
        <v>14</v>
      </c>
      <c r="D9" s="1382">
        <v>3</v>
      </c>
      <c r="E9" s="1382">
        <v>7</v>
      </c>
      <c r="F9" s="1382">
        <v>39</v>
      </c>
      <c r="G9" s="2348">
        <v>2</v>
      </c>
      <c r="H9" s="2348"/>
      <c r="I9" s="2349">
        <v>18</v>
      </c>
      <c r="J9" s="2350"/>
      <c r="K9" s="1362">
        <v>57</v>
      </c>
    </row>
    <row r="10" spans="1:12" ht="7.5" customHeight="1" x14ac:dyDescent="0.3">
      <c r="A10" s="1296"/>
      <c r="B10" s="1384"/>
      <c r="C10" s="1381"/>
      <c r="D10" s="1381"/>
      <c r="E10" s="1381"/>
      <c r="F10" s="1381"/>
      <c r="G10" s="2349"/>
      <c r="H10" s="2350"/>
      <c r="I10" s="2349"/>
      <c r="J10" s="2350"/>
      <c r="K10" s="1363"/>
    </row>
    <row r="11" spans="1:12" ht="15.9" customHeight="1" x14ac:dyDescent="0.3">
      <c r="A11" s="1296"/>
      <c r="B11" s="1297"/>
      <c r="C11" s="1381"/>
      <c r="D11" s="1381"/>
      <c r="E11" s="1381"/>
      <c r="F11" s="1381"/>
      <c r="G11" s="2348"/>
      <c r="H11" s="2348"/>
      <c r="I11" s="2349"/>
      <c r="J11" s="2350"/>
      <c r="K11" s="1363"/>
    </row>
    <row r="12" spans="1:12" ht="15.9" customHeight="1" x14ac:dyDescent="0.3">
      <c r="A12" s="1296"/>
      <c r="B12" s="1297"/>
      <c r="C12" s="1381"/>
      <c r="D12" s="1381"/>
      <c r="E12" s="1381"/>
      <c r="F12" s="1381"/>
      <c r="G12" s="2348"/>
      <c r="H12" s="2348"/>
      <c r="I12" s="2349"/>
      <c r="J12" s="2350"/>
      <c r="K12" s="1363"/>
    </row>
    <row r="13" spans="1:12" ht="15.9" customHeight="1" x14ac:dyDescent="0.3">
      <c r="A13" s="1296"/>
      <c r="B13" s="1297"/>
      <c r="C13" s="1381"/>
      <c r="D13" s="1381"/>
      <c r="E13" s="1381"/>
      <c r="F13" s="1381"/>
      <c r="G13" s="2348"/>
      <c r="H13" s="2348"/>
      <c r="I13" s="2349"/>
      <c r="J13" s="2350"/>
      <c r="K13" s="1363"/>
    </row>
    <row r="14" spans="1:12" ht="15.9" customHeight="1" x14ac:dyDescent="0.3">
      <c r="B14" s="1297"/>
      <c r="C14" s="1381"/>
      <c r="D14" s="1381"/>
      <c r="E14" s="1381"/>
      <c r="F14" s="1381"/>
      <c r="G14" s="2348"/>
      <c r="H14" s="2348"/>
      <c r="I14" s="2349"/>
      <c r="J14" s="2350"/>
      <c r="K14" s="1363"/>
    </row>
    <row r="15" spans="1:12" ht="15.9" customHeight="1" x14ac:dyDescent="0.3">
      <c r="A15" s="1296"/>
      <c r="B15" s="1297"/>
      <c r="C15" s="1381"/>
      <c r="D15" s="1381"/>
      <c r="E15" s="1381"/>
      <c r="F15" s="1381"/>
      <c r="G15" s="2348"/>
      <c r="H15" s="2348"/>
      <c r="I15" s="2349"/>
      <c r="J15" s="2350"/>
      <c r="K15" s="1363"/>
    </row>
    <row r="16" spans="1:12" ht="15.9" customHeight="1" x14ac:dyDescent="0.3">
      <c r="A16" s="1296"/>
      <c r="B16" s="1297"/>
      <c r="C16" s="1381"/>
      <c r="D16" s="1381"/>
      <c r="E16" s="1381"/>
      <c r="F16" s="1381"/>
      <c r="G16" s="2348"/>
      <c r="H16" s="2348"/>
      <c r="I16" s="2349"/>
      <c r="J16" s="2350"/>
      <c r="K16" s="1363"/>
    </row>
    <row r="17" spans="1:11" ht="15.9" customHeight="1" x14ac:dyDescent="0.3">
      <c r="A17" s="1296"/>
      <c r="B17" s="1297"/>
      <c r="C17" s="1381"/>
      <c r="D17" s="1381"/>
      <c r="E17" s="1381"/>
      <c r="F17" s="1381"/>
      <c r="G17" s="2348"/>
      <c r="H17" s="2348"/>
      <c r="I17" s="2349"/>
      <c r="J17" s="2350"/>
      <c r="K17" s="1363"/>
    </row>
    <row r="18" spans="1:11" ht="15.9" customHeight="1" x14ac:dyDescent="0.3">
      <c r="A18" s="1296"/>
      <c r="B18" s="1297"/>
      <c r="C18" s="1381"/>
      <c r="D18" s="1381"/>
      <c r="E18" s="1381"/>
      <c r="F18" s="1381"/>
      <c r="G18" s="2348"/>
      <c r="H18" s="2348"/>
      <c r="I18" s="2349"/>
      <c r="J18" s="2350"/>
      <c r="K18" s="1363"/>
    </row>
    <row r="19" spans="1:11" ht="15.9" customHeight="1" x14ac:dyDescent="0.3">
      <c r="A19" s="1296"/>
      <c r="B19" s="1297"/>
      <c r="C19" s="1381"/>
      <c r="D19" s="1381"/>
      <c r="E19" s="1381"/>
      <c r="F19" s="1381"/>
      <c r="G19" s="2348"/>
      <c r="H19" s="2348"/>
      <c r="I19" s="2349"/>
      <c r="J19" s="2350"/>
      <c r="K19" s="1363"/>
    </row>
    <row r="20" spans="1:11" ht="15.9" customHeight="1" x14ac:dyDescent="0.3">
      <c r="A20" s="1296"/>
      <c r="B20" s="1297"/>
      <c r="C20" s="1381"/>
      <c r="D20" s="1381"/>
      <c r="E20" s="1381"/>
      <c r="F20" s="1381"/>
      <c r="G20" s="2348"/>
      <c r="H20" s="2348"/>
      <c r="I20" s="2349"/>
      <c r="J20" s="2350"/>
      <c r="K20" s="1363"/>
    </row>
    <row r="21" spans="1:11" ht="15.9" customHeight="1" x14ac:dyDescent="0.3">
      <c r="A21" s="1296"/>
      <c r="B21" s="1297"/>
      <c r="C21" s="1381"/>
      <c r="D21" s="1381"/>
      <c r="E21" s="1381"/>
      <c r="F21" s="1381"/>
      <c r="G21" s="2348"/>
      <c r="H21" s="2348"/>
      <c r="I21" s="2349"/>
      <c r="J21" s="2350"/>
      <c r="K21" s="1363"/>
    </row>
    <row r="22" spans="1:11" ht="15.9" customHeight="1" x14ac:dyDescent="0.3">
      <c r="A22" s="1296"/>
      <c r="B22" s="1297"/>
      <c r="C22" s="1381"/>
      <c r="D22" s="1381"/>
      <c r="E22" s="1381"/>
      <c r="F22" s="1381"/>
      <c r="G22" s="2348"/>
      <c r="H22" s="2348"/>
      <c r="I22" s="2349"/>
      <c r="J22" s="2350"/>
      <c r="K22" s="1363"/>
    </row>
    <row r="23" spans="1:11" ht="15.9" customHeight="1" x14ac:dyDescent="0.3">
      <c r="A23" s="1296"/>
      <c r="B23" s="1297"/>
      <c r="C23" s="1381"/>
      <c r="D23" s="1381"/>
      <c r="E23" s="1381"/>
      <c r="F23" s="1381"/>
      <c r="G23" s="2348"/>
      <c r="H23" s="2348"/>
      <c r="I23" s="2349"/>
      <c r="J23" s="2350"/>
      <c r="K23" s="1363"/>
    </row>
    <row r="24" spans="1:11" ht="15.9" customHeight="1" x14ac:dyDescent="0.3">
      <c r="A24" s="1296"/>
      <c r="B24" s="1297"/>
      <c r="C24" s="1381"/>
      <c r="D24" s="1381"/>
      <c r="E24" s="1381"/>
      <c r="F24" s="1381"/>
      <c r="G24" s="2348"/>
      <c r="H24" s="2348"/>
      <c r="I24" s="2349"/>
      <c r="J24" s="2350"/>
      <c r="K24" s="1363"/>
    </row>
    <row r="25" spans="1:11" ht="15.9" customHeight="1" x14ac:dyDescent="0.3">
      <c r="A25" s="1296"/>
      <c r="B25" s="1297"/>
      <c r="C25" s="1381"/>
      <c r="D25" s="1381"/>
      <c r="E25" s="1381"/>
      <c r="F25" s="1385"/>
      <c r="G25" s="2348"/>
      <c r="H25" s="2348"/>
      <c r="I25" s="2349"/>
      <c r="J25" s="2350"/>
      <c r="K25" s="1363"/>
    </row>
    <row r="26" spans="1:11" ht="15.9" customHeight="1" x14ac:dyDescent="0.3">
      <c r="A26" s="1296"/>
      <c r="B26" s="1297"/>
      <c r="C26" s="1381"/>
      <c r="D26" s="1381"/>
      <c r="E26" s="1384"/>
      <c r="F26" s="1381"/>
      <c r="G26" s="2348"/>
      <c r="H26" s="2348"/>
      <c r="I26" s="2349"/>
      <c r="J26" s="2350"/>
      <c r="K26" s="1363"/>
    </row>
    <row r="27" spans="1:11" ht="15.9" customHeight="1" x14ac:dyDescent="0.3">
      <c r="A27" s="1296"/>
      <c r="B27" s="1297"/>
      <c r="C27" s="1384"/>
      <c r="D27" s="1384"/>
      <c r="E27" s="1384"/>
      <c r="F27" s="1381"/>
      <c r="G27" s="2348"/>
      <c r="H27" s="2348"/>
      <c r="I27" s="2349"/>
      <c r="J27" s="2350"/>
      <c r="K27" s="1363"/>
    </row>
    <row r="28" spans="1:11" ht="15.9" customHeight="1" x14ac:dyDescent="0.3">
      <c r="A28" s="1296"/>
      <c r="B28" s="1297"/>
      <c r="C28" s="1384"/>
      <c r="D28" s="1384"/>
      <c r="E28" s="1384"/>
      <c r="F28" s="1384"/>
      <c r="G28" s="2348"/>
      <c r="H28" s="2348"/>
      <c r="I28" s="2349"/>
      <c r="J28" s="2350"/>
      <c r="K28" s="1363"/>
    </row>
    <row r="29" spans="1:11" ht="15.9" customHeight="1" x14ac:dyDescent="0.3">
      <c r="A29" s="1296"/>
      <c r="B29" s="1297"/>
      <c r="C29" s="1381"/>
      <c r="D29" s="1381"/>
      <c r="E29" s="1381"/>
      <c r="F29" s="1381"/>
      <c r="G29" s="2348"/>
      <c r="H29" s="2348"/>
      <c r="I29" s="2349"/>
      <c r="J29" s="2350"/>
      <c r="K29" s="1363"/>
    </row>
    <row r="30" spans="1:11" ht="15.9" customHeight="1" x14ac:dyDescent="0.3">
      <c r="A30" s="1296"/>
      <c r="B30" s="1297"/>
      <c r="C30" s="1381"/>
      <c r="D30" s="1381"/>
      <c r="E30" s="1381"/>
      <c r="F30" s="1381"/>
      <c r="G30" s="2348"/>
      <c r="H30" s="2348"/>
      <c r="I30" s="2349"/>
      <c r="J30" s="2350"/>
      <c r="K30" s="1363"/>
    </row>
    <row r="31" spans="1:11" ht="15.9" customHeight="1" x14ac:dyDescent="0.3">
      <c r="A31" s="1296"/>
      <c r="B31" s="1297"/>
      <c r="C31" s="1381"/>
      <c r="D31" s="1381"/>
      <c r="E31" s="1381"/>
      <c r="F31" s="1381"/>
      <c r="G31" s="2348"/>
      <c r="H31" s="2348"/>
      <c r="I31" s="2349"/>
      <c r="J31" s="2350"/>
      <c r="K31" s="1363"/>
    </row>
    <row r="32" spans="1:11" ht="15.9" customHeight="1" x14ac:dyDescent="0.3">
      <c r="A32" s="1296"/>
      <c r="B32" s="1297"/>
      <c r="C32" s="1381"/>
      <c r="D32" s="1381"/>
      <c r="E32" s="1381"/>
      <c r="F32" s="1381"/>
      <c r="G32" s="2348"/>
      <c r="H32" s="2348"/>
      <c r="I32" s="2349"/>
      <c r="J32" s="2350"/>
      <c r="K32" s="1363"/>
    </row>
    <row r="33" spans="1:13" ht="15.9" customHeight="1" x14ac:dyDescent="0.3">
      <c r="A33" s="1296"/>
      <c r="B33" s="1297"/>
      <c r="C33" s="1381"/>
      <c r="D33" s="1381"/>
      <c r="E33" s="1381"/>
      <c r="F33" s="1381"/>
      <c r="G33" s="2348"/>
      <c r="H33" s="2348"/>
      <c r="I33" s="2349"/>
      <c r="J33" s="2350"/>
      <c r="K33" s="1363"/>
    </row>
    <row r="34" spans="1:13" ht="15.9" customHeight="1" thickBot="1" x14ac:dyDescent="0.35">
      <c r="A34" s="1386"/>
      <c r="B34" s="1387"/>
      <c r="C34" s="1388"/>
      <c r="D34" s="1388"/>
      <c r="E34" s="1388"/>
      <c r="F34" s="1388"/>
      <c r="G34" s="2343"/>
      <c r="H34" s="2343"/>
      <c r="I34" s="2344"/>
      <c r="J34" s="2345"/>
      <c r="K34" s="1373"/>
    </row>
    <row r="35" spans="1:13" s="272" customFormat="1" ht="16.2" x14ac:dyDescent="0.3">
      <c r="A35" s="102" t="s">
        <v>312</v>
      </c>
      <c r="B35" s="1389" t="s">
        <v>313</v>
      </c>
      <c r="C35" s="1389"/>
      <c r="D35" s="1389" t="s">
        <v>1458</v>
      </c>
      <c r="E35" s="1389"/>
      <c r="G35" s="1390" t="s">
        <v>1475</v>
      </c>
      <c r="H35" s="1390"/>
      <c r="J35" s="2346" t="s">
        <v>1480</v>
      </c>
      <c r="K35" s="2346"/>
      <c r="L35" s="271"/>
      <c r="M35" s="271"/>
    </row>
    <row r="36" spans="1:13" s="272" customFormat="1" ht="16.2" x14ac:dyDescent="0.3">
      <c r="A36" s="102"/>
      <c r="B36" s="102"/>
      <c r="C36" s="88"/>
      <c r="D36" s="319" t="s">
        <v>1459</v>
      </c>
      <c r="E36" s="319"/>
    </row>
    <row r="37" spans="1:13" s="272" customFormat="1" ht="16.2" x14ac:dyDescent="0.3">
      <c r="A37" s="271"/>
      <c r="B37" s="271"/>
      <c r="C37" s="271"/>
      <c r="D37" s="271"/>
      <c r="E37" s="2347"/>
      <c r="F37" s="2347"/>
    </row>
    <row r="38" spans="1:13" s="272" customFormat="1" ht="16.2" x14ac:dyDescent="0.3">
      <c r="A38" s="271" t="s">
        <v>1476</v>
      </c>
      <c r="B38" s="271"/>
      <c r="C38" s="271"/>
      <c r="D38" s="271"/>
      <c r="E38" s="319"/>
      <c r="F38" s="319"/>
    </row>
    <row r="39" spans="1:13" s="272" customFormat="1" ht="16.2" x14ac:dyDescent="0.3">
      <c r="A39" s="271" t="s">
        <v>1479</v>
      </c>
      <c r="B39" s="271"/>
      <c r="C39" s="271"/>
      <c r="D39" s="271"/>
      <c r="E39" s="271"/>
      <c r="F39" s="271"/>
    </row>
  </sheetData>
  <mergeCells count="64">
    <mergeCell ref="D6:G6"/>
    <mergeCell ref="H1:I1"/>
    <mergeCell ref="J1:K1"/>
    <mergeCell ref="H2:I2"/>
    <mergeCell ref="J2:K2"/>
    <mergeCell ref="D4:G4"/>
    <mergeCell ref="G7:H7"/>
    <mergeCell ref="I7:J7"/>
    <mergeCell ref="G8:H8"/>
    <mergeCell ref="I8:J8"/>
    <mergeCell ref="G9:H9"/>
    <mergeCell ref="I9:J9"/>
    <mergeCell ref="G10:H10"/>
    <mergeCell ref="I10:J10"/>
    <mergeCell ref="G11:H11"/>
    <mergeCell ref="I11:J11"/>
    <mergeCell ref="G12:H12"/>
    <mergeCell ref="I12:J12"/>
    <mergeCell ref="G13:H13"/>
    <mergeCell ref="I13:J13"/>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4:H34"/>
    <mergeCell ref="I34:J34"/>
    <mergeCell ref="J35:K35"/>
    <mergeCell ref="E37:F37"/>
    <mergeCell ref="G31:H31"/>
    <mergeCell ref="I31:J31"/>
    <mergeCell ref="G32:H32"/>
    <mergeCell ref="I32:J32"/>
    <mergeCell ref="G33:H33"/>
    <mergeCell ref="I33:J33"/>
  </mergeCells>
  <phoneticPr fontId="10" type="noConversion"/>
  <hyperlinks>
    <hyperlink ref="L1" location="預告統計資料發布時間表!A1" display="回發布時間表" xr:uid="{D73AF8A1-AA81-4D1B-AB10-EF47C3ABB024}"/>
  </hyperlinks>
  <printOptions horizontalCentered="1"/>
  <pageMargins left="0" right="0.11811023622047245" top="0.74803149606299213" bottom="0.74803149606299213" header="0.31496062992125984" footer="0.31496062992125984"/>
  <pageSetup paperSize="9" scale="8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FC99-F98A-4F1B-BD6C-F4B0C47C0706}">
  <sheetPr>
    <tabColor rgb="FFFF0000"/>
  </sheetPr>
  <dimension ref="A1:AMK34"/>
  <sheetViews>
    <sheetView zoomScaleNormal="100" workbookViewId="0">
      <selection activeCell="K1" sqref="K1"/>
    </sheetView>
  </sheetViews>
  <sheetFormatPr defaultColWidth="8.88671875" defaultRowHeight="16.2" x14ac:dyDescent="0.3"/>
  <cols>
    <col min="1" max="1" width="21.109375" style="815" customWidth="1"/>
    <col min="2" max="2" width="28.6640625" style="815" customWidth="1"/>
    <col min="3" max="3" width="20.6640625" style="815" customWidth="1"/>
    <col min="4" max="4" width="16.44140625" style="816" customWidth="1"/>
    <col min="5" max="5" width="16.88671875" style="815" customWidth="1"/>
    <col min="6" max="6" width="9.6640625" style="815" customWidth="1"/>
    <col min="7" max="7" width="11.44140625" style="815" customWidth="1"/>
    <col min="8" max="8" width="20.6640625" style="815" customWidth="1"/>
    <col min="9" max="9" width="3.88671875" style="815" hidden="1" customWidth="1"/>
    <col min="10" max="10" width="43.33203125" style="815" customWidth="1"/>
    <col min="11" max="11" width="2.33203125" style="815" customWidth="1"/>
    <col min="12" max="13" width="24.88671875" style="815" customWidth="1"/>
    <col min="14" max="1023" width="19.44140625" style="815" customWidth="1"/>
    <col min="1024" max="1025" width="10.6640625" style="815" customWidth="1"/>
    <col min="1026" max="16384" width="8.88671875" style="871"/>
  </cols>
  <sheetData>
    <row r="1" spans="1:13" ht="18" customHeight="1" thickBot="1" x14ac:dyDescent="0.35">
      <c r="A1" s="813" t="s">
        <v>94</v>
      </c>
      <c r="B1" s="814"/>
      <c r="H1" s="817" t="s">
        <v>589</v>
      </c>
      <c r="I1" s="2369" t="s">
        <v>269</v>
      </c>
      <c r="J1" s="2369"/>
      <c r="K1" s="109" t="s">
        <v>97</v>
      </c>
    </row>
    <row r="2" spans="1:13" ht="18" customHeight="1" thickBot="1" x14ac:dyDescent="0.35">
      <c r="A2" s="818" t="s">
        <v>854</v>
      </c>
      <c r="B2" s="819" t="s">
        <v>902</v>
      </c>
      <c r="C2" s="820"/>
      <c r="D2" s="821"/>
      <c r="E2" s="820"/>
      <c r="F2" s="822"/>
      <c r="G2" s="820"/>
      <c r="H2" s="817" t="s">
        <v>856</v>
      </c>
      <c r="I2" s="2370" t="s">
        <v>903</v>
      </c>
      <c r="J2" s="2370"/>
    </row>
    <row r="3" spans="1:13" ht="12" customHeight="1" x14ac:dyDescent="0.3">
      <c r="A3" s="823"/>
      <c r="B3" s="823"/>
      <c r="C3" s="823"/>
      <c r="K3" s="829" t="s">
        <v>629</v>
      </c>
    </row>
    <row r="4" spans="1:13" ht="24" customHeight="1" x14ac:dyDescent="0.3">
      <c r="A4" s="823"/>
      <c r="B4" s="823"/>
      <c r="C4" s="824" t="s">
        <v>904</v>
      </c>
      <c r="D4" s="825"/>
      <c r="E4" s="826"/>
      <c r="F4" s="827"/>
      <c r="G4" s="828"/>
      <c r="H4" s="829"/>
    </row>
    <row r="5" spans="1:13" ht="12.75" customHeight="1" x14ac:dyDescent="0.3"/>
    <row r="6" spans="1:13" ht="23.25" customHeight="1" thickBot="1" x14ac:dyDescent="0.35">
      <c r="A6" s="820"/>
      <c r="C6" s="822"/>
      <c r="D6" s="2371" t="s">
        <v>905</v>
      </c>
      <c r="E6" s="2371"/>
      <c r="F6" s="2371"/>
      <c r="G6" s="822"/>
      <c r="H6" s="822"/>
      <c r="I6" s="820"/>
      <c r="J6" s="822" t="s">
        <v>906</v>
      </c>
      <c r="L6" s="829" t="s">
        <v>629</v>
      </c>
      <c r="M6" s="829" t="s">
        <v>629</v>
      </c>
    </row>
    <row r="7" spans="1:13" ht="18" customHeight="1" thickBot="1" x14ac:dyDescent="0.35">
      <c r="A7" s="2374" t="s">
        <v>907</v>
      </c>
      <c r="B7" s="2374"/>
      <c r="C7" s="830"/>
      <c r="D7" s="2375" t="s">
        <v>908</v>
      </c>
      <c r="E7" s="2375"/>
      <c r="F7" s="2375"/>
      <c r="G7" s="2375"/>
      <c r="H7" s="2375"/>
      <c r="I7" s="2375"/>
      <c r="J7" s="831"/>
    </row>
    <row r="8" spans="1:13" ht="18" customHeight="1" thickBot="1" x14ac:dyDescent="0.35">
      <c r="A8" s="2374"/>
      <c r="B8" s="2374"/>
      <c r="C8" s="832" t="s">
        <v>909</v>
      </c>
      <c r="D8" s="2376" t="s">
        <v>639</v>
      </c>
      <c r="E8" s="2377" t="s">
        <v>910</v>
      </c>
      <c r="F8" s="2378" t="s">
        <v>911</v>
      </c>
      <c r="G8" s="2378"/>
      <c r="H8" s="2378" t="s">
        <v>912</v>
      </c>
      <c r="I8" s="2378"/>
      <c r="J8" s="829" t="s">
        <v>913</v>
      </c>
      <c r="K8" s="829" t="s">
        <v>629</v>
      </c>
    </row>
    <row r="9" spans="1:13" ht="18" customHeight="1" thickBot="1" x14ac:dyDescent="0.35">
      <c r="A9" s="2374"/>
      <c r="B9" s="2374"/>
      <c r="C9" s="833"/>
      <c r="D9" s="2376"/>
      <c r="E9" s="2377"/>
      <c r="F9" s="2372" t="s">
        <v>914</v>
      </c>
      <c r="G9" s="2372"/>
      <c r="H9" s="2372" t="s">
        <v>915</v>
      </c>
      <c r="I9" s="2372"/>
      <c r="J9" s="820"/>
      <c r="K9" s="829" t="s">
        <v>629</v>
      </c>
      <c r="L9" s="829" t="s">
        <v>629</v>
      </c>
    </row>
    <row r="10" spans="1:13" ht="24.9" customHeight="1" x14ac:dyDescent="0.3">
      <c r="A10" s="834" t="s">
        <v>916</v>
      </c>
      <c r="B10" s="835"/>
      <c r="C10" s="836"/>
      <c r="D10" s="945"/>
      <c r="E10" s="945"/>
      <c r="F10" s="2373"/>
      <c r="G10" s="2373"/>
      <c r="H10" s="2373"/>
      <c r="I10" s="2373"/>
      <c r="J10" s="837"/>
    </row>
    <row r="11" spans="1:13" ht="24.9" customHeight="1" x14ac:dyDescent="0.3">
      <c r="A11" s="838"/>
      <c r="B11" s="839" t="s">
        <v>917</v>
      </c>
      <c r="C11" s="840"/>
      <c r="D11" s="943"/>
      <c r="E11" s="943"/>
      <c r="F11" s="2366"/>
      <c r="G11" s="2366"/>
      <c r="H11" s="2368"/>
      <c r="I11" s="2368"/>
      <c r="J11" s="841"/>
    </row>
    <row r="12" spans="1:13" ht="24.9" customHeight="1" x14ac:dyDescent="0.3">
      <c r="A12" s="838" t="s">
        <v>918</v>
      </c>
      <c r="B12" s="842" t="s">
        <v>919</v>
      </c>
      <c r="C12" s="840"/>
      <c r="D12" s="943"/>
      <c r="E12" s="943"/>
      <c r="F12" s="2366"/>
      <c r="G12" s="2366"/>
      <c r="H12" s="2368"/>
      <c r="I12" s="2368"/>
      <c r="J12" s="841"/>
    </row>
    <row r="13" spans="1:13" ht="24.9" customHeight="1" x14ac:dyDescent="0.3">
      <c r="A13" s="843" t="s">
        <v>920</v>
      </c>
      <c r="B13" s="844"/>
      <c r="C13" s="840"/>
      <c r="D13" s="943"/>
      <c r="E13" s="943"/>
      <c r="F13" s="2366"/>
      <c r="G13" s="2366"/>
      <c r="H13" s="2368"/>
      <c r="I13" s="2368"/>
      <c r="J13" s="841"/>
    </row>
    <row r="14" spans="1:13" ht="24.9" customHeight="1" x14ac:dyDescent="0.3">
      <c r="A14" s="838"/>
      <c r="B14" s="842" t="s">
        <v>917</v>
      </c>
      <c r="C14" s="845"/>
      <c r="D14" s="944">
        <f>SUM(D15:D17)</f>
        <v>100155</v>
      </c>
      <c r="E14" s="944">
        <f>SUM(E15:E17)</f>
        <v>95577</v>
      </c>
      <c r="F14" s="2366">
        <f>SUM(F15:G17)</f>
        <v>0</v>
      </c>
      <c r="G14" s="2366"/>
      <c r="H14" s="2367">
        <f>SUM(H15:I17)</f>
        <v>4605</v>
      </c>
      <c r="I14" s="2367"/>
      <c r="J14" s="841"/>
    </row>
    <row r="15" spans="1:13" ht="24.9" customHeight="1" x14ac:dyDescent="0.3">
      <c r="A15" s="846" t="s">
        <v>921</v>
      </c>
      <c r="B15" s="839" t="s">
        <v>922</v>
      </c>
      <c r="C15" s="847" t="s">
        <v>923</v>
      </c>
      <c r="D15" s="943">
        <v>20419</v>
      </c>
      <c r="E15" s="943">
        <v>20419</v>
      </c>
      <c r="F15" s="2366">
        <v>0</v>
      </c>
      <c r="G15" s="2366"/>
      <c r="H15" s="2367">
        <v>0</v>
      </c>
      <c r="I15" s="2367"/>
      <c r="J15" s="841"/>
    </row>
    <row r="16" spans="1:13" ht="24.9" customHeight="1" x14ac:dyDescent="0.3">
      <c r="A16" s="846"/>
      <c r="B16" s="848" t="s">
        <v>924</v>
      </c>
      <c r="C16" s="847" t="s">
        <v>925</v>
      </c>
      <c r="D16" s="943">
        <v>39714</v>
      </c>
      <c r="E16" s="943">
        <v>38316</v>
      </c>
      <c r="F16" s="2366">
        <v>0</v>
      </c>
      <c r="G16" s="2366"/>
      <c r="H16" s="2367">
        <v>1425</v>
      </c>
      <c r="I16" s="2367"/>
      <c r="J16" s="841"/>
    </row>
    <row r="17" spans="1:11" ht="24.9" customHeight="1" x14ac:dyDescent="0.3">
      <c r="A17" s="849" t="s">
        <v>926</v>
      </c>
      <c r="B17" s="850" t="s">
        <v>927</v>
      </c>
      <c r="C17" s="847" t="s">
        <v>928</v>
      </c>
      <c r="D17" s="943">
        <v>40022</v>
      </c>
      <c r="E17" s="943">
        <v>36842</v>
      </c>
      <c r="F17" s="2366">
        <v>0</v>
      </c>
      <c r="G17" s="2366"/>
      <c r="H17" s="2367">
        <v>3180</v>
      </c>
      <c r="I17" s="2367"/>
      <c r="J17" s="841"/>
    </row>
    <row r="18" spans="1:11" ht="24.9" customHeight="1" x14ac:dyDescent="0.3">
      <c r="A18" s="838"/>
      <c r="B18" s="842" t="s">
        <v>917</v>
      </c>
      <c r="C18" s="845"/>
      <c r="D18" s="944"/>
      <c r="E18" s="944"/>
      <c r="F18" s="2366"/>
      <c r="G18" s="2366"/>
      <c r="H18" s="2367"/>
      <c r="I18" s="2367"/>
      <c r="J18" s="851"/>
    </row>
    <row r="19" spans="1:11" ht="24.9" customHeight="1" x14ac:dyDescent="0.3">
      <c r="A19" s="846" t="s">
        <v>929</v>
      </c>
      <c r="B19" s="839" t="s">
        <v>919</v>
      </c>
      <c r="C19" s="852"/>
      <c r="D19" s="943"/>
      <c r="E19" s="943"/>
      <c r="F19" s="2366"/>
      <c r="G19" s="2366"/>
      <c r="H19" s="2367"/>
      <c r="I19" s="2367"/>
      <c r="J19" s="841"/>
    </row>
    <row r="20" spans="1:11" s="838" customFormat="1" ht="24.9" customHeight="1" x14ac:dyDescent="0.3">
      <c r="A20" s="846"/>
      <c r="B20" s="848"/>
      <c r="C20" s="852"/>
      <c r="D20" s="943"/>
      <c r="E20" s="943"/>
      <c r="F20" s="2366"/>
      <c r="G20" s="2366"/>
      <c r="H20" s="2367"/>
      <c r="I20" s="2367"/>
      <c r="J20" s="841"/>
    </row>
    <row r="21" spans="1:11" s="838" customFormat="1" ht="27.75" customHeight="1" x14ac:dyDescent="0.3">
      <c r="A21" s="849" t="s">
        <v>930</v>
      </c>
      <c r="B21" s="850"/>
      <c r="C21" s="852"/>
      <c r="D21" s="943"/>
      <c r="E21" s="943"/>
      <c r="F21" s="2366"/>
      <c r="G21" s="2366"/>
      <c r="H21" s="2367"/>
      <c r="I21" s="2367"/>
      <c r="J21" s="841"/>
    </row>
    <row r="22" spans="1:11" ht="24.9" customHeight="1" x14ac:dyDescent="0.3">
      <c r="A22" s="838" t="s">
        <v>931</v>
      </c>
      <c r="B22" s="842" t="s">
        <v>917</v>
      </c>
      <c r="C22" s="853"/>
      <c r="D22" s="944"/>
      <c r="E22" s="944"/>
      <c r="F22" s="2366"/>
      <c r="G22" s="2366"/>
      <c r="H22" s="2367"/>
      <c r="I22" s="2367"/>
      <c r="J22" s="854"/>
    </row>
    <row r="23" spans="1:11" ht="24.9" customHeight="1" x14ac:dyDescent="0.3">
      <c r="A23" s="838" t="s">
        <v>932</v>
      </c>
      <c r="B23" s="839" t="s">
        <v>919</v>
      </c>
      <c r="C23" s="852"/>
      <c r="D23" s="943"/>
      <c r="E23" s="943"/>
      <c r="F23" s="2366"/>
      <c r="G23" s="2366"/>
      <c r="H23" s="2367"/>
      <c r="I23" s="2367"/>
      <c r="J23" s="838"/>
    </row>
    <row r="24" spans="1:11" ht="24.9" customHeight="1" x14ac:dyDescent="0.3">
      <c r="A24" s="838" t="s">
        <v>930</v>
      </c>
      <c r="B24" s="855"/>
      <c r="C24" s="852"/>
      <c r="D24" s="943"/>
      <c r="E24" s="943"/>
      <c r="F24" s="2366"/>
      <c r="G24" s="2366"/>
      <c r="H24" s="2367"/>
      <c r="I24" s="2367"/>
      <c r="J24" s="856"/>
    </row>
    <row r="25" spans="1:11" ht="24.9" customHeight="1" thickBot="1" x14ac:dyDescent="0.35">
      <c r="A25" s="857" t="s">
        <v>933</v>
      </c>
      <c r="B25" s="858"/>
      <c r="C25" s="859"/>
      <c r="D25" s="946"/>
      <c r="E25" s="947"/>
      <c r="F25" s="2364"/>
      <c r="G25" s="2364"/>
      <c r="H25" s="2365"/>
      <c r="I25" s="2365"/>
      <c r="J25" s="822"/>
    </row>
    <row r="26" spans="1:11" s="864" customFormat="1" ht="16.5" customHeight="1" x14ac:dyDescent="0.3">
      <c r="A26" s="860" t="s">
        <v>663</v>
      </c>
      <c r="B26" s="861"/>
      <c r="C26" s="861" t="s">
        <v>313</v>
      </c>
      <c r="D26" s="862"/>
      <c r="E26" s="861" t="s">
        <v>630</v>
      </c>
      <c r="F26" s="862"/>
      <c r="G26" s="862"/>
      <c r="H26" s="862" t="s">
        <v>899</v>
      </c>
      <c r="I26" s="862"/>
      <c r="J26" s="863" t="s">
        <v>934</v>
      </c>
      <c r="K26" s="862"/>
    </row>
    <row r="27" spans="1:11" s="864" customFormat="1" ht="16.5" customHeight="1" x14ac:dyDescent="0.3">
      <c r="A27" s="865"/>
      <c r="B27" s="865"/>
      <c r="C27" s="860"/>
      <c r="D27" s="862"/>
      <c r="E27" s="861" t="s">
        <v>316</v>
      </c>
      <c r="F27" s="866"/>
      <c r="G27" s="866"/>
      <c r="H27" s="866"/>
      <c r="I27" s="867"/>
      <c r="J27" s="862"/>
      <c r="K27" s="862"/>
    </row>
    <row r="28" spans="1:11" s="864" customFormat="1" x14ac:dyDescent="0.3">
      <c r="D28" s="816"/>
      <c r="J28" s="868"/>
    </row>
    <row r="29" spans="1:11" s="864" customFormat="1" ht="16.5" customHeight="1" x14ac:dyDescent="0.3">
      <c r="A29" s="869" t="s">
        <v>935</v>
      </c>
      <c r="D29" s="816"/>
      <c r="J29" s="869"/>
    </row>
    <row r="30" spans="1:11" s="864" customFormat="1" ht="16.5" customHeight="1" x14ac:dyDescent="0.3">
      <c r="A30" s="862" t="s">
        <v>936</v>
      </c>
      <c r="D30" s="816"/>
    </row>
    <row r="34" spans="3:5" x14ac:dyDescent="0.3">
      <c r="C34" s="869"/>
      <c r="D34" s="870"/>
      <c r="E34" s="869"/>
    </row>
  </sheetData>
  <mergeCells count="43">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5:G25"/>
    <mergeCell ref="H25:I25"/>
    <mergeCell ref="F22:G22"/>
    <mergeCell ref="H22:I22"/>
    <mergeCell ref="F23:G23"/>
    <mergeCell ref="H23:I23"/>
    <mergeCell ref="F24:G24"/>
    <mergeCell ref="H24:I24"/>
  </mergeCells>
  <phoneticPr fontId="10" type="noConversion"/>
  <hyperlinks>
    <hyperlink ref="K1" location="預告統計資料發布時間表!A1" display="回發布時間表" xr:uid="{CCFC8C3B-EB04-4560-9827-CC2B806C15D7}"/>
  </hyperlinks>
  <pageMargins left="0.39370078740157483" right="0.15748031496062992" top="0.19685039370078741" bottom="0.15748031496062992" header="0.19685039370078741" footer="0.15748031496062992"/>
  <pageSetup paperSize="77" scale="75" firstPageNumber="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AE415-B248-4A91-B4A5-BC633448C647}">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1508</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26168104</v>
      </c>
      <c r="G7" s="341">
        <f t="shared" si="0"/>
        <v>131255105</v>
      </c>
      <c r="H7" s="341">
        <f>H8+H18+H19+H20+H21+H22+H25+H31+H34+H35+H36</f>
        <v>20929173</v>
      </c>
      <c r="I7" s="341">
        <f t="shared" ref="I7:K7" si="1">I8+I18+I19+I20+I21+I22+I25+I31+I34+I35+I36</f>
        <v>97503957</v>
      </c>
      <c r="J7" s="341">
        <f t="shared" si="1"/>
        <v>5238931</v>
      </c>
      <c r="K7" s="342">
        <f t="shared" si="1"/>
        <v>33751148</v>
      </c>
    </row>
    <row r="8" spans="1:12" ht="19.5" customHeight="1" x14ac:dyDescent="0.3">
      <c r="A8" s="343"/>
      <c r="B8" s="343"/>
      <c r="C8" s="344" t="s">
        <v>338</v>
      </c>
      <c r="D8" s="343"/>
      <c r="E8" s="343"/>
      <c r="F8" s="341">
        <f t="shared" ref="F8:G8" si="2">F9+F10+F11+F12+F13+F16+F17</f>
        <v>14340944</v>
      </c>
      <c r="G8" s="341">
        <f t="shared" si="2"/>
        <v>79357322</v>
      </c>
      <c r="H8" s="341">
        <f>H9+H10+H11+H12+H13+H16+H17</f>
        <v>14340944</v>
      </c>
      <c r="I8" s="341">
        <f t="shared" ref="I8:K8" si="3">I9+I10+I11+I12+I13+I16+I17</f>
        <v>79357322</v>
      </c>
      <c r="J8" s="341">
        <f t="shared" si="3"/>
        <v>0</v>
      </c>
      <c r="K8" s="342">
        <f t="shared" si="3"/>
        <v>0</v>
      </c>
    </row>
    <row r="9" spans="1:12" ht="19.5" customHeight="1" x14ac:dyDescent="0.3">
      <c r="A9" s="343"/>
      <c r="B9" s="343"/>
      <c r="C9" s="344"/>
      <c r="D9" s="343" t="s">
        <v>339</v>
      </c>
      <c r="E9" s="323"/>
      <c r="F9" s="341">
        <f>H9+J9</f>
        <v>1513629</v>
      </c>
      <c r="G9" s="341">
        <f>I9+K9</f>
        <v>1555599</v>
      </c>
      <c r="H9" s="345">
        <v>1513629</v>
      </c>
      <c r="I9" s="345">
        <f>H9+'鄉庫收支月報表(114年4月)'!I9</f>
        <v>1555599</v>
      </c>
      <c r="J9" s="345">
        <v>0</v>
      </c>
      <c r="K9" s="346">
        <f>J9+'鄉庫收支月報表(114年4月)'!K9</f>
        <v>0</v>
      </c>
    </row>
    <row r="10" spans="1:12" ht="19.5" customHeight="1" x14ac:dyDescent="0.3">
      <c r="A10" s="343"/>
      <c r="B10" s="343"/>
      <c r="C10" s="344"/>
      <c r="D10" s="343" t="s">
        <v>340</v>
      </c>
      <c r="E10" s="343"/>
      <c r="F10" s="341">
        <f t="shared" ref="F10:G12" si="4">H10+J10</f>
        <v>14981</v>
      </c>
      <c r="G10" s="341">
        <f t="shared" si="4"/>
        <v>245593</v>
      </c>
      <c r="H10" s="345">
        <v>14981</v>
      </c>
      <c r="I10" s="345">
        <f>H10+'鄉庫收支月報表(114年4月)'!I10</f>
        <v>245593</v>
      </c>
      <c r="J10" s="345">
        <v>0</v>
      </c>
      <c r="K10" s="346">
        <f>J10+'鄉庫收支月報表(114年4月)'!K10</f>
        <v>0</v>
      </c>
    </row>
    <row r="11" spans="1:12" ht="19.5" customHeight="1" x14ac:dyDescent="0.3">
      <c r="A11" s="343"/>
      <c r="B11" s="343"/>
      <c r="C11" s="344"/>
      <c r="D11" s="343" t="s">
        <v>341</v>
      </c>
      <c r="E11" s="343"/>
      <c r="F11" s="341">
        <f t="shared" si="4"/>
        <v>2780</v>
      </c>
      <c r="G11" s="341">
        <f t="shared" si="4"/>
        <v>8669</v>
      </c>
      <c r="H11" s="345">
        <v>2780</v>
      </c>
      <c r="I11" s="345">
        <f>H11+'鄉庫收支月報表(114年4月)'!I11</f>
        <v>8669</v>
      </c>
      <c r="J11" s="345">
        <v>0</v>
      </c>
      <c r="K11" s="346">
        <f>J11+'鄉庫收支月報表(114年4月)'!K11</f>
        <v>0</v>
      </c>
    </row>
    <row r="12" spans="1:12" ht="19.5" customHeight="1" x14ac:dyDescent="0.3">
      <c r="A12" s="343"/>
      <c r="B12" s="343"/>
      <c r="C12" s="344"/>
      <c r="D12" s="343" t="s">
        <v>342</v>
      </c>
      <c r="E12" s="343"/>
      <c r="F12" s="341">
        <f t="shared" si="4"/>
        <v>1088427</v>
      </c>
      <c r="G12" s="341">
        <f t="shared" si="4"/>
        <v>1151556</v>
      </c>
      <c r="H12" s="345">
        <v>1088427</v>
      </c>
      <c r="I12" s="345">
        <f>H12+'鄉庫收支月報表(114年4月)'!I12</f>
        <v>1151556</v>
      </c>
      <c r="J12" s="345">
        <v>0</v>
      </c>
      <c r="K12" s="346">
        <f>J12+'鄉庫收支月報表(114年4月)'!K12</f>
        <v>0</v>
      </c>
    </row>
    <row r="13" spans="1:12" ht="19.5" customHeight="1" x14ac:dyDescent="0.3">
      <c r="A13" s="343"/>
      <c r="B13" s="343"/>
      <c r="C13" s="344"/>
      <c r="D13" s="343" t="s">
        <v>343</v>
      </c>
      <c r="E13" s="343"/>
      <c r="F13" s="341">
        <f>H13+J13</f>
        <v>5127</v>
      </c>
      <c r="G13" s="341">
        <f>I13+K13</f>
        <v>86997</v>
      </c>
      <c r="H13" s="341">
        <f>SUM(H14:H15)</f>
        <v>5127</v>
      </c>
      <c r="I13" s="341">
        <f t="shared" ref="I13:K13" si="5">SUM(I14:I15)</f>
        <v>86997</v>
      </c>
      <c r="J13" s="341">
        <f t="shared" si="5"/>
        <v>0</v>
      </c>
      <c r="K13" s="342">
        <f t="shared" si="5"/>
        <v>0</v>
      </c>
    </row>
    <row r="14" spans="1:12" ht="19.5" customHeight="1" x14ac:dyDescent="0.3">
      <c r="A14" s="343"/>
      <c r="B14" s="343"/>
      <c r="C14" s="344"/>
      <c r="D14" s="343"/>
      <c r="E14" s="343" t="s">
        <v>344</v>
      </c>
      <c r="F14" s="341">
        <f t="shared" ref="F14:G28" si="6">H14+J14</f>
        <v>0</v>
      </c>
      <c r="G14" s="341">
        <f t="shared" si="6"/>
        <v>0</v>
      </c>
      <c r="H14" s="345">
        <v>0</v>
      </c>
      <c r="I14" s="345">
        <f>H14+'鄉庫收支月報表(114年4月)'!I14</f>
        <v>0</v>
      </c>
      <c r="J14" s="345">
        <v>0</v>
      </c>
      <c r="K14" s="346">
        <f>J14+'鄉庫收支月報表(114年4月)'!K14</f>
        <v>0</v>
      </c>
    </row>
    <row r="15" spans="1:12" ht="19.5" customHeight="1" x14ac:dyDescent="0.3">
      <c r="A15" s="343"/>
      <c r="B15" s="343"/>
      <c r="C15" s="344"/>
      <c r="D15" s="343"/>
      <c r="E15" s="343" t="s">
        <v>345</v>
      </c>
      <c r="F15" s="341">
        <f t="shared" si="6"/>
        <v>5127</v>
      </c>
      <c r="G15" s="341">
        <f t="shared" si="6"/>
        <v>86997</v>
      </c>
      <c r="H15" s="345">
        <v>5127</v>
      </c>
      <c r="I15" s="345">
        <f>H15+'鄉庫收支月報表(114年4月)'!I15</f>
        <v>86997</v>
      </c>
      <c r="J15" s="345">
        <v>0</v>
      </c>
      <c r="K15" s="346">
        <f>J15+'鄉庫收支月報表(114年4月)'!K15</f>
        <v>0</v>
      </c>
    </row>
    <row r="16" spans="1:12" ht="19.5" customHeight="1" x14ac:dyDescent="0.3">
      <c r="A16" s="343"/>
      <c r="B16" s="343"/>
      <c r="C16" s="344"/>
      <c r="D16" s="343" t="s">
        <v>346</v>
      </c>
      <c r="E16" s="343"/>
      <c r="F16" s="341">
        <f t="shared" si="6"/>
        <v>11716000</v>
      </c>
      <c r="G16" s="341">
        <f t="shared" si="6"/>
        <v>76308908</v>
      </c>
      <c r="H16" s="345">
        <v>11716000</v>
      </c>
      <c r="I16" s="345">
        <f>H16+'鄉庫收支月報表(114年4月)'!I16</f>
        <v>76308908</v>
      </c>
      <c r="J16" s="345">
        <v>0</v>
      </c>
      <c r="K16" s="346">
        <f>J16+'鄉庫收支月報表(114年4月)'!K16</f>
        <v>0</v>
      </c>
    </row>
    <row r="17" spans="1:11" ht="19.5" customHeight="1" x14ac:dyDescent="0.3">
      <c r="A17" s="343"/>
      <c r="B17" s="343"/>
      <c r="C17" s="344"/>
      <c r="D17" s="343" t="s">
        <v>347</v>
      </c>
      <c r="E17" s="343"/>
      <c r="F17" s="341">
        <f t="shared" si="6"/>
        <v>0</v>
      </c>
      <c r="G17" s="341">
        <f t="shared" si="6"/>
        <v>0</v>
      </c>
      <c r="H17" s="345">
        <v>0</v>
      </c>
      <c r="I17" s="345">
        <f>H17+'鄉庫收支月報表(114年4月)'!I17</f>
        <v>0</v>
      </c>
      <c r="J17" s="345">
        <v>0</v>
      </c>
      <c r="K17" s="346">
        <f>J17+'鄉庫收支月報表(114年4月)'!K17</f>
        <v>0</v>
      </c>
    </row>
    <row r="18" spans="1:11" ht="19.5" customHeight="1" x14ac:dyDescent="0.3">
      <c r="A18" s="343"/>
      <c r="B18" s="343"/>
      <c r="C18" s="347" t="s">
        <v>348</v>
      </c>
      <c r="D18" s="343"/>
      <c r="E18" s="343"/>
      <c r="F18" s="341">
        <f t="shared" si="6"/>
        <v>0</v>
      </c>
      <c r="G18" s="341">
        <f t="shared" si="6"/>
        <v>0</v>
      </c>
      <c r="H18" s="345">
        <v>0</v>
      </c>
      <c r="I18" s="345">
        <f>H18+'鄉庫收支月報表(114年4月)'!I18</f>
        <v>0</v>
      </c>
      <c r="J18" s="345">
        <v>0</v>
      </c>
      <c r="K18" s="346">
        <f>J18+'鄉庫收支月報表(114年4月)'!K18</f>
        <v>0</v>
      </c>
    </row>
    <row r="19" spans="1:11" ht="19.5" customHeight="1" x14ac:dyDescent="0.3">
      <c r="A19" s="343"/>
      <c r="B19" s="343"/>
      <c r="C19" s="347" t="s">
        <v>349</v>
      </c>
      <c r="D19" s="343"/>
      <c r="E19" s="343"/>
      <c r="F19" s="341">
        <f t="shared" si="6"/>
        <v>2481</v>
      </c>
      <c r="G19" s="341">
        <f t="shared" si="6"/>
        <v>37346</v>
      </c>
      <c r="H19" s="345">
        <v>2481</v>
      </c>
      <c r="I19" s="345">
        <f>H19+'鄉庫收支月報表(114年4月)'!I19</f>
        <v>37346</v>
      </c>
      <c r="J19" s="345">
        <v>0</v>
      </c>
      <c r="K19" s="346">
        <f>J19+'鄉庫收支月報表(114年4月)'!K19</f>
        <v>0</v>
      </c>
    </row>
    <row r="20" spans="1:11" ht="19.5" customHeight="1" x14ac:dyDescent="0.3">
      <c r="A20" s="343"/>
      <c r="B20" s="343"/>
      <c r="C20" s="347" t="s">
        <v>350</v>
      </c>
      <c r="D20" s="343"/>
      <c r="E20" s="343"/>
      <c r="F20" s="341">
        <f t="shared" si="6"/>
        <v>718836</v>
      </c>
      <c r="G20" s="341">
        <f t="shared" si="6"/>
        <v>3378555</v>
      </c>
      <c r="H20" s="345">
        <v>718836</v>
      </c>
      <c r="I20" s="345">
        <f>H20+'鄉庫收支月報表(114年4月)'!I20</f>
        <v>3378555</v>
      </c>
      <c r="J20" s="345">
        <v>0</v>
      </c>
      <c r="K20" s="346">
        <f>J20+'鄉庫收支月報表(114年4月)'!K20</f>
        <v>0</v>
      </c>
    </row>
    <row r="21" spans="1:11" ht="19.5" customHeight="1" x14ac:dyDescent="0.3">
      <c r="A21" s="343"/>
      <c r="B21" s="343"/>
      <c r="C21" s="347" t="s">
        <v>351</v>
      </c>
      <c r="D21" s="343"/>
      <c r="E21" s="343"/>
      <c r="F21" s="341">
        <f t="shared" si="6"/>
        <v>0</v>
      </c>
      <c r="G21" s="341">
        <f t="shared" si="6"/>
        <v>0</v>
      </c>
      <c r="H21" s="345">
        <v>0</v>
      </c>
      <c r="I21" s="345">
        <f>H21+'鄉庫收支月報表(114年4月)'!I21</f>
        <v>0</v>
      </c>
      <c r="J21" s="345">
        <v>0</v>
      </c>
      <c r="K21" s="346">
        <f>J21+'鄉庫收支月報表(114年4月)'!K21</f>
        <v>0</v>
      </c>
    </row>
    <row r="22" spans="1:11" ht="19.5" customHeight="1" x14ac:dyDescent="0.3">
      <c r="A22" s="343"/>
      <c r="B22" s="343"/>
      <c r="C22" s="347" t="s">
        <v>352</v>
      </c>
      <c r="D22" s="343"/>
      <c r="E22" s="343"/>
      <c r="F22" s="341">
        <f t="shared" si="6"/>
        <v>60000</v>
      </c>
      <c r="G22" s="341">
        <f t="shared" si="6"/>
        <v>390434</v>
      </c>
      <c r="H22" s="341">
        <f>SUM(H23:H24)</f>
        <v>60000</v>
      </c>
      <c r="I22" s="341">
        <f t="shared" ref="I22:K22" si="7">SUM(I23:I24)</f>
        <v>390434</v>
      </c>
      <c r="J22" s="341">
        <f t="shared" si="7"/>
        <v>0</v>
      </c>
      <c r="K22" s="342">
        <f t="shared" si="7"/>
        <v>0</v>
      </c>
    </row>
    <row r="23" spans="1:11" ht="19.5" customHeight="1" x14ac:dyDescent="0.3">
      <c r="A23" s="343"/>
      <c r="B23" s="343"/>
      <c r="C23" s="323"/>
      <c r="D23" s="347" t="s">
        <v>353</v>
      </c>
      <c r="E23" s="343"/>
      <c r="F23" s="341">
        <f t="shared" si="6"/>
        <v>60000</v>
      </c>
      <c r="G23" s="341">
        <f t="shared" si="6"/>
        <v>390434</v>
      </c>
      <c r="H23" s="345">
        <v>60000</v>
      </c>
      <c r="I23" s="345">
        <f>H23+'鄉庫收支月報表(114年4月)'!I23</f>
        <v>390434</v>
      </c>
      <c r="J23" s="345">
        <v>0</v>
      </c>
      <c r="K23" s="346">
        <f>J23+'鄉庫收支月報表(114年4月)'!K23</f>
        <v>0</v>
      </c>
    </row>
    <row r="24" spans="1:11" ht="19.5" customHeight="1" x14ac:dyDescent="0.3">
      <c r="A24" s="343"/>
      <c r="B24" s="343"/>
      <c r="C24" s="343"/>
      <c r="D24" s="343" t="s">
        <v>354</v>
      </c>
      <c r="E24" s="343"/>
      <c r="F24" s="341">
        <f t="shared" si="6"/>
        <v>0</v>
      </c>
      <c r="G24" s="341">
        <f t="shared" si="6"/>
        <v>0</v>
      </c>
      <c r="H24" s="345">
        <v>0</v>
      </c>
      <c r="I24" s="345">
        <f>H24+'鄉庫收支月報表(114年4月)'!I24</f>
        <v>0</v>
      </c>
      <c r="J24" s="345">
        <v>0</v>
      </c>
      <c r="K24" s="346">
        <f>J24+'鄉庫收支月報表(114年4月)'!K24</f>
        <v>0</v>
      </c>
    </row>
    <row r="25" spans="1:11" ht="19.5" customHeight="1" x14ac:dyDescent="0.3">
      <c r="A25" s="343"/>
      <c r="B25" s="343"/>
      <c r="C25" s="343" t="s">
        <v>355</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356</v>
      </c>
      <c r="E26" s="343"/>
      <c r="F26" s="341">
        <f t="shared" si="6"/>
        <v>0</v>
      </c>
      <c r="G26" s="341">
        <f t="shared" si="6"/>
        <v>0</v>
      </c>
      <c r="H26" s="345">
        <v>0</v>
      </c>
      <c r="I26" s="345">
        <f>H26+'鄉庫收支月報表(114年4月)'!I26</f>
        <v>0</v>
      </c>
      <c r="J26" s="345">
        <v>0</v>
      </c>
      <c r="K26" s="346">
        <f>J26+'鄉庫收支月報表(114年4月)'!K26</f>
        <v>0</v>
      </c>
    </row>
    <row r="27" spans="1:11" ht="19.5" customHeight="1" x14ac:dyDescent="0.3">
      <c r="A27" s="343"/>
      <c r="B27" s="343"/>
      <c r="C27" s="343"/>
      <c r="D27" s="343" t="s">
        <v>357</v>
      </c>
      <c r="E27" s="343"/>
      <c r="F27" s="341">
        <f t="shared" si="6"/>
        <v>0</v>
      </c>
      <c r="G27" s="341">
        <f t="shared" si="6"/>
        <v>0</v>
      </c>
      <c r="H27" s="345">
        <v>0</v>
      </c>
      <c r="I27" s="345">
        <f>H27+'鄉庫收支月報表(114年4月)'!I27</f>
        <v>0</v>
      </c>
      <c r="J27" s="345">
        <v>0</v>
      </c>
      <c r="K27" s="346">
        <f>J27+'鄉庫收支月報表(114年4月)'!K27</f>
        <v>0</v>
      </c>
    </row>
    <row r="28" spans="1:11" ht="19.5" customHeight="1" x14ac:dyDescent="0.3">
      <c r="A28" s="343"/>
      <c r="B28" s="343"/>
      <c r="C28" s="343"/>
      <c r="D28" s="343" t="s">
        <v>358</v>
      </c>
      <c r="E28" s="343"/>
      <c r="F28" s="341">
        <f t="shared" si="6"/>
        <v>0</v>
      </c>
      <c r="G28" s="341">
        <f t="shared" si="6"/>
        <v>0</v>
      </c>
      <c r="H28" s="345">
        <v>0</v>
      </c>
      <c r="I28" s="345">
        <f>H28+'鄉庫收支月報表(114年4月)'!I28</f>
        <v>0</v>
      </c>
      <c r="J28" s="345">
        <v>0</v>
      </c>
      <c r="K28" s="346">
        <f>J28+'鄉庫收支月報表(114年4月)'!K28</f>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10764419</v>
      </c>
      <c r="G31" s="341">
        <f>I31+K31</f>
        <v>47025083</v>
      </c>
      <c r="H31" s="341">
        <f>SUM(H32:H33)</f>
        <v>5530000</v>
      </c>
      <c r="I31" s="341">
        <f t="shared" ref="I31:K31" si="8">SUM(I32:I33)</f>
        <v>13323199</v>
      </c>
      <c r="J31" s="341">
        <f t="shared" si="8"/>
        <v>5234419</v>
      </c>
      <c r="K31" s="342">
        <f t="shared" si="8"/>
        <v>33701884</v>
      </c>
    </row>
    <row r="32" spans="1:11" ht="19.5" customHeight="1" x14ac:dyDescent="0.3">
      <c r="A32" s="343"/>
      <c r="B32" s="343"/>
      <c r="C32" s="343"/>
      <c r="D32" s="343" t="s">
        <v>360</v>
      </c>
      <c r="E32" s="343"/>
      <c r="F32" s="341">
        <f t="shared" ref="F32:G42" si="9">H32+J32</f>
        <v>10764419</v>
      </c>
      <c r="G32" s="341">
        <f t="shared" si="9"/>
        <v>47025083</v>
      </c>
      <c r="H32" s="345">
        <v>5530000</v>
      </c>
      <c r="I32" s="345">
        <f>H32+'鄉庫收支月報表(114年4月)'!I32</f>
        <v>13323199</v>
      </c>
      <c r="J32" s="345">
        <v>5234419</v>
      </c>
      <c r="K32" s="346">
        <f>J32+'鄉庫收支月報表(114年4月)'!K32</f>
        <v>33701884</v>
      </c>
    </row>
    <row r="33" spans="1:11" ht="19.5" customHeight="1" x14ac:dyDescent="0.3">
      <c r="A33" s="343"/>
      <c r="B33" s="343"/>
      <c r="C33" s="343"/>
      <c r="D33" s="343" t="s">
        <v>361</v>
      </c>
      <c r="E33" s="343"/>
      <c r="F33" s="341">
        <f t="shared" si="9"/>
        <v>0</v>
      </c>
      <c r="G33" s="341">
        <f t="shared" si="9"/>
        <v>0</v>
      </c>
      <c r="H33" s="345">
        <v>0</v>
      </c>
      <c r="I33" s="345">
        <f>H33+'鄉庫收支月報表(114年4月)'!I33</f>
        <v>0</v>
      </c>
      <c r="J33" s="345">
        <v>0</v>
      </c>
      <c r="K33" s="346">
        <f>J33+'鄉庫收支月報表(114年4月)'!K33</f>
        <v>0</v>
      </c>
    </row>
    <row r="34" spans="1:11" ht="19.5" customHeight="1" x14ac:dyDescent="0.3">
      <c r="A34" s="343"/>
      <c r="B34" s="343"/>
      <c r="C34" s="343" t="s">
        <v>362</v>
      </c>
      <c r="D34" s="343"/>
      <c r="E34" s="343"/>
      <c r="F34" s="341">
        <f t="shared" si="9"/>
        <v>0</v>
      </c>
      <c r="G34" s="341">
        <f t="shared" si="9"/>
        <v>0</v>
      </c>
      <c r="H34" s="345">
        <v>0</v>
      </c>
      <c r="I34" s="345">
        <f>H34+'鄉庫收支月報表(114年4月)'!I34</f>
        <v>0</v>
      </c>
      <c r="J34" s="345">
        <v>0</v>
      </c>
      <c r="K34" s="346">
        <f>J34+'鄉庫收支月報表(114年4月)'!K34</f>
        <v>0</v>
      </c>
    </row>
    <row r="35" spans="1:11" ht="19.5" customHeight="1" x14ac:dyDescent="0.3">
      <c r="A35" s="343"/>
      <c r="B35" s="343"/>
      <c r="C35" s="343" t="s">
        <v>363</v>
      </c>
      <c r="D35" s="343"/>
      <c r="E35" s="343"/>
      <c r="F35" s="341">
        <f t="shared" si="9"/>
        <v>0</v>
      </c>
      <c r="G35" s="341">
        <f t="shared" si="9"/>
        <v>0</v>
      </c>
      <c r="H35" s="345">
        <v>0</v>
      </c>
      <c r="I35" s="345">
        <f>H35+'鄉庫收支月報表(114年4月)'!I35</f>
        <v>0</v>
      </c>
      <c r="J35" s="345">
        <v>0</v>
      </c>
      <c r="K35" s="346">
        <f>J35+'鄉庫收支月報表(114年4月)'!K35</f>
        <v>0</v>
      </c>
    </row>
    <row r="36" spans="1:11" ht="19.5" customHeight="1" x14ac:dyDescent="0.3">
      <c r="A36" s="343"/>
      <c r="B36" s="343"/>
      <c r="C36" s="343" t="s">
        <v>364</v>
      </c>
      <c r="D36" s="343"/>
      <c r="E36" s="343"/>
      <c r="F36" s="341">
        <f t="shared" si="9"/>
        <v>281424</v>
      </c>
      <c r="G36" s="341">
        <f t="shared" si="9"/>
        <v>1066365</v>
      </c>
      <c r="H36" s="345">
        <v>276912</v>
      </c>
      <c r="I36" s="345">
        <f>H36+'鄉庫收支月報表(114年4月)'!I36</f>
        <v>1017101</v>
      </c>
      <c r="J36" s="345">
        <v>4512</v>
      </c>
      <c r="K36" s="346">
        <f>J36+'鄉庫收支月報表(114年4月)'!K36</f>
        <v>49264</v>
      </c>
    </row>
    <row r="37" spans="1:11" ht="19.5" customHeight="1" x14ac:dyDescent="0.3">
      <c r="A37" s="343"/>
      <c r="B37" s="343" t="s">
        <v>365</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366</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367</v>
      </c>
      <c r="E39" s="343"/>
      <c r="F39" s="341">
        <f t="shared" si="9"/>
        <v>0</v>
      </c>
      <c r="G39" s="341">
        <f t="shared" si="9"/>
        <v>0</v>
      </c>
      <c r="H39" s="345">
        <v>0</v>
      </c>
      <c r="I39" s="345">
        <f>H39+'鄉庫收支月報表(114年4月)'!I39</f>
        <v>0</v>
      </c>
      <c r="J39" s="345">
        <v>0</v>
      </c>
      <c r="K39" s="346">
        <f>J39+'鄉庫收支月報表(114年4月)'!K39</f>
        <v>0</v>
      </c>
    </row>
    <row r="40" spans="1:11" ht="19.5" customHeight="1" x14ac:dyDescent="0.3">
      <c r="A40" s="343"/>
      <c r="B40" s="343"/>
      <c r="C40" s="343"/>
      <c r="D40" s="343" t="s">
        <v>368</v>
      </c>
      <c r="E40" s="343"/>
      <c r="F40" s="341">
        <f t="shared" si="9"/>
        <v>0</v>
      </c>
      <c r="G40" s="341">
        <f t="shared" si="9"/>
        <v>0</v>
      </c>
      <c r="H40" s="345">
        <v>0</v>
      </c>
      <c r="I40" s="345">
        <f>H40+'鄉庫收支月報表(114年4月)'!I40</f>
        <v>0</v>
      </c>
      <c r="J40" s="345">
        <v>0</v>
      </c>
      <c r="K40" s="346">
        <f>J40+'鄉庫收支月報表(114年4月)'!K40</f>
        <v>0</v>
      </c>
    </row>
    <row r="41" spans="1:11" ht="19.5" customHeight="1" x14ac:dyDescent="0.3">
      <c r="A41" s="343"/>
      <c r="B41" s="343"/>
      <c r="C41" s="343"/>
      <c r="D41" s="343" t="s">
        <v>369</v>
      </c>
      <c r="E41" s="343"/>
      <c r="F41" s="341">
        <f t="shared" si="9"/>
        <v>0</v>
      </c>
      <c r="G41" s="341">
        <f t="shared" si="9"/>
        <v>0</v>
      </c>
      <c r="H41" s="345">
        <v>0</v>
      </c>
      <c r="I41" s="345">
        <f>H41+'鄉庫收支月報表(114年4月)'!I41</f>
        <v>0</v>
      </c>
      <c r="J41" s="345">
        <v>0</v>
      </c>
      <c r="K41" s="346">
        <f>J41+'鄉庫收支月報表(114年4月)'!K41</f>
        <v>0</v>
      </c>
    </row>
    <row r="42" spans="1:11" ht="19.5" customHeight="1" x14ac:dyDescent="0.3">
      <c r="A42" s="343"/>
      <c r="B42" s="343"/>
      <c r="C42" s="343"/>
      <c r="D42" s="343" t="s">
        <v>354</v>
      </c>
      <c r="E42" s="343"/>
      <c r="F42" s="341">
        <f t="shared" si="9"/>
        <v>0</v>
      </c>
      <c r="G42" s="341">
        <f t="shared" si="9"/>
        <v>0</v>
      </c>
      <c r="H42" s="345"/>
      <c r="I42" s="345">
        <f>H42+'鄉庫收支月報表(114年4月)'!I42</f>
        <v>0</v>
      </c>
      <c r="J42" s="345">
        <v>0</v>
      </c>
      <c r="K42" s="346">
        <f>J42+'鄉庫收支月報表(114年4月)'!K42</f>
        <v>0</v>
      </c>
    </row>
    <row r="43" spans="1:11" ht="19.5" customHeight="1" x14ac:dyDescent="0.3">
      <c r="A43" s="343"/>
      <c r="B43" s="348" t="s">
        <v>370</v>
      </c>
      <c r="C43" s="343"/>
      <c r="D43" s="343"/>
      <c r="E43" s="343"/>
      <c r="F43" s="341">
        <f>F37+F7</f>
        <v>26168104</v>
      </c>
      <c r="G43" s="341">
        <f t="shared" ref="G43:K43" si="12">G37+G7</f>
        <v>131255105</v>
      </c>
      <c r="H43" s="341">
        <f t="shared" si="12"/>
        <v>20929173</v>
      </c>
      <c r="I43" s="341">
        <f t="shared" si="12"/>
        <v>97503957</v>
      </c>
      <c r="J43" s="341">
        <f t="shared" si="12"/>
        <v>5238931</v>
      </c>
      <c r="K43" s="342">
        <f t="shared" si="12"/>
        <v>33751148</v>
      </c>
    </row>
    <row r="44" spans="1:11" ht="19.5" customHeight="1" x14ac:dyDescent="0.3">
      <c r="A44" s="343"/>
      <c r="B44" s="343" t="s">
        <v>371</v>
      </c>
      <c r="C44" s="343"/>
      <c r="D44" s="343"/>
      <c r="E44" s="343"/>
      <c r="F44" s="349">
        <v>0</v>
      </c>
      <c r="G44" s="345">
        <f>+'鄉庫收支月報表(114年4月)'!G44</f>
        <v>0</v>
      </c>
      <c r="H44" s="350"/>
      <c r="I44" s="351"/>
      <c r="J44" s="351"/>
      <c r="K44" s="352"/>
    </row>
    <row r="45" spans="1:11" ht="19.5" customHeight="1" x14ac:dyDescent="0.3">
      <c r="A45" s="343"/>
      <c r="B45" s="343" t="s">
        <v>372</v>
      </c>
      <c r="C45" s="343"/>
      <c r="D45" s="343"/>
      <c r="E45" s="343"/>
      <c r="F45" s="349">
        <v>0</v>
      </c>
      <c r="G45" s="345">
        <f>+'鄉庫收支月報表(114年4月)'!G45</f>
        <v>0</v>
      </c>
      <c r="H45" s="353"/>
      <c r="I45" s="354"/>
      <c r="J45" s="354"/>
      <c r="K45" s="355"/>
    </row>
    <row r="46" spans="1:11" ht="19.5" customHeight="1" x14ac:dyDescent="0.3">
      <c r="A46" s="343"/>
      <c r="B46" s="343" t="s">
        <v>373</v>
      </c>
      <c r="C46" s="343"/>
      <c r="D46" s="343"/>
      <c r="E46" s="343"/>
      <c r="F46" s="349">
        <v>0</v>
      </c>
      <c r="G46" s="345">
        <f>+'鄉庫收支月報表(114年4月)'!G46</f>
        <v>0</v>
      </c>
      <c r="H46" s="353"/>
      <c r="I46" s="354"/>
      <c r="J46" s="354"/>
      <c r="K46" s="355"/>
    </row>
    <row r="47" spans="1:11" ht="19.5" customHeight="1" x14ac:dyDescent="0.3">
      <c r="A47" s="343"/>
      <c r="B47" s="343" t="s">
        <v>374</v>
      </c>
      <c r="C47" s="343"/>
      <c r="D47" s="343"/>
      <c r="E47" s="343"/>
      <c r="F47" s="349">
        <v>0</v>
      </c>
      <c r="G47" s="345">
        <f>+'鄉庫收支月報表(114年4月)'!G47</f>
        <v>0</v>
      </c>
      <c r="H47" s="356"/>
      <c r="I47" s="354"/>
      <c r="J47" s="354"/>
      <c r="K47" s="355"/>
    </row>
    <row r="48" spans="1:11" ht="19.5" customHeight="1" x14ac:dyDescent="0.3">
      <c r="A48" s="343"/>
      <c r="B48" s="343" t="s">
        <v>375</v>
      </c>
      <c r="C48" s="343"/>
      <c r="D48" s="343"/>
      <c r="E48" s="343"/>
      <c r="F48" s="349">
        <v>0</v>
      </c>
      <c r="G48" s="345">
        <f>+'鄉庫收支月報表(114年4月)'!G48</f>
        <v>0</v>
      </c>
      <c r="H48" s="353"/>
      <c r="I48" s="354"/>
      <c r="J48" s="354"/>
      <c r="K48" s="355"/>
    </row>
    <row r="49" spans="1:11" ht="19.5" customHeight="1" x14ac:dyDescent="0.3">
      <c r="A49" s="343" t="s">
        <v>376</v>
      </c>
      <c r="B49" s="343"/>
      <c r="C49" s="343"/>
      <c r="D49" s="343"/>
      <c r="E49" s="343"/>
      <c r="F49" s="349">
        <v>0</v>
      </c>
      <c r="G49" s="345">
        <f>+'鄉庫收支月報表(114年4月)'!G49</f>
        <v>0</v>
      </c>
      <c r="H49" s="353"/>
      <c r="I49" s="354"/>
      <c r="J49" s="354"/>
      <c r="K49" s="355"/>
    </row>
    <row r="50" spans="1:11" ht="19.5" customHeight="1" x14ac:dyDescent="0.3">
      <c r="A50" s="343"/>
      <c r="B50" s="343" t="s">
        <v>377</v>
      </c>
      <c r="C50" s="343"/>
      <c r="D50" s="343"/>
      <c r="E50" s="343"/>
      <c r="F50" s="349">
        <v>0</v>
      </c>
      <c r="G50" s="345">
        <f>+'鄉庫收支月報表(114年4月)'!G50</f>
        <v>0</v>
      </c>
      <c r="H50" s="353"/>
      <c r="I50" s="354"/>
      <c r="J50" s="354"/>
      <c r="K50" s="355"/>
    </row>
    <row r="51" spans="1:11" ht="19.5" customHeight="1" x14ac:dyDescent="0.3">
      <c r="A51" s="348" t="s">
        <v>378</v>
      </c>
      <c r="B51" s="343"/>
      <c r="C51" s="343"/>
      <c r="D51" s="343"/>
      <c r="E51" s="357"/>
      <c r="F51" s="341">
        <f>SUM(F43:F50)</f>
        <v>26168104</v>
      </c>
      <c r="G51" s="345"/>
      <c r="H51" s="353"/>
      <c r="I51" s="354"/>
      <c r="J51" s="354"/>
      <c r="K51" s="355"/>
    </row>
    <row r="52" spans="1:11" ht="19.5" customHeight="1" x14ac:dyDescent="0.3">
      <c r="A52" s="348" t="s">
        <v>379</v>
      </c>
      <c r="B52" s="343"/>
      <c r="C52" s="343"/>
      <c r="D52" s="343"/>
      <c r="E52" s="358"/>
      <c r="F52" s="345">
        <f>'鄉庫收支月報表(114年4月)'!F128</f>
        <v>426175281</v>
      </c>
      <c r="G52" s="345"/>
      <c r="H52" s="353"/>
      <c r="I52" s="354"/>
      <c r="J52" s="354"/>
      <c r="K52" s="355"/>
    </row>
    <row r="53" spans="1:11" ht="19.5" customHeight="1" x14ac:dyDescent="0.3">
      <c r="A53" s="348" t="s">
        <v>380</v>
      </c>
      <c r="B53" s="343"/>
      <c r="C53" s="343"/>
      <c r="D53" s="343"/>
      <c r="E53" s="358"/>
      <c r="F53" s="341">
        <f>SUM(F51:F52)</f>
        <v>452343385</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10670379</v>
      </c>
      <c r="G56" s="341">
        <f>I56+K56</f>
        <v>51479730</v>
      </c>
      <c r="H56" s="341">
        <f>H57+H62+H66+H71+H77+H82+H85+H88</f>
        <v>10520379</v>
      </c>
      <c r="I56" s="341">
        <f t="shared" ref="I56:K56" si="13">I57+I62+I66+I71+I77+I82+I85+I88</f>
        <v>50734730</v>
      </c>
      <c r="J56" s="341">
        <f t="shared" si="13"/>
        <v>150000</v>
      </c>
      <c r="K56" s="342">
        <f t="shared" si="13"/>
        <v>745000</v>
      </c>
    </row>
    <row r="57" spans="1:11" ht="19.5" customHeight="1" x14ac:dyDescent="0.3">
      <c r="A57" s="343"/>
      <c r="B57" s="343"/>
      <c r="C57" s="344" t="s">
        <v>384</v>
      </c>
      <c r="D57" s="343"/>
      <c r="E57" s="343"/>
      <c r="F57" s="341">
        <f t="shared" ref="F57:G79" si="14">H57+J57</f>
        <v>5970455</v>
      </c>
      <c r="G57" s="341">
        <f t="shared" si="14"/>
        <v>29562212</v>
      </c>
      <c r="H57" s="341">
        <f>SUM(H58:H61)</f>
        <v>5970455</v>
      </c>
      <c r="I57" s="341">
        <f t="shared" ref="I57:K57" si="15">SUM(I58:I61)</f>
        <v>29562212</v>
      </c>
      <c r="J57" s="341">
        <f t="shared" si="15"/>
        <v>0</v>
      </c>
      <c r="K57" s="342">
        <f t="shared" si="15"/>
        <v>0</v>
      </c>
    </row>
    <row r="58" spans="1:11" ht="19.5" customHeight="1" x14ac:dyDescent="0.3">
      <c r="A58" s="343"/>
      <c r="B58" s="343"/>
      <c r="C58" s="344"/>
      <c r="D58" s="343" t="s">
        <v>385</v>
      </c>
      <c r="E58" s="343"/>
      <c r="F58" s="341">
        <f t="shared" si="14"/>
        <v>1489957</v>
      </c>
      <c r="G58" s="341">
        <f t="shared" si="14"/>
        <v>8497535</v>
      </c>
      <c r="H58" s="345">
        <v>1489957</v>
      </c>
      <c r="I58" s="345">
        <f>H58+'鄉庫收支月報表(114年4月)'!I58</f>
        <v>8497535</v>
      </c>
      <c r="J58" s="345">
        <v>0</v>
      </c>
      <c r="K58" s="346">
        <f>J58+'鄉庫收支月報表(114年4月)'!K58</f>
        <v>0</v>
      </c>
    </row>
    <row r="59" spans="1:11" ht="19.5" customHeight="1" x14ac:dyDescent="0.3">
      <c r="A59" s="343"/>
      <c r="B59" s="343"/>
      <c r="C59" s="344"/>
      <c r="D59" s="343" t="s">
        <v>386</v>
      </c>
      <c r="E59" s="343"/>
      <c r="F59" s="341">
        <f t="shared" si="14"/>
        <v>1171896</v>
      </c>
      <c r="G59" s="341">
        <f t="shared" si="14"/>
        <v>6331682</v>
      </c>
      <c r="H59" s="345">
        <v>1171896</v>
      </c>
      <c r="I59" s="345">
        <f>H59+'鄉庫收支月報表(114年4月)'!I59</f>
        <v>6331682</v>
      </c>
      <c r="J59" s="345">
        <v>0</v>
      </c>
      <c r="K59" s="346">
        <f>J59+'鄉庫收支月報表(114年4月)'!K59</f>
        <v>0</v>
      </c>
    </row>
    <row r="60" spans="1:11" ht="19.5" customHeight="1" x14ac:dyDescent="0.3">
      <c r="A60" s="343"/>
      <c r="B60" s="343"/>
      <c r="C60" s="344"/>
      <c r="D60" s="343" t="s">
        <v>387</v>
      </c>
      <c r="E60" s="343"/>
      <c r="F60" s="341">
        <f t="shared" si="14"/>
        <v>3305482</v>
      </c>
      <c r="G60" s="341">
        <f t="shared" si="14"/>
        <v>14671943</v>
      </c>
      <c r="H60" s="345">
        <v>3305482</v>
      </c>
      <c r="I60" s="345">
        <f>H60+'鄉庫收支月報表(114年4月)'!I60</f>
        <v>14671943</v>
      </c>
      <c r="J60" s="345">
        <v>0</v>
      </c>
      <c r="K60" s="346">
        <f>J60+'鄉庫收支月報表(114年4月)'!K60</f>
        <v>0</v>
      </c>
    </row>
    <row r="61" spans="1:11" ht="19.5" customHeight="1" x14ac:dyDescent="0.3">
      <c r="A61" s="343"/>
      <c r="B61" s="343"/>
      <c r="C61" s="344"/>
      <c r="D61" s="343" t="s">
        <v>388</v>
      </c>
      <c r="E61" s="343"/>
      <c r="F61" s="341">
        <f t="shared" si="14"/>
        <v>3120</v>
      </c>
      <c r="G61" s="341">
        <f t="shared" si="14"/>
        <v>61052</v>
      </c>
      <c r="H61" s="345">
        <v>3120</v>
      </c>
      <c r="I61" s="345">
        <f>H61+'鄉庫收支月報表(114年4月)'!I61</f>
        <v>61052</v>
      </c>
      <c r="J61" s="345">
        <v>0</v>
      </c>
      <c r="K61" s="346">
        <f>J61+'鄉庫收支月報表(114年4月)'!K61</f>
        <v>0</v>
      </c>
    </row>
    <row r="62" spans="1:11" ht="19.5" customHeight="1" x14ac:dyDescent="0.3">
      <c r="A62" s="343"/>
      <c r="B62" s="343"/>
      <c r="C62" s="344" t="s">
        <v>389</v>
      </c>
      <c r="D62" s="343"/>
      <c r="E62" s="343"/>
      <c r="F62" s="341">
        <f t="shared" si="14"/>
        <v>1176405</v>
      </c>
      <c r="G62" s="341">
        <f t="shared" si="14"/>
        <v>1946627</v>
      </c>
      <c r="H62" s="341">
        <f>SUM(H63:H65)</f>
        <v>1176405</v>
      </c>
      <c r="I62" s="341">
        <f t="shared" ref="I62:K62" si="16">SUM(I63:I65)</f>
        <v>1946627</v>
      </c>
      <c r="J62" s="341">
        <f t="shared" si="16"/>
        <v>0</v>
      </c>
      <c r="K62" s="342">
        <f t="shared" si="16"/>
        <v>0</v>
      </c>
    </row>
    <row r="63" spans="1:11" ht="19.5" customHeight="1" x14ac:dyDescent="0.3">
      <c r="A63" s="343"/>
      <c r="B63" s="343"/>
      <c r="C63" s="344"/>
      <c r="D63" s="343" t="s">
        <v>390</v>
      </c>
      <c r="E63" s="343"/>
      <c r="F63" s="341">
        <f t="shared" si="14"/>
        <v>0</v>
      </c>
      <c r="G63" s="341">
        <f t="shared" si="14"/>
        <v>0</v>
      </c>
      <c r="H63" s="345">
        <v>0</v>
      </c>
      <c r="I63" s="345">
        <f>H63+'鄉庫收支月報表(114年4月)'!I63</f>
        <v>0</v>
      </c>
      <c r="J63" s="345">
        <v>0</v>
      </c>
      <c r="K63" s="346">
        <f>J63+'鄉庫收支月報表(114年4月)'!K63</f>
        <v>0</v>
      </c>
    </row>
    <row r="64" spans="1:11" ht="19.5" customHeight="1" x14ac:dyDescent="0.3">
      <c r="A64" s="343"/>
      <c r="B64" s="343"/>
      <c r="C64" s="344"/>
      <c r="D64" s="343" t="s">
        <v>391</v>
      </c>
      <c r="E64" s="343"/>
      <c r="F64" s="341">
        <f t="shared" si="14"/>
        <v>0</v>
      </c>
      <c r="G64" s="341">
        <f t="shared" si="14"/>
        <v>0</v>
      </c>
      <c r="H64" s="345">
        <v>0</v>
      </c>
      <c r="I64" s="345">
        <f>H64+'鄉庫收支月報表(114年4月)'!I64</f>
        <v>0</v>
      </c>
      <c r="J64" s="345">
        <v>0</v>
      </c>
      <c r="K64" s="346">
        <f>J64+'鄉庫收支月報表(114年4月)'!K64</f>
        <v>0</v>
      </c>
    </row>
    <row r="65" spans="1:13" ht="19.5" customHeight="1" x14ac:dyDescent="0.3">
      <c r="A65" s="343"/>
      <c r="B65" s="343"/>
      <c r="C65" s="344"/>
      <c r="D65" s="343" t="s">
        <v>392</v>
      </c>
      <c r="E65" s="343"/>
      <c r="F65" s="341">
        <f t="shared" si="14"/>
        <v>1176405</v>
      </c>
      <c r="G65" s="341">
        <f t="shared" si="14"/>
        <v>1946627</v>
      </c>
      <c r="H65" s="345">
        <v>1176405</v>
      </c>
      <c r="I65" s="345">
        <f>H65+'鄉庫收支月報表(114年4月)'!I65</f>
        <v>1946627</v>
      </c>
      <c r="J65" s="345">
        <v>0</v>
      </c>
      <c r="K65" s="346">
        <f>J65+'鄉庫收支月報表(114年4月)'!K65</f>
        <v>0</v>
      </c>
    </row>
    <row r="66" spans="1:13" ht="19.5" customHeight="1" x14ac:dyDescent="0.3">
      <c r="A66" s="343"/>
      <c r="B66" s="343"/>
      <c r="C66" s="344" t="s">
        <v>393</v>
      </c>
      <c r="D66" s="343"/>
      <c r="E66" s="343"/>
      <c r="F66" s="341">
        <f t="shared" si="14"/>
        <v>1406290</v>
      </c>
      <c r="G66" s="341">
        <f t="shared" si="14"/>
        <v>6730568</v>
      </c>
      <c r="H66" s="341">
        <f>SUM(H67:H70)</f>
        <v>1256290</v>
      </c>
      <c r="I66" s="341">
        <f t="shared" ref="I66:K66" si="17">SUM(I67:I70)</f>
        <v>5985568</v>
      </c>
      <c r="J66" s="341">
        <f t="shared" si="17"/>
        <v>150000</v>
      </c>
      <c r="K66" s="342">
        <f t="shared" si="17"/>
        <v>745000</v>
      </c>
    </row>
    <row r="67" spans="1:13" ht="19.5" customHeight="1" x14ac:dyDescent="0.3">
      <c r="A67" s="343"/>
      <c r="B67" s="343"/>
      <c r="C67" s="344"/>
      <c r="D67" s="343" t="s">
        <v>394</v>
      </c>
      <c r="E67" s="343"/>
      <c r="F67" s="341">
        <f t="shared" si="14"/>
        <v>421632</v>
      </c>
      <c r="G67" s="341">
        <f t="shared" si="14"/>
        <v>3120801</v>
      </c>
      <c r="H67" s="345">
        <v>271632</v>
      </c>
      <c r="I67" s="345">
        <f>H67+'鄉庫收支月報表(114年4月)'!I67</f>
        <v>2970801</v>
      </c>
      <c r="J67" s="345">
        <v>150000</v>
      </c>
      <c r="K67" s="346">
        <f>J67+'鄉庫收支月報表(114年4月)'!K67</f>
        <v>150000</v>
      </c>
    </row>
    <row r="68" spans="1:13" ht="19.5" customHeight="1" x14ac:dyDescent="0.3">
      <c r="A68" s="343"/>
      <c r="B68" s="343"/>
      <c r="C68" s="344"/>
      <c r="D68" s="343" t="s">
        <v>395</v>
      </c>
      <c r="E68" s="343"/>
      <c r="F68" s="341">
        <f t="shared" si="14"/>
        <v>0</v>
      </c>
      <c r="G68" s="341">
        <f t="shared" si="14"/>
        <v>300000</v>
      </c>
      <c r="H68" s="345">
        <v>0</v>
      </c>
      <c r="I68" s="345">
        <f>H68+'鄉庫收支月報表(114年4月)'!I68</f>
        <v>0</v>
      </c>
      <c r="J68" s="345">
        <v>0</v>
      </c>
      <c r="K68" s="346">
        <f>J68+'鄉庫收支月報表(114年4月)'!K68</f>
        <v>300000</v>
      </c>
    </row>
    <row r="69" spans="1:13" ht="19.5" customHeight="1" x14ac:dyDescent="0.3">
      <c r="A69" s="343"/>
      <c r="B69" s="343"/>
      <c r="C69" s="344"/>
      <c r="D69" s="343" t="s">
        <v>396</v>
      </c>
      <c r="E69" s="343"/>
      <c r="F69" s="341">
        <f t="shared" si="14"/>
        <v>0</v>
      </c>
      <c r="G69" s="341">
        <f t="shared" si="14"/>
        <v>0</v>
      </c>
      <c r="H69" s="345">
        <v>0</v>
      </c>
      <c r="I69" s="345">
        <f>H69+'鄉庫收支月報表(114年4月)'!I69</f>
        <v>0</v>
      </c>
      <c r="J69" s="345">
        <v>0</v>
      </c>
      <c r="K69" s="346">
        <f>J69+'鄉庫收支月報表(114年4月)'!K69</f>
        <v>0</v>
      </c>
    </row>
    <row r="70" spans="1:13" ht="19.5" customHeight="1" x14ac:dyDescent="0.3">
      <c r="A70" s="343"/>
      <c r="B70" s="343"/>
      <c r="C70" s="344"/>
      <c r="D70" s="343" t="s">
        <v>397</v>
      </c>
      <c r="E70" s="343"/>
      <c r="F70" s="341">
        <f t="shared" si="14"/>
        <v>984658</v>
      </c>
      <c r="G70" s="341">
        <f t="shared" si="14"/>
        <v>3309767</v>
      </c>
      <c r="H70" s="345">
        <v>984658</v>
      </c>
      <c r="I70" s="345">
        <f>H70+'鄉庫收支月報表(114年4月)'!I70</f>
        <v>3014767</v>
      </c>
      <c r="J70" s="345">
        <v>0</v>
      </c>
      <c r="K70" s="346">
        <f>J70+'鄉庫收支月報表(114年4月)'!K70</f>
        <v>295000</v>
      </c>
    </row>
    <row r="71" spans="1:13" ht="19.5" customHeight="1" x14ac:dyDescent="0.3">
      <c r="A71" s="343"/>
      <c r="B71" s="343"/>
      <c r="C71" s="344" t="s">
        <v>398</v>
      </c>
      <c r="D71" s="343"/>
      <c r="E71" s="343"/>
      <c r="F71" s="341">
        <f t="shared" si="14"/>
        <v>609383</v>
      </c>
      <c r="G71" s="341">
        <f t="shared" si="14"/>
        <v>3821231</v>
      </c>
      <c r="H71" s="341">
        <f>SUM(H72:H76)</f>
        <v>609383</v>
      </c>
      <c r="I71" s="341">
        <f t="shared" ref="I71:K71" si="18">SUM(I72:I76)</f>
        <v>3821231</v>
      </c>
      <c r="J71" s="341">
        <f t="shared" si="18"/>
        <v>0</v>
      </c>
      <c r="K71" s="342">
        <f t="shared" si="18"/>
        <v>0</v>
      </c>
    </row>
    <row r="72" spans="1:13" ht="19.5" customHeight="1" x14ac:dyDescent="0.3">
      <c r="A72" s="343"/>
      <c r="B72" s="343"/>
      <c r="C72" s="344"/>
      <c r="D72" s="343" t="s">
        <v>399</v>
      </c>
      <c r="E72" s="343"/>
      <c r="F72" s="341">
        <f t="shared" si="14"/>
        <v>39395</v>
      </c>
      <c r="G72" s="341">
        <f t="shared" si="14"/>
        <v>204173</v>
      </c>
      <c r="H72" s="345">
        <v>39395</v>
      </c>
      <c r="I72" s="345">
        <f>H72+'鄉庫收支月報表(114年4月)'!I72</f>
        <v>204173</v>
      </c>
      <c r="J72" s="345">
        <v>0</v>
      </c>
      <c r="K72" s="346">
        <f>J72+'鄉庫收支月報表(114年4月)'!K72</f>
        <v>0</v>
      </c>
    </row>
    <row r="73" spans="1:13" ht="19.5" customHeight="1" x14ac:dyDescent="0.3">
      <c r="A73" s="343"/>
      <c r="B73" s="343"/>
      <c r="C73" s="344"/>
      <c r="D73" s="343" t="s">
        <v>400</v>
      </c>
      <c r="E73" s="343"/>
      <c r="F73" s="341">
        <f t="shared" si="14"/>
        <v>0</v>
      </c>
      <c r="G73" s="341">
        <f t="shared" si="14"/>
        <v>0</v>
      </c>
      <c r="H73" s="345">
        <v>0</v>
      </c>
      <c r="I73" s="345">
        <f>H73+'鄉庫收支月報表(114年4月)'!I73</f>
        <v>0</v>
      </c>
      <c r="J73" s="345">
        <v>0</v>
      </c>
      <c r="K73" s="346">
        <f>J73+'鄉庫收支月報表(114年4月)'!K73</f>
        <v>0</v>
      </c>
    </row>
    <row r="74" spans="1:13" ht="19.5" customHeight="1" x14ac:dyDescent="0.3">
      <c r="A74" s="343"/>
      <c r="B74" s="343"/>
      <c r="C74" s="344"/>
      <c r="D74" s="343" t="s">
        <v>401</v>
      </c>
      <c r="E74" s="343"/>
      <c r="F74" s="341">
        <f t="shared" si="14"/>
        <v>569988</v>
      </c>
      <c r="G74" s="341">
        <f t="shared" si="14"/>
        <v>3617058</v>
      </c>
      <c r="H74" s="345">
        <v>569988</v>
      </c>
      <c r="I74" s="345">
        <f>H74+'鄉庫收支月報表(114年4月)'!I74</f>
        <v>3617058</v>
      </c>
      <c r="J74" s="345">
        <v>0</v>
      </c>
      <c r="K74" s="346">
        <f>J74+'鄉庫收支月報表(114年4月)'!K74</f>
        <v>0</v>
      </c>
    </row>
    <row r="75" spans="1:13" ht="19.5" customHeight="1" x14ac:dyDescent="0.3">
      <c r="A75" s="343"/>
      <c r="B75" s="343"/>
      <c r="C75" s="344"/>
      <c r="D75" s="343" t="s">
        <v>402</v>
      </c>
      <c r="E75" s="343"/>
      <c r="F75" s="341">
        <f t="shared" si="14"/>
        <v>0</v>
      </c>
      <c r="G75" s="341">
        <f t="shared" si="14"/>
        <v>0</v>
      </c>
      <c r="H75" s="345">
        <v>0</v>
      </c>
      <c r="I75" s="345">
        <f>H75+'鄉庫收支月報表(114年4月)'!I75</f>
        <v>0</v>
      </c>
      <c r="J75" s="345">
        <v>0</v>
      </c>
      <c r="K75" s="346">
        <f>J75+'鄉庫收支月報表(114年4月)'!K75</f>
        <v>0</v>
      </c>
    </row>
    <row r="76" spans="1:13" ht="19.5" customHeight="1" x14ac:dyDescent="0.3">
      <c r="A76" s="343"/>
      <c r="B76" s="343"/>
      <c r="C76" s="344"/>
      <c r="D76" s="343" t="s">
        <v>403</v>
      </c>
      <c r="E76" s="343"/>
      <c r="F76" s="341">
        <f t="shared" si="14"/>
        <v>0</v>
      </c>
      <c r="G76" s="341">
        <f t="shared" si="14"/>
        <v>0</v>
      </c>
      <c r="H76" s="345">
        <v>0</v>
      </c>
      <c r="I76" s="345">
        <f>H76+'鄉庫收支月報表(114年4月)'!I76</f>
        <v>0</v>
      </c>
      <c r="J76" s="345">
        <v>0</v>
      </c>
      <c r="K76" s="346">
        <f>J76+'鄉庫收支月報表(114年4月)'!K76</f>
        <v>0</v>
      </c>
    </row>
    <row r="77" spans="1:13" ht="19.5" customHeight="1" x14ac:dyDescent="0.3">
      <c r="A77" s="343"/>
      <c r="B77" s="343"/>
      <c r="C77" s="343" t="s">
        <v>404</v>
      </c>
      <c r="D77" s="343"/>
      <c r="E77" s="343"/>
      <c r="F77" s="341">
        <f t="shared" si="14"/>
        <v>1144955</v>
      </c>
      <c r="G77" s="341">
        <f t="shared" si="14"/>
        <v>6996078</v>
      </c>
      <c r="H77" s="341">
        <f>SUM(H78:H79)</f>
        <v>1144955</v>
      </c>
      <c r="I77" s="341">
        <f t="shared" ref="I77:K77" si="19">SUM(I78:I79)</f>
        <v>6996078</v>
      </c>
      <c r="J77" s="341">
        <f t="shared" si="19"/>
        <v>0</v>
      </c>
      <c r="K77" s="342">
        <f t="shared" si="19"/>
        <v>0</v>
      </c>
    </row>
    <row r="78" spans="1:13" ht="19.5" customHeight="1" x14ac:dyDescent="0.3">
      <c r="A78" s="343"/>
      <c r="B78" s="343"/>
      <c r="C78" s="343"/>
      <c r="D78" s="343" t="s">
        <v>405</v>
      </c>
      <c r="E78" s="343"/>
      <c r="F78" s="341">
        <f t="shared" si="14"/>
        <v>27070</v>
      </c>
      <c r="G78" s="341">
        <f t="shared" si="14"/>
        <v>103551</v>
      </c>
      <c r="H78" s="345">
        <v>27070</v>
      </c>
      <c r="I78" s="345">
        <f>H78+'鄉庫收支月報表(114年4月)'!I78</f>
        <v>103551</v>
      </c>
      <c r="J78" s="345">
        <v>0</v>
      </c>
      <c r="K78" s="346">
        <f>J78+'鄉庫收支月報表(114年4月)'!K78</f>
        <v>0</v>
      </c>
    </row>
    <row r="79" spans="1:13" ht="19.5" customHeight="1" x14ac:dyDescent="0.3">
      <c r="A79" s="343"/>
      <c r="B79" s="343"/>
      <c r="C79" s="343"/>
      <c r="D79" s="343" t="s">
        <v>406</v>
      </c>
      <c r="E79" s="343"/>
      <c r="F79" s="341">
        <f t="shared" si="14"/>
        <v>1117885</v>
      </c>
      <c r="G79" s="341">
        <f t="shared" si="14"/>
        <v>6892527</v>
      </c>
      <c r="H79" s="345">
        <v>1117885</v>
      </c>
      <c r="I79" s="345">
        <f>H79+'鄉庫收支月報表(114年4月)'!I79</f>
        <v>6892527</v>
      </c>
      <c r="J79" s="345">
        <v>0</v>
      </c>
      <c r="K79" s="346">
        <f>J79+'鄉庫收支月報表(114年4月)'!K79</f>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362891</v>
      </c>
      <c r="G82" s="341">
        <f>I82+K82</f>
        <v>2239014</v>
      </c>
      <c r="H82" s="341">
        <f>SUM(H83:H84)</f>
        <v>362891</v>
      </c>
      <c r="I82" s="341">
        <f t="shared" ref="I82:K82" si="20">SUM(I83:I84)</f>
        <v>2239014</v>
      </c>
      <c r="J82" s="341">
        <f t="shared" si="20"/>
        <v>0</v>
      </c>
      <c r="K82" s="342">
        <f t="shared" si="20"/>
        <v>0</v>
      </c>
    </row>
    <row r="83" spans="1:13" ht="19.5" customHeight="1" x14ac:dyDescent="0.3">
      <c r="A83" s="343"/>
      <c r="B83" s="343"/>
      <c r="C83" s="343"/>
      <c r="D83" s="343" t="s">
        <v>408</v>
      </c>
      <c r="E83" s="343"/>
      <c r="F83" s="341">
        <f t="shared" ref="F83:G98" si="21">H83+J83</f>
        <v>362891</v>
      </c>
      <c r="G83" s="341">
        <f t="shared" si="21"/>
        <v>2239014</v>
      </c>
      <c r="H83" s="345">
        <v>362891</v>
      </c>
      <c r="I83" s="345">
        <f>H83+'鄉庫收支月報表(114年4月)'!I83</f>
        <v>2239014</v>
      </c>
      <c r="J83" s="345">
        <v>0</v>
      </c>
      <c r="K83" s="346">
        <f>J83+'鄉庫收支月報表(114年4月)'!K83</f>
        <v>0</v>
      </c>
    </row>
    <row r="84" spans="1:13" ht="19.5" customHeight="1" x14ac:dyDescent="0.3">
      <c r="A84" s="343"/>
      <c r="B84" s="343"/>
      <c r="C84" s="343"/>
      <c r="D84" s="343" t="s">
        <v>409</v>
      </c>
      <c r="E84" s="343"/>
      <c r="F84" s="341">
        <f t="shared" si="21"/>
        <v>0</v>
      </c>
      <c r="G84" s="341">
        <f t="shared" si="21"/>
        <v>0</v>
      </c>
      <c r="H84" s="345">
        <v>0</v>
      </c>
      <c r="I84" s="345">
        <f>H84+'鄉庫收支月報表(114年4月)'!I84</f>
        <v>0</v>
      </c>
      <c r="J84" s="345">
        <v>0</v>
      </c>
      <c r="K84" s="346">
        <f>J84+'鄉庫收支月報表(114年4月)'!K84</f>
        <v>0</v>
      </c>
    </row>
    <row r="85" spans="1:13" ht="19.5" customHeight="1" x14ac:dyDescent="0.3">
      <c r="A85" s="343"/>
      <c r="B85" s="343"/>
      <c r="C85" s="343" t="s">
        <v>410</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411</v>
      </c>
      <c r="E86" s="343"/>
      <c r="F86" s="341">
        <f t="shared" si="21"/>
        <v>0</v>
      </c>
      <c r="G86" s="341">
        <f t="shared" si="21"/>
        <v>0</v>
      </c>
      <c r="H86" s="345">
        <v>0</v>
      </c>
      <c r="I86" s="345">
        <f>H86+'鄉庫收支月報表(114年4月)'!I86</f>
        <v>0</v>
      </c>
      <c r="J86" s="345">
        <v>0</v>
      </c>
      <c r="K86" s="346">
        <f>J86+'鄉庫收支月報表(114年4月)'!K86</f>
        <v>0</v>
      </c>
    </row>
    <row r="87" spans="1:13" ht="19.5" customHeight="1" x14ac:dyDescent="0.3">
      <c r="A87" s="343"/>
      <c r="B87" s="343"/>
      <c r="C87" s="343"/>
      <c r="D87" s="343" t="s">
        <v>412</v>
      </c>
      <c r="E87" s="343"/>
      <c r="F87" s="341">
        <f t="shared" si="21"/>
        <v>0</v>
      </c>
      <c r="G87" s="341">
        <f t="shared" si="21"/>
        <v>0</v>
      </c>
      <c r="H87" s="345">
        <v>0</v>
      </c>
      <c r="I87" s="345">
        <f>H87+'鄉庫收支月報表(114年4月)'!I87</f>
        <v>0</v>
      </c>
      <c r="J87" s="345">
        <v>0</v>
      </c>
      <c r="K87" s="346">
        <f>J87+'鄉庫收支月報表(114年4月)'!K87</f>
        <v>0</v>
      </c>
    </row>
    <row r="88" spans="1:13" ht="19.5" customHeight="1" x14ac:dyDescent="0.3">
      <c r="A88" s="343"/>
      <c r="B88" s="343"/>
      <c r="C88" s="343" t="s">
        <v>413</v>
      </c>
      <c r="D88" s="343"/>
      <c r="E88" s="343"/>
      <c r="F88" s="341">
        <f t="shared" si="21"/>
        <v>0</v>
      </c>
      <c r="G88" s="341">
        <f t="shared" si="21"/>
        <v>184000</v>
      </c>
      <c r="H88" s="341">
        <f>SUM(H89:H90)</f>
        <v>0</v>
      </c>
      <c r="I88" s="341">
        <f t="shared" ref="I88:K88" si="23">SUM(I89:I90)</f>
        <v>184000</v>
      </c>
      <c r="J88" s="341">
        <f t="shared" si="23"/>
        <v>0</v>
      </c>
      <c r="K88" s="342">
        <f t="shared" si="23"/>
        <v>0</v>
      </c>
    </row>
    <row r="89" spans="1:13" ht="19.5" customHeight="1" x14ac:dyDescent="0.3">
      <c r="A89" s="343"/>
      <c r="B89" s="343"/>
      <c r="C89" s="343"/>
      <c r="D89" s="343" t="s">
        <v>414</v>
      </c>
      <c r="E89" s="343"/>
      <c r="F89" s="341">
        <f t="shared" si="21"/>
        <v>0</v>
      </c>
      <c r="G89" s="341">
        <f t="shared" si="21"/>
        <v>0</v>
      </c>
      <c r="H89" s="345">
        <v>0</v>
      </c>
      <c r="I89" s="345">
        <f>H89+'鄉庫收支月報表(114年4月)'!I89</f>
        <v>0</v>
      </c>
      <c r="J89" s="345">
        <v>0</v>
      </c>
      <c r="K89" s="346">
        <f>J89+'鄉庫收支月報表(114年4月)'!K89</f>
        <v>0</v>
      </c>
    </row>
    <row r="90" spans="1:13" ht="19.5" customHeight="1" x14ac:dyDescent="0.3">
      <c r="A90" s="343"/>
      <c r="B90" s="343"/>
      <c r="C90" s="343" t="s">
        <v>326</v>
      </c>
      <c r="D90" s="343" t="s">
        <v>415</v>
      </c>
      <c r="E90" s="343"/>
      <c r="F90" s="341">
        <f t="shared" si="21"/>
        <v>0</v>
      </c>
      <c r="G90" s="341">
        <f t="shared" si="21"/>
        <v>184000</v>
      </c>
      <c r="H90" s="345">
        <v>0</v>
      </c>
      <c r="I90" s="345">
        <f>H90+'鄉庫收支月報表(114年4月)'!I90</f>
        <v>184000</v>
      </c>
      <c r="J90" s="345">
        <v>0</v>
      </c>
      <c r="K90" s="346">
        <f>J90+'鄉庫收支月報表(114年4月)'!K90</f>
        <v>0</v>
      </c>
    </row>
    <row r="91" spans="1:13" ht="19.5" customHeight="1" x14ac:dyDescent="0.3">
      <c r="A91" s="343"/>
      <c r="B91" s="344" t="s">
        <v>365</v>
      </c>
      <c r="C91" s="343"/>
      <c r="D91" s="343"/>
      <c r="E91" s="343"/>
      <c r="F91" s="341">
        <f t="shared" si="21"/>
        <v>7489184</v>
      </c>
      <c r="G91" s="341">
        <f t="shared" si="21"/>
        <v>12449617</v>
      </c>
      <c r="H91" s="341">
        <f>H92+H97+H101+H108+H114+H117</f>
        <v>458240</v>
      </c>
      <c r="I91" s="341">
        <f t="shared" ref="I91:K91" si="24">I92+I97+I101+I108+I114+I117</f>
        <v>2608501</v>
      </c>
      <c r="J91" s="341">
        <f t="shared" si="24"/>
        <v>7030944</v>
      </c>
      <c r="K91" s="342">
        <f t="shared" si="24"/>
        <v>9841116</v>
      </c>
    </row>
    <row r="92" spans="1:13" ht="19.5" customHeight="1" x14ac:dyDescent="0.3">
      <c r="A92" s="343"/>
      <c r="B92" s="343"/>
      <c r="C92" s="344" t="s">
        <v>384</v>
      </c>
      <c r="D92" s="343"/>
      <c r="E92" s="343"/>
      <c r="F92" s="341">
        <f t="shared" si="21"/>
        <v>608753</v>
      </c>
      <c r="G92" s="341">
        <f t="shared" si="21"/>
        <v>1146300</v>
      </c>
      <c r="H92" s="341">
        <f>SUM(H93:H96)</f>
        <v>0</v>
      </c>
      <c r="I92" s="341">
        <f t="shared" ref="I92:K92" si="25">SUM(I93:I96)</f>
        <v>379500</v>
      </c>
      <c r="J92" s="341">
        <f t="shared" si="25"/>
        <v>608753</v>
      </c>
      <c r="K92" s="342">
        <f t="shared" si="25"/>
        <v>766800</v>
      </c>
    </row>
    <row r="93" spans="1:13" ht="19.5" customHeight="1" x14ac:dyDescent="0.3">
      <c r="A93" s="343"/>
      <c r="B93" s="343"/>
      <c r="C93" s="344"/>
      <c r="D93" s="343" t="s">
        <v>385</v>
      </c>
      <c r="E93" s="343"/>
      <c r="F93" s="341">
        <f t="shared" si="21"/>
        <v>0</v>
      </c>
      <c r="G93" s="341">
        <f t="shared" si="21"/>
        <v>0</v>
      </c>
      <c r="H93" s="345">
        <v>0</v>
      </c>
      <c r="I93" s="345">
        <f>H93+'鄉庫收支月報表(114年4月)'!I93</f>
        <v>0</v>
      </c>
      <c r="J93" s="345">
        <v>0</v>
      </c>
      <c r="K93" s="346">
        <f>J93+'鄉庫收支月報表(114年4月)'!K93</f>
        <v>0</v>
      </c>
    </row>
    <row r="94" spans="1:13" ht="19.5" customHeight="1" x14ac:dyDescent="0.3">
      <c r="A94" s="343"/>
      <c r="B94" s="343"/>
      <c r="C94" s="344"/>
      <c r="D94" s="343" t="s">
        <v>386</v>
      </c>
      <c r="E94" s="343"/>
      <c r="F94" s="341">
        <f t="shared" si="21"/>
        <v>0</v>
      </c>
      <c r="G94" s="341">
        <f t="shared" si="21"/>
        <v>379500</v>
      </c>
      <c r="H94" s="345">
        <v>0</v>
      </c>
      <c r="I94" s="345">
        <f>H94+'鄉庫收支月報表(114年4月)'!I94</f>
        <v>379500</v>
      </c>
      <c r="J94" s="345">
        <v>0</v>
      </c>
      <c r="K94" s="346">
        <f>J94+'鄉庫收支月報表(114年4月)'!K94</f>
        <v>0</v>
      </c>
    </row>
    <row r="95" spans="1:13" ht="19.5" customHeight="1" x14ac:dyDescent="0.3">
      <c r="A95" s="343"/>
      <c r="B95" s="343"/>
      <c r="C95" s="344"/>
      <c r="D95" s="343" t="s">
        <v>387</v>
      </c>
      <c r="E95" s="343"/>
      <c r="F95" s="341">
        <f t="shared" si="21"/>
        <v>608753</v>
      </c>
      <c r="G95" s="341">
        <f t="shared" si="21"/>
        <v>766800</v>
      </c>
      <c r="H95" s="345">
        <v>0</v>
      </c>
      <c r="I95" s="345">
        <f>H95+'鄉庫收支月報表(114年4月)'!I95</f>
        <v>0</v>
      </c>
      <c r="J95" s="345">
        <v>608753</v>
      </c>
      <c r="K95" s="346">
        <f>J95+'鄉庫收支月報表(114年4月)'!K95</f>
        <v>766800</v>
      </c>
    </row>
    <row r="96" spans="1:13" ht="19.5" customHeight="1" x14ac:dyDescent="0.3">
      <c r="A96" s="343"/>
      <c r="B96" s="343"/>
      <c r="C96" s="344"/>
      <c r="D96" s="343" t="s">
        <v>388</v>
      </c>
      <c r="E96" s="343"/>
      <c r="F96" s="341">
        <f t="shared" si="21"/>
        <v>0</v>
      </c>
      <c r="G96" s="341">
        <f t="shared" si="21"/>
        <v>0</v>
      </c>
      <c r="H96" s="345">
        <v>0</v>
      </c>
      <c r="I96" s="345">
        <f>H96+'鄉庫收支月報表(114年4月)'!I96</f>
        <v>0</v>
      </c>
      <c r="J96" s="345">
        <v>0</v>
      </c>
      <c r="K96" s="346">
        <f>J96+'鄉庫收支月報表(114年4月)'!K96</f>
        <v>0</v>
      </c>
    </row>
    <row r="97" spans="1:11" ht="19.5" customHeight="1" x14ac:dyDescent="0.3">
      <c r="A97" s="343"/>
      <c r="B97" s="343"/>
      <c r="C97" s="344" t="s">
        <v>389</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390</v>
      </c>
      <c r="E98" s="343"/>
      <c r="F98" s="341">
        <f t="shared" si="21"/>
        <v>0</v>
      </c>
      <c r="G98" s="341">
        <f t="shared" si="21"/>
        <v>0</v>
      </c>
      <c r="H98" s="345">
        <v>0</v>
      </c>
      <c r="I98" s="345">
        <f>H98+'鄉庫收支月報表(114年4月)'!I98</f>
        <v>0</v>
      </c>
      <c r="J98" s="345">
        <v>0</v>
      </c>
      <c r="K98" s="346">
        <f>J98+'鄉庫收支月報表(114年4月)'!K98</f>
        <v>0</v>
      </c>
    </row>
    <row r="99" spans="1:11" ht="19.5" customHeight="1" x14ac:dyDescent="0.3">
      <c r="A99" s="343"/>
      <c r="B99" s="343"/>
      <c r="C99" s="344"/>
      <c r="D99" s="343" t="s">
        <v>391</v>
      </c>
      <c r="E99" s="343"/>
      <c r="F99" s="341">
        <f t="shared" ref="F99:G105" si="27">H99+J99</f>
        <v>0</v>
      </c>
      <c r="G99" s="341">
        <f t="shared" si="27"/>
        <v>0</v>
      </c>
      <c r="H99" s="345">
        <v>0</v>
      </c>
      <c r="I99" s="345">
        <f>H99+'鄉庫收支月報表(114年4月)'!I99</f>
        <v>0</v>
      </c>
      <c r="J99" s="345">
        <v>0</v>
      </c>
      <c r="K99" s="346">
        <f>J99+'鄉庫收支月報表(114年4月)'!K99</f>
        <v>0</v>
      </c>
    </row>
    <row r="100" spans="1:11" ht="19.5" customHeight="1" x14ac:dyDescent="0.3">
      <c r="A100" s="343"/>
      <c r="B100" s="343"/>
      <c r="C100" s="344"/>
      <c r="D100" s="343" t="s">
        <v>392</v>
      </c>
      <c r="E100" s="343"/>
      <c r="F100" s="341">
        <f t="shared" si="27"/>
        <v>0</v>
      </c>
      <c r="G100" s="341">
        <f t="shared" si="27"/>
        <v>0</v>
      </c>
      <c r="H100" s="345">
        <v>0</v>
      </c>
      <c r="I100" s="345">
        <f>H100+'鄉庫收支月報表(114年4月)'!I100</f>
        <v>0</v>
      </c>
      <c r="J100" s="345">
        <v>0</v>
      </c>
      <c r="K100" s="346">
        <f>J100+'鄉庫收支月報表(114年4月)'!K100</f>
        <v>0</v>
      </c>
    </row>
    <row r="101" spans="1:11" ht="19.5" customHeight="1" x14ac:dyDescent="0.3">
      <c r="A101" s="343"/>
      <c r="B101" s="343"/>
      <c r="C101" s="344" t="s">
        <v>393</v>
      </c>
      <c r="D101" s="343"/>
      <c r="E101" s="343"/>
      <c r="F101" s="341">
        <f t="shared" si="27"/>
        <v>6880431</v>
      </c>
      <c r="G101" s="341">
        <f t="shared" si="27"/>
        <v>11161817</v>
      </c>
      <c r="H101" s="341">
        <f>SUM(H102:H105)</f>
        <v>458240</v>
      </c>
      <c r="I101" s="341">
        <f t="shared" ref="I101:K101" si="28">SUM(I102:I105)</f>
        <v>2087501</v>
      </c>
      <c r="J101" s="341">
        <f t="shared" si="28"/>
        <v>6422191</v>
      </c>
      <c r="K101" s="342">
        <f t="shared" si="28"/>
        <v>9074316</v>
      </c>
    </row>
    <row r="102" spans="1:11" ht="19.5" customHeight="1" x14ac:dyDescent="0.3">
      <c r="A102" s="343"/>
      <c r="B102" s="343"/>
      <c r="C102" s="344"/>
      <c r="D102" s="343" t="s">
        <v>394</v>
      </c>
      <c r="E102" s="343"/>
      <c r="F102" s="341">
        <f t="shared" si="27"/>
        <v>0</v>
      </c>
      <c r="G102" s="341">
        <f t="shared" si="27"/>
        <v>0</v>
      </c>
      <c r="H102" s="345">
        <v>0</v>
      </c>
      <c r="I102" s="345">
        <f>H102+'鄉庫收支月報表(114年4月)'!I102</f>
        <v>0</v>
      </c>
      <c r="J102" s="345">
        <v>0</v>
      </c>
      <c r="K102" s="346">
        <f>J102+'鄉庫收支月報表(114年4月)'!K102</f>
        <v>0</v>
      </c>
    </row>
    <row r="103" spans="1:11" ht="19.5" customHeight="1" x14ac:dyDescent="0.3">
      <c r="A103" s="343"/>
      <c r="B103" s="343"/>
      <c r="C103" s="344"/>
      <c r="D103" s="343" t="s">
        <v>395</v>
      </c>
      <c r="E103" s="343"/>
      <c r="F103" s="341">
        <f t="shared" si="27"/>
        <v>0</v>
      </c>
      <c r="G103" s="341">
        <f t="shared" si="27"/>
        <v>0</v>
      </c>
      <c r="H103" s="345">
        <v>0</v>
      </c>
      <c r="I103" s="345">
        <f>H103+'鄉庫收支月報表(114年4月)'!I103</f>
        <v>0</v>
      </c>
      <c r="J103" s="345">
        <v>0</v>
      </c>
      <c r="K103" s="346">
        <f>J103+'鄉庫收支月報表(114年4月)'!K103</f>
        <v>0</v>
      </c>
    </row>
    <row r="104" spans="1:11" ht="19.5" customHeight="1" x14ac:dyDescent="0.3">
      <c r="A104" s="343"/>
      <c r="B104" s="343"/>
      <c r="C104" s="344"/>
      <c r="D104" s="343" t="s">
        <v>396</v>
      </c>
      <c r="E104" s="343"/>
      <c r="F104" s="341">
        <f t="shared" si="27"/>
        <v>0</v>
      </c>
      <c r="G104" s="341">
        <f t="shared" si="27"/>
        <v>0</v>
      </c>
      <c r="H104" s="345">
        <v>0</v>
      </c>
      <c r="I104" s="345">
        <f>H104+'鄉庫收支月報表(114年4月)'!I104</f>
        <v>0</v>
      </c>
      <c r="J104" s="345">
        <v>0</v>
      </c>
      <c r="K104" s="346">
        <f>J104+'鄉庫收支月報表(114年4月)'!K104</f>
        <v>0</v>
      </c>
    </row>
    <row r="105" spans="1:11" ht="19.5" customHeight="1" x14ac:dyDescent="0.3">
      <c r="A105" s="343"/>
      <c r="B105" s="343"/>
      <c r="C105" s="344"/>
      <c r="D105" s="343" t="s">
        <v>397</v>
      </c>
      <c r="E105" s="343"/>
      <c r="F105" s="341">
        <f t="shared" si="27"/>
        <v>6880431</v>
      </c>
      <c r="G105" s="341">
        <f t="shared" si="27"/>
        <v>11161817</v>
      </c>
      <c r="H105" s="345">
        <v>458240</v>
      </c>
      <c r="I105" s="345">
        <f>H105+'鄉庫收支月報表(114年4月)'!I105</f>
        <v>2087501</v>
      </c>
      <c r="J105" s="345">
        <v>6422191</v>
      </c>
      <c r="K105" s="346">
        <f>J105+'鄉庫收支月報表(114年4月)'!K105</f>
        <v>9074316</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399</v>
      </c>
      <c r="E109" s="343"/>
      <c r="F109" s="341">
        <f>H109+J109</f>
        <v>0</v>
      </c>
      <c r="G109" s="341">
        <f>I109+K109</f>
        <v>0</v>
      </c>
      <c r="H109" s="345">
        <v>0</v>
      </c>
      <c r="I109" s="345">
        <f>H109+'鄉庫收支月報表(114年4月)'!I109</f>
        <v>0</v>
      </c>
      <c r="J109" s="345">
        <v>0</v>
      </c>
      <c r="K109" s="346">
        <f>J109+'鄉庫收支月報表(114年4月)'!K109</f>
        <v>0</v>
      </c>
    </row>
    <row r="110" spans="1:11" ht="20.25" customHeight="1" x14ac:dyDescent="0.3">
      <c r="A110" s="343"/>
      <c r="B110" s="343"/>
      <c r="C110" s="344"/>
      <c r="D110" s="343" t="s">
        <v>400</v>
      </c>
      <c r="E110" s="343"/>
      <c r="F110" s="341">
        <f t="shared" ref="F110:G118" si="31">H110+J110</f>
        <v>0</v>
      </c>
      <c r="G110" s="341">
        <f t="shared" si="31"/>
        <v>0</v>
      </c>
      <c r="H110" s="345">
        <v>0</v>
      </c>
      <c r="I110" s="345">
        <f>H110+'鄉庫收支月報表(114年4月)'!I110</f>
        <v>0</v>
      </c>
      <c r="J110" s="345">
        <v>0</v>
      </c>
      <c r="K110" s="346">
        <f>J110+'鄉庫收支月報表(114年4月)'!K110</f>
        <v>0</v>
      </c>
    </row>
    <row r="111" spans="1:11" ht="20.25" customHeight="1" x14ac:dyDescent="0.3">
      <c r="A111" s="343"/>
      <c r="B111" s="343"/>
      <c r="C111" s="344"/>
      <c r="D111" s="343" t="s">
        <v>401</v>
      </c>
      <c r="E111" s="343"/>
      <c r="F111" s="341">
        <f t="shared" si="31"/>
        <v>0</v>
      </c>
      <c r="G111" s="341">
        <f t="shared" si="31"/>
        <v>0</v>
      </c>
      <c r="H111" s="345">
        <v>0</v>
      </c>
      <c r="I111" s="345">
        <f>H111+'鄉庫收支月報表(114年4月)'!I111</f>
        <v>0</v>
      </c>
      <c r="J111" s="345">
        <v>0</v>
      </c>
      <c r="K111" s="346">
        <f>J111+'鄉庫收支月報表(114年4月)'!K111</f>
        <v>0</v>
      </c>
    </row>
    <row r="112" spans="1:11" ht="20.25" customHeight="1" x14ac:dyDescent="0.3">
      <c r="A112" s="343"/>
      <c r="B112" s="343"/>
      <c r="C112" s="344"/>
      <c r="D112" s="343" t="s">
        <v>402</v>
      </c>
      <c r="E112" s="343"/>
      <c r="F112" s="341">
        <f t="shared" si="31"/>
        <v>0</v>
      </c>
      <c r="G112" s="341">
        <f t="shared" si="31"/>
        <v>0</v>
      </c>
      <c r="H112" s="345">
        <v>0</v>
      </c>
      <c r="I112" s="345">
        <f>H112+'鄉庫收支月報表(114年4月)'!I112</f>
        <v>0</v>
      </c>
      <c r="J112" s="345">
        <v>0</v>
      </c>
      <c r="K112" s="346">
        <f>J112+'鄉庫收支月報表(114年4月)'!K112</f>
        <v>0</v>
      </c>
    </row>
    <row r="113" spans="1:11" ht="20.25" customHeight="1" x14ac:dyDescent="0.3">
      <c r="A113" s="343"/>
      <c r="B113" s="343"/>
      <c r="C113" s="344"/>
      <c r="D113" s="343" t="s">
        <v>403</v>
      </c>
      <c r="E113" s="343"/>
      <c r="F113" s="341">
        <f t="shared" si="31"/>
        <v>0</v>
      </c>
      <c r="G113" s="341">
        <f t="shared" si="31"/>
        <v>0</v>
      </c>
      <c r="H113" s="345">
        <v>0</v>
      </c>
      <c r="I113" s="345">
        <f>H113+'鄉庫收支月報表(114年4月)'!I113</f>
        <v>0</v>
      </c>
      <c r="J113" s="345">
        <v>0</v>
      </c>
      <c r="K113" s="346">
        <f>J113+'鄉庫收支月報表(114年4月)'!K113</f>
        <v>0</v>
      </c>
    </row>
    <row r="114" spans="1:11" ht="20.25" customHeight="1" x14ac:dyDescent="0.3">
      <c r="A114" s="343"/>
      <c r="B114" s="343"/>
      <c r="C114" s="343" t="s">
        <v>404</v>
      </c>
      <c r="D114" s="343"/>
      <c r="E114" s="343"/>
      <c r="F114" s="341">
        <f t="shared" si="31"/>
        <v>0</v>
      </c>
      <c r="G114" s="341">
        <f t="shared" si="31"/>
        <v>141500</v>
      </c>
      <c r="H114" s="341">
        <f>SUM(H115:H116)</f>
        <v>0</v>
      </c>
      <c r="I114" s="341">
        <f t="shared" ref="I114:K114" si="32">SUM(I115:I116)</f>
        <v>141500</v>
      </c>
      <c r="J114" s="341">
        <f t="shared" si="32"/>
        <v>0</v>
      </c>
      <c r="K114" s="342">
        <f t="shared" si="32"/>
        <v>0</v>
      </c>
    </row>
    <row r="115" spans="1:11" ht="20.25" customHeight="1" x14ac:dyDescent="0.3">
      <c r="A115" s="343"/>
      <c r="B115" s="343"/>
      <c r="C115" s="343"/>
      <c r="D115" s="343" t="s">
        <v>405</v>
      </c>
      <c r="E115" s="343"/>
      <c r="F115" s="341">
        <f t="shared" si="31"/>
        <v>0</v>
      </c>
      <c r="G115" s="341">
        <f t="shared" si="31"/>
        <v>0</v>
      </c>
      <c r="H115" s="345">
        <v>0</v>
      </c>
      <c r="I115" s="345">
        <f>H115+'鄉庫收支月報表(114年4月)'!I115</f>
        <v>0</v>
      </c>
      <c r="J115" s="345">
        <v>0</v>
      </c>
      <c r="K115" s="346">
        <f>J115+'鄉庫收支月報表(114年4月)'!K115</f>
        <v>0</v>
      </c>
    </row>
    <row r="116" spans="1:11" ht="20.25" customHeight="1" x14ac:dyDescent="0.3">
      <c r="A116" s="343"/>
      <c r="B116" s="343"/>
      <c r="C116" s="343"/>
      <c r="D116" s="343" t="s">
        <v>406</v>
      </c>
      <c r="E116" s="343"/>
      <c r="F116" s="341">
        <f t="shared" si="31"/>
        <v>0</v>
      </c>
      <c r="G116" s="341">
        <f t="shared" si="31"/>
        <v>141500</v>
      </c>
      <c r="H116" s="345">
        <v>0</v>
      </c>
      <c r="I116" s="345">
        <f>H116+'鄉庫收支月報表(114年4月)'!I116</f>
        <v>141500</v>
      </c>
      <c r="J116" s="345">
        <v>0</v>
      </c>
      <c r="K116" s="346">
        <f>J116+'鄉庫收支月報表(114年4月)'!K116</f>
        <v>0</v>
      </c>
    </row>
    <row r="117" spans="1:11" ht="20.25" customHeight="1" x14ac:dyDescent="0.3">
      <c r="A117" s="343"/>
      <c r="B117" s="343"/>
      <c r="C117" s="343" t="s">
        <v>416</v>
      </c>
      <c r="D117" s="343"/>
      <c r="E117" s="343"/>
      <c r="F117" s="341">
        <f t="shared" si="31"/>
        <v>0</v>
      </c>
      <c r="G117" s="341">
        <f t="shared" si="31"/>
        <v>0</v>
      </c>
      <c r="H117" s="345">
        <v>0</v>
      </c>
      <c r="I117" s="345">
        <f>H117+'鄉庫收支月報表(114年4月)'!I117</f>
        <v>0</v>
      </c>
      <c r="J117" s="345">
        <v>0</v>
      </c>
      <c r="K117" s="346">
        <f>J117+'鄉庫收支月報表(114年4月)'!K117</f>
        <v>0</v>
      </c>
    </row>
    <row r="118" spans="1:11" ht="20.25" customHeight="1" x14ac:dyDescent="0.3">
      <c r="A118" s="343"/>
      <c r="B118" s="348" t="s">
        <v>370</v>
      </c>
      <c r="C118" s="343"/>
      <c r="D118" s="343"/>
      <c r="E118" s="343"/>
      <c r="F118" s="341">
        <f t="shared" si="31"/>
        <v>18159563</v>
      </c>
      <c r="G118" s="341">
        <f t="shared" si="31"/>
        <v>63929347</v>
      </c>
      <c r="H118" s="341">
        <f>H56+H91</f>
        <v>10978619</v>
      </c>
      <c r="I118" s="341">
        <f t="shared" ref="I118:K118" si="33">I56+I91</f>
        <v>53343231</v>
      </c>
      <c r="J118" s="341">
        <f t="shared" si="33"/>
        <v>7180944</v>
      </c>
      <c r="K118" s="342">
        <f t="shared" si="33"/>
        <v>10586116</v>
      </c>
    </row>
    <row r="119" spans="1:11" ht="20.25" customHeight="1" x14ac:dyDescent="0.3">
      <c r="A119" s="343"/>
      <c r="B119" s="343" t="s">
        <v>417</v>
      </c>
      <c r="C119" s="343"/>
      <c r="D119" s="343"/>
      <c r="E119" s="343"/>
      <c r="F119" s="369">
        <v>0</v>
      </c>
      <c r="G119" s="345">
        <f>F119+'鄉庫收支月報表(114年4月)'!G119</f>
        <v>0</v>
      </c>
      <c r="H119" s="350"/>
      <c r="I119" s="351"/>
      <c r="J119" s="351"/>
      <c r="K119" s="352"/>
    </row>
    <row r="120" spans="1:11" ht="20.25" customHeight="1" x14ac:dyDescent="0.3">
      <c r="A120" s="343"/>
      <c r="B120" s="343" t="s">
        <v>419</v>
      </c>
      <c r="C120" s="343"/>
      <c r="D120" s="343"/>
      <c r="E120" s="343"/>
      <c r="F120" s="369">
        <v>11699392</v>
      </c>
      <c r="G120" s="345">
        <f>F120+'鄉庫收支月報表(114年4月)'!G120</f>
        <v>16498835</v>
      </c>
      <c r="H120" s="353"/>
      <c r="I120" s="354"/>
      <c r="J120" s="354"/>
      <c r="K120" s="355"/>
    </row>
    <row r="121" spans="1:11" ht="20.25" customHeight="1" x14ac:dyDescent="0.3">
      <c r="A121" s="343"/>
      <c r="B121" s="343" t="s">
        <v>420</v>
      </c>
      <c r="C121" s="343"/>
      <c r="D121" s="343"/>
      <c r="E121" s="343"/>
      <c r="F121" s="369">
        <v>0</v>
      </c>
      <c r="G121" s="345">
        <f>F121+'鄉庫收支月報表(114年4月)'!G121</f>
        <v>0</v>
      </c>
      <c r="H121" s="353"/>
      <c r="I121" s="354"/>
      <c r="J121" s="354"/>
      <c r="K121" s="355"/>
    </row>
    <row r="122" spans="1:11" ht="20.25" customHeight="1" x14ac:dyDescent="0.3">
      <c r="A122" s="343"/>
      <c r="B122" s="343" t="s">
        <v>421</v>
      </c>
      <c r="C122" s="343"/>
      <c r="D122" s="343"/>
      <c r="E122" s="343"/>
      <c r="F122" s="369">
        <v>0</v>
      </c>
      <c r="G122" s="345">
        <f>F122+'鄉庫收支月報表(114年4月)'!G122</f>
        <v>87917</v>
      </c>
      <c r="H122" s="353"/>
      <c r="I122" s="354"/>
      <c r="J122" s="354"/>
      <c r="K122" s="355"/>
    </row>
    <row r="123" spans="1:11" ht="20.25" customHeight="1" x14ac:dyDescent="0.3">
      <c r="A123" s="323"/>
      <c r="B123" s="343" t="s">
        <v>416</v>
      </c>
      <c r="C123" s="323"/>
      <c r="D123" s="323"/>
      <c r="E123" s="323"/>
      <c r="F123" s="369">
        <v>0</v>
      </c>
      <c r="G123" s="345">
        <f>F123+'鄉庫收支月報表(114年4月)'!G123</f>
        <v>0</v>
      </c>
      <c r="H123" s="353"/>
      <c r="I123" s="354"/>
      <c r="J123" s="354"/>
      <c r="K123" s="355"/>
    </row>
    <row r="124" spans="1:11" ht="20.25" customHeight="1" x14ac:dyDescent="0.3">
      <c r="A124" s="343"/>
      <c r="B124" s="343" t="s">
        <v>422</v>
      </c>
      <c r="C124" s="343"/>
      <c r="D124" s="343"/>
      <c r="E124" s="343"/>
      <c r="F124" s="369">
        <v>0</v>
      </c>
      <c r="G124" s="345">
        <f>F124+'鄉庫收支月報表(114年4月)'!G124</f>
        <v>0</v>
      </c>
      <c r="H124" s="353"/>
      <c r="I124" s="354"/>
      <c r="J124" s="354"/>
      <c r="K124" s="355"/>
    </row>
    <row r="125" spans="1:11" ht="20.25" customHeight="1" x14ac:dyDescent="0.3">
      <c r="A125" s="343" t="s">
        <v>423</v>
      </c>
      <c r="B125" s="343"/>
      <c r="C125" s="343"/>
      <c r="D125" s="343"/>
      <c r="E125" s="343"/>
      <c r="F125" s="369">
        <v>0</v>
      </c>
      <c r="G125" s="345">
        <f>F125+'鄉庫收支月報表(114年4月)'!G125</f>
        <v>0</v>
      </c>
      <c r="H125" s="353"/>
      <c r="I125" s="354"/>
      <c r="J125" s="354"/>
      <c r="K125" s="355"/>
    </row>
    <row r="126" spans="1:11" ht="20.25" customHeight="1" x14ac:dyDescent="0.3">
      <c r="A126" s="343"/>
      <c r="B126" s="343" t="s">
        <v>424</v>
      </c>
      <c r="C126" s="343"/>
      <c r="D126" s="343"/>
      <c r="E126" s="343"/>
      <c r="F126" s="369">
        <v>0</v>
      </c>
      <c r="G126" s="345">
        <f>F126+'鄉庫收支月報表(114年4月)'!G126</f>
        <v>0</v>
      </c>
      <c r="H126" s="353"/>
      <c r="I126" s="354"/>
      <c r="J126" s="354"/>
      <c r="K126" s="355"/>
    </row>
    <row r="127" spans="1:11" ht="20.25" customHeight="1" x14ac:dyDescent="0.3">
      <c r="A127" s="348" t="s">
        <v>425</v>
      </c>
      <c r="B127" s="343"/>
      <c r="C127" s="343"/>
      <c r="D127" s="343"/>
      <c r="E127" s="370"/>
      <c r="F127" s="341">
        <f>F118+F120+F122</f>
        <v>29858955</v>
      </c>
      <c r="G127" s="345"/>
      <c r="H127" s="353"/>
      <c r="I127" s="354"/>
      <c r="J127" s="354"/>
      <c r="K127" s="355"/>
    </row>
    <row r="128" spans="1:11" ht="20.25" customHeight="1" x14ac:dyDescent="0.3">
      <c r="A128" s="343" t="s">
        <v>426</v>
      </c>
      <c r="B128" s="343"/>
      <c r="C128" s="343"/>
      <c r="D128" s="343"/>
      <c r="E128" s="371"/>
      <c r="F128" s="341">
        <f>F53-F127</f>
        <v>422484430</v>
      </c>
      <c r="G128" s="345"/>
      <c r="H128" s="353"/>
      <c r="I128" s="354"/>
      <c r="J128" s="354"/>
      <c r="K128" s="355"/>
    </row>
    <row r="129" spans="1:11" ht="20.25" customHeight="1" x14ac:dyDescent="0.3">
      <c r="A129" s="343" t="s">
        <v>427</v>
      </c>
      <c r="B129" s="343"/>
      <c r="C129" s="343"/>
      <c r="D129" s="343"/>
      <c r="E129" s="343"/>
      <c r="F129" s="341">
        <f>SUM(F127:F128)</f>
        <v>452343385</v>
      </c>
      <c r="G129" s="345"/>
      <c r="H129" s="353"/>
      <c r="I129" s="354"/>
      <c r="J129" s="354"/>
      <c r="K129" s="355"/>
    </row>
    <row r="130" spans="1:11" ht="20.25" customHeight="1" x14ac:dyDescent="0.3">
      <c r="A130" s="343" t="s">
        <v>428</v>
      </c>
      <c r="B130" s="343"/>
      <c r="C130" s="343"/>
      <c r="D130" s="343"/>
      <c r="E130" s="343"/>
      <c r="F130" s="345">
        <v>30305</v>
      </c>
      <c r="G130" s="345"/>
      <c r="H130" s="372"/>
      <c r="I130" s="354"/>
      <c r="J130" s="354"/>
      <c r="K130" s="355"/>
    </row>
    <row r="131" spans="1:11" ht="20.25" customHeight="1" x14ac:dyDescent="0.3">
      <c r="A131" s="348" t="s">
        <v>429</v>
      </c>
      <c r="B131" s="343"/>
      <c r="C131" s="343"/>
      <c r="D131" s="343"/>
      <c r="E131" s="343"/>
      <c r="F131" s="341">
        <f>F53-F127+F130</f>
        <v>422514735</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1509</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0" type="noConversion"/>
  <hyperlinks>
    <hyperlink ref="L1" location="預告統計資料發布時間表!A1" display="回發布時間表" xr:uid="{DB77C9EC-A0BE-42DC-B3C1-FCF775595DEC}"/>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C0C0-D91E-4F0E-A852-33AE54D2CA86}">
  <sheetPr>
    <tabColor rgb="FFFF0000"/>
    <pageSetUpPr fitToPage="1"/>
  </sheetPr>
  <dimension ref="A1:IW30"/>
  <sheetViews>
    <sheetView zoomScaleNormal="100" workbookViewId="0">
      <selection activeCell="W1" sqref="W1"/>
    </sheetView>
  </sheetViews>
  <sheetFormatPr defaultRowHeight="13.8" x14ac:dyDescent="0.3"/>
  <cols>
    <col min="1" max="1" width="7.77734375" style="875" customWidth="1"/>
    <col min="2" max="4" width="6.33203125" style="875" customWidth="1"/>
    <col min="5" max="20" width="6.109375" style="875" customWidth="1"/>
    <col min="21" max="21" width="13.5546875" style="875" customWidth="1"/>
    <col min="22" max="22" width="12.44140625" style="875" customWidth="1"/>
    <col min="23" max="257" width="9.6640625" style="875" customWidth="1"/>
    <col min="258" max="1025" width="9.6640625" style="894" customWidth="1"/>
    <col min="1026" max="16384" width="8.88671875" style="894"/>
  </cols>
  <sheetData>
    <row r="1" spans="1:23" s="873" customFormat="1" ht="12.9" customHeight="1" x14ac:dyDescent="0.3">
      <c r="A1" s="872" t="s">
        <v>272</v>
      </c>
      <c r="B1" s="2384"/>
      <c r="C1" s="2384"/>
      <c r="D1" s="2384"/>
      <c r="S1" s="2380" t="s">
        <v>589</v>
      </c>
      <c r="T1" s="2380"/>
      <c r="U1" s="2386" t="s">
        <v>937</v>
      </c>
      <c r="V1" s="2386"/>
      <c r="W1" s="109" t="s">
        <v>97</v>
      </c>
    </row>
    <row r="2" spans="1:23" s="873" customFormat="1" ht="12.9" customHeight="1" x14ac:dyDescent="0.3">
      <c r="A2" s="872" t="s">
        <v>938</v>
      </c>
      <c r="B2" s="874" t="s">
        <v>939</v>
      </c>
      <c r="C2" s="874"/>
      <c r="D2" s="874"/>
      <c r="E2" s="874"/>
      <c r="F2" s="874"/>
      <c r="G2" s="874"/>
      <c r="H2" s="874"/>
      <c r="I2" s="874"/>
      <c r="J2" s="874"/>
      <c r="K2" s="874"/>
      <c r="L2" s="874"/>
      <c r="M2" s="874"/>
      <c r="N2" s="874"/>
      <c r="O2" s="874"/>
      <c r="P2" s="874"/>
      <c r="Q2" s="874"/>
      <c r="R2" s="874"/>
      <c r="S2" s="2380" t="s">
        <v>593</v>
      </c>
      <c r="T2" s="2380"/>
      <c r="U2" s="2387" t="s">
        <v>940</v>
      </c>
      <c r="V2" s="2387"/>
    </row>
    <row r="3" spans="1:23" ht="23.25" customHeight="1" x14ac:dyDescent="0.3">
      <c r="G3" s="2388" t="s">
        <v>941</v>
      </c>
      <c r="H3" s="2388"/>
      <c r="I3" s="2388"/>
      <c r="J3" s="2388"/>
      <c r="K3" s="2388"/>
      <c r="L3" s="2388"/>
      <c r="M3" s="2388"/>
      <c r="N3" s="2388"/>
      <c r="O3" s="2388"/>
    </row>
    <row r="4" spans="1:23" ht="12" customHeight="1" x14ac:dyDescent="0.3">
      <c r="J4" s="2385" t="s">
        <v>956</v>
      </c>
      <c r="K4" s="2385"/>
      <c r="L4" s="2385"/>
    </row>
    <row r="5" spans="1:23" ht="12" customHeight="1" x14ac:dyDescent="0.3">
      <c r="A5" s="876"/>
      <c r="B5" s="876"/>
      <c r="C5" s="876"/>
      <c r="D5" s="876"/>
      <c r="E5" s="876"/>
      <c r="F5" s="876"/>
      <c r="G5" s="876"/>
      <c r="H5" s="876"/>
      <c r="I5" s="876"/>
      <c r="J5" s="876"/>
      <c r="K5" s="876"/>
      <c r="L5" s="876"/>
      <c r="M5" s="876"/>
      <c r="N5" s="876"/>
      <c r="O5" s="876"/>
      <c r="P5" s="876"/>
      <c r="Q5" s="876"/>
      <c r="R5" s="876"/>
      <c r="S5" s="876"/>
      <c r="T5" s="876"/>
      <c r="U5" s="877" t="s">
        <v>942</v>
      </c>
      <c r="V5" s="878" t="s">
        <v>943</v>
      </c>
    </row>
    <row r="6" spans="1:23" s="873" customFormat="1" ht="15.75" customHeight="1" x14ac:dyDescent="0.3">
      <c r="A6" s="2379" t="s">
        <v>944</v>
      </c>
      <c r="B6" s="2380" t="s">
        <v>751</v>
      </c>
      <c r="C6" s="2380"/>
      <c r="D6" s="2380"/>
      <c r="E6" s="2380" t="s">
        <v>945</v>
      </c>
      <c r="F6" s="2380"/>
      <c r="G6" s="2380"/>
      <c r="H6" s="2380"/>
      <c r="I6" s="2380"/>
      <c r="J6" s="2380"/>
      <c r="K6" s="2380"/>
      <c r="L6" s="2380"/>
      <c r="M6" s="2380"/>
      <c r="N6" s="2380" t="s">
        <v>946</v>
      </c>
      <c r="O6" s="2380"/>
      <c r="P6" s="2380"/>
      <c r="Q6" s="2380"/>
      <c r="R6" s="2380"/>
      <c r="S6" s="2380"/>
      <c r="T6" s="2380"/>
      <c r="U6" s="2380"/>
      <c r="V6" s="2381"/>
    </row>
    <row r="7" spans="1:23" s="873" customFormat="1" ht="15.75" customHeight="1" x14ac:dyDescent="0.3">
      <c r="A7" s="2379"/>
      <c r="B7" s="2380" t="s">
        <v>947</v>
      </c>
      <c r="C7" s="2380" t="s">
        <v>948</v>
      </c>
      <c r="D7" s="2380" t="s">
        <v>949</v>
      </c>
      <c r="E7" s="2380" t="s">
        <v>947</v>
      </c>
      <c r="F7" s="2380"/>
      <c r="G7" s="2380"/>
      <c r="H7" s="2380" t="s">
        <v>947</v>
      </c>
      <c r="I7" s="2382" t="s">
        <v>948</v>
      </c>
      <c r="J7" s="2382"/>
      <c r="K7" s="2380" t="s">
        <v>947</v>
      </c>
      <c r="L7" s="2382" t="s">
        <v>949</v>
      </c>
      <c r="M7" s="2382"/>
      <c r="N7" s="2380" t="s">
        <v>947</v>
      </c>
      <c r="O7" s="2380"/>
      <c r="P7" s="2380"/>
      <c r="Q7" s="2380" t="s">
        <v>947</v>
      </c>
      <c r="R7" s="2382" t="s">
        <v>948</v>
      </c>
      <c r="S7" s="2382"/>
      <c r="T7" s="2380" t="s">
        <v>947</v>
      </c>
      <c r="U7" s="2382" t="s">
        <v>949</v>
      </c>
      <c r="V7" s="2383"/>
    </row>
    <row r="8" spans="1:23" s="873" customFormat="1" ht="27" customHeight="1" x14ac:dyDescent="0.3">
      <c r="A8" s="2379"/>
      <c r="B8" s="2380"/>
      <c r="C8" s="2380"/>
      <c r="D8" s="2380"/>
      <c r="E8" s="872" t="s">
        <v>950</v>
      </c>
      <c r="F8" s="872" t="s">
        <v>951</v>
      </c>
      <c r="G8" s="879" t="s">
        <v>952</v>
      </c>
      <c r="H8" s="2380"/>
      <c r="I8" s="879" t="s">
        <v>951</v>
      </c>
      <c r="J8" s="879" t="s">
        <v>952</v>
      </c>
      <c r="K8" s="2380"/>
      <c r="L8" s="879" t="s">
        <v>951</v>
      </c>
      <c r="M8" s="879" t="s">
        <v>952</v>
      </c>
      <c r="N8" s="872" t="s">
        <v>950</v>
      </c>
      <c r="O8" s="872" t="s">
        <v>951</v>
      </c>
      <c r="P8" s="879" t="s">
        <v>952</v>
      </c>
      <c r="Q8" s="2380"/>
      <c r="R8" s="879" t="s">
        <v>951</v>
      </c>
      <c r="S8" s="879" t="s">
        <v>952</v>
      </c>
      <c r="T8" s="2380"/>
      <c r="U8" s="879" t="s">
        <v>951</v>
      </c>
      <c r="V8" s="880" t="s">
        <v>952</v>
      </c>
    </row>
    <row r="9" spans="1:23" s="873" customFormat="1" ht="15" customHeight="1" x14ac:dyDescent="0.3">
      <c r="A9" s="881" t="s">
        <v>751</v>
      </c>
      <c r="B9" s="882"/>
      <c r="C9" s="882"/>
      <c r="D9" s="882"/>
      <c r="E9" s="882"/>
      <c r="F9" s="882"/>
      <c r="G9" s="882"/>
      <c r="H9" s="882"/>
      <c r="I9" s="882"/>
      <c r="J9" s="882"/>
      <c r="K9" s="882"/>
      <c r="L9" s="882"/>
      <c r="M9" s="882"/>
      <c r="N9" s="882"/>
      <c r="O9" s="882"/>
      <c r="P9" s="882"/>
      <c r="Q9" s="882"/>
      <c r="R9" s="882"/>
      <c r="S9" s="882"/>
      <c r="T9" s="882"/>
      <c r="U9" s="882"/>
      <c r="V9" s="883"/>
    </row>
    <row r="10" spans="1:23" ht="15" customHeight="1" x14ac:dyDescent="0.3">
      <c r="A10" s="884" t="s">
        <v>571</v>
      </c>
      <c r="B10" s="885">
        <f>SUM(C10:D10)</f>
        <v>82</v>
      </c>
      <c r="C10" s="885">
        <f>H10+Q10+'漁業從業人數-續'!F10+'漁業從業人數-續'!O10+'漁業從業人數-續'!R10+'漁業從業人數-續'!U10</f>
        <v>17</v>
      </c>
      <c r="D10" s="885">
        <f>K10+T10+'漁業從業人數-續'!J10+'漁業從業人數-續'!P10+'漁業從業人數-續'!S10+'漁業從業人數-續'!V10</f>
        <v>65</v>
      </c>
      <c r="E10" s="885">
        <f>SUM(F10:G10)</f>
        <v>0</v>
      </c>
      <c r="F10" s="885">
        <f>I10+L10</f>
        <v>0</v>
      </c>
      <c r="G10" s="885">
        <f>J10+M10</f>
        <v>0</v>
      </c>
      <c r="H10" s="885">
        <f>SUM(I10:J10)</f>
        <v>0</v>
      </c>
      <c r="I10" s="885">
        <v>0</v>
      </c>
      <c r="J10" s="885">
        <v>0</v>
      </c>
      <c r="K10" s="885">
        <f>SUM(L10:M10)</f>
        <v>0</v>
      </c>
      <c r="L10" s="885">
        <v>0</v>
      </c>
      <c r="M10" s="885">
        <v>0</v>
      </c>
      <c r="N10" s="885">
        <f>SUM(O10:P10)</f>
        <v>0</v>
      </c>
      <c r="O10" s="885">
        <f>R10+U10</f>
        <v>0</v>
      </c>
      <c r="P10" s="885">
        <f>S10+V10</f>
        <v>0</v>
      </c>
      <c r="Q10" s="885">
        <f>SUM(R10:S10)</f>
        <v>0</v>
      </c>
      <c r="R10" s="885">
        <v>0</v>
      </c>
      <c r="S10" s="885">
        <v>0</v>
      </c>
      <c r="T10" s="885">
        <f>SUM(U10:V10)</f>
        <v>0</v>
      </c>
      <c r="U10" s="885">
        <v>0</v>
      </c>
      <c r="V10" s="886">
        <v>0</v>
      </c>
    </row>
    <row r="11" spans="1:23" ht="15" customHeight="1" x14ac:dyDescent="0.3">
      <c r="A11" s="887"/>
      <c r="B11" s="888"/>
      <c r="C11" s="888"/>
      <c r="D11" s="888"/>
      <c r="E11" s="888"/>
      <c r="F11" s="888"/>
      <c r="G11" s="888"/>
      <c r="H11" s="888"/>
      <c r="I11" s="888"/>
      <c r="J11" s="888"/>
      <c r="K11" s="888"/>
      <c r="L11" s="888"/>
      <c r="M11" s="888"/>
      <c r="N11" s="888"/>
      <c r="O11" s="888"/>
      <c r="P11" s="888"/>
      <c r="Q11" s="888"/>
      <c r="R11" s="888"/>
      <c r="S11" s="888"/>
      <c r="T11" s="888"/>
      <c r="U11" s="888"/>
      <c r="V11" s="889"/>
    </row>
    <row r="12" spans="1:23" ht="15" customHeight="1" x14ac:dyDescent="0.3">
      <c r="A12" s="887"/>
      <c r="B12" s="888"/>
      <c r="C12" s="888"/>
      <c r="D12" s="888"/>
      <c r="E12" s="888"/>
      <c r="F12" s="888"/>
      <c r="G12" s="888"/>
      <c r="H12" s="888"/>
      <c r="I12" s="888"/>
      <c r="J12" s="888"/>
      <c r="K12" s="888"/>
      <c r="L12" s="888"/>
      <c r="M12" s="888"/>
      <c r="N12" s="888"/>
      <c r="O12" s="888"/>
      <c r="P12" s="888"/>
      <c r="Q12" s="888"/>
      <c r="R12" s="888"/>
      <c r="S12" s="888"/>
      <c r="T12" s="888"/>
      <c r="U12" s="888"/>
      <c r="V12" s="889"/>
    </row>
    <row r="13" spans="1:23" ht="15" customHeight="1" x14ac:dyDescent="0.3">
      <c r="A13" s="887"/>
      <c r="B13" s="888"/>
      <c r="C13" s="888"/>
      <c r="D13" s="888"/>
      <c r="E13" s="888"/>
      <c r="F13" s="888"/>
      <c r="G13" s="888"/>
      <c r="H13" s="888"/>
      <c r="I13" s="888"/>
      <c r="J13" s="888"/>
      <c r="K13" s="888"/>
      <c r="L13" s="888"/>
      <c r="M13" s="888"/>
      <c r="N13" s="888"/>
      <c r="O13" s="888"/>
      <c r="P13" s="888"/>
      <c r="Q13" s="888"/>
      <c r="R13" s="888"/>
      <c r="S13" s="888"/>
      <c r="T13" s="888"/>
      <c r="U13" s="888"/>
      <c r="V13" s="889"/>
    </row>
    <row r="14" spans="1:23" ht="15" customHeight="1" x14ac:dyDescent="0.3">
      <c r="A14" s="887"/>
      <c r="B14" s="888"/>
      <c r="C14" s="888"/>
      <c r="D14" s="888"/>
      <c r="E14" s="888"/>
      <c r="F14" s="888"/>
      <c r="G14" s="888"/>
      <c r="H14" s="888"/>
      <c r="I14" s="888"/>
      <c r="J14" s="888"/>
      <c r="K14" s="888"/>
      <c r="L14" s="888"/>
      <c r="M14" s="888"/>
      <c r="N14" s="888"/>
      <c r="O14" s="888"/>
      <c r="P14" s="888"/>
      <c r="Q14" s="888"/>
      <c r="R14" s="888"/>
      <c r="S14" s="888"/>
      <c r="T14" s="888"/>
      <c r="U14" s="888"/>
      <c r="V14" s="889"/>
    </row>
    <row r="15" spans="1:23" ht="15" customHeight="1" x14ac:dyDescent="0.3">
      <c r="A15" s="887"/>
      <c r="B15" s="888"/>
      <c r="C15" s="888"/>
      <c r="D15" s="888"/>
      <c r="E15" s="888"/>
      <c r="F15" s="888"/>
      <c r="G15" s="888"/>
      <c r="H15" s="888"/>
      <c r="I15" s="888"/>
      <c r="J15" s="888"/>
      <c r="K15" s="888"/>
      <c r="L15" s="888"/>
      <c r="M15" s="888"/>
      <c r="N15" s="888"/>
      <c r="O15" s="888"/>
      <c r="P15" s="888"/>
      <c r="Q15" s="888"/>
      <c r="R15" s="888"/>
      <c r="S15" s="888"/>
      <c r="T15" s="888"/>
      <c r="U15" s="888"/>
      <c r="V15" s="889"/>
    </row>
    <row r="16" spans="1:23" ht="15" customHeight="1" x14ac:dyDescent="0.3">
      <c r="A16" s="887"/>
      <c r="B16" s="888"/>
      <c r="C16" s="888"/>
      <c r="D16" s="888"/>
      <c r="E16" s="888"/>
      <c r="F16" s="888"/>
      <c r="G16" s="888"/>
      <c r="H16" s="888"/>
      <c r="I16" s="888"/>
      <c r="J16" s="888"/>
      <c r="K16" s="888"/>
      <c r="L16" s="888"/>
      <c r="M16" s="888"/>
      <c r="N16" s="888"/>
      <c r="O16" s="888"/>
      <c r="P16" s="888"/>
      <c r="Q16" s="888"/>
      <c r="R16" s="888"/>
      <c r="S16" s="888"/>
      <c r="T16" s="888"/>
      <c r="U16" s="888"/>
      <c r="V16" s="889"/>
    </row>
    <row r="17" spans="1:22" ht="15" customHeight="1" x14ac:dyDescent="0.3">
      <c r="A17" s="887"/>
      <c r="B17" s="888"/>
      <c r="C17" s="888"/>
      <c r="D17" s="888"/>
      <c r="E17" s="888"/>
      <c r="F17" s="888"/>
      <c r="G17" s="888"/>
      <c r="H17" s="888"/>
      <c r="I17" s="888"/>
      <c r="J17" s="888"/>
      <c r="K17" s="888"/>
      <c r="L17" s="888"/>
      <c r="M17" s="888"/>
      <c r="N17" s="888"/>
      <c r="O17" s="888"/>
      <c r="P17" s="888"/>
      <c r="Q17" s="888"/>
      <c r="R17" s="888"/>
      <c r="S17" s="888"/>
      <c r="T17" s="888"/>
      <c r="U17" s="888"/>
      <c r="V17" s="889"/>
    </row>
    <row r="18" spans="1:22" ht="15" customHeight="1" x14ac:dyDescent="0.3">
      <c r="A18" s="887"/>
      <c r="B18" s="888"/>
      <c r="C18" s="888"/>
      <c r="D18" s="888"/>
      <c r="E18" s="888"/>
      <c r="F18" s="888"/>
      <c r="G18" s="888"/>
      <c r="H18" s="888"/>
      <c r="I18" s="888"/>
      <c r="J18" s="888"/>
      <c r="K18" s="888"/>
      <c r="L18" s="888"/>
      <c r="M18" s="888"/>
      <c r="N18" s="888"/>
      <c r="O18" s="888"/>
      <c r="P18" s="888"/>
      <c r="Q18" s="888"/>
      <c r="R18" s="888"/>
      <c r="S18" s="888"/>
      <c r="T18" s="888"/>
      <c r="U18" s="888"/>
      <c r="V18" s="889"/>
    </row>
    <row r="19" spans="1:22" ht="15" customHeight="1" x14ac:dyDescent="0.3">
      <c r="A19" s="887"/>
      <c r="B19" s="888"/>
      <c r="C19" s="888"/>
      <c r="D19" s="888"/>
      <c r="E19" s="888"/>
      <c r="F19" s="888"/>
      <c r="G19" s="888"/>
      <c r="H19" s="888"/>
      <c r="I19" s="888"/>
      <c r="J19" s="888"/>
      <c r="K19" s="888"/>
      <c r="L19" s="888"/>
      <c r="M19" s="888"/>
      <c r="N19" s="888"/>
      <c r="O19" s="888"/>
      <c r="P19" s="888"/>
      <c r="Q19" s="888"/>
      <c r="R19" s="888"/>
      <c r="S19" s="888"/>
      <c r="T19" s="888"/>
      <c r="U19" s="888"/>
      <c r="V19" s="889"/>
    </row>
    <row r="20" spans="1:22" ht="15" customHeight="1" x14ac:dyDescent="0.3">
      <c r="A20" s="887"/>
      <c r="B20" s="888"/>
      <c r="C20" s="888"/>
      <c r="D20" s="888"/>
      <c r="E20" s="888"/>
      <c r="F20" s="888"/>
      <c r="G20" s="888"/>
      <c r="H20" s="888"/>
      <c r="I20" s="888"/>
      <c r="J20" s="888"/>
      <c r="K20" s="888"/>
      <c r="L20" s="888"/>
      <c r="M20" s="888"/>
      <c r="N20" s="888"/>
      <c r="O20" s="888"/>
      <c r="P20" s="888"/>
      <c r="Q20" s="888"/>
      <c r="R20" s="888"/>
      <c r="S20" s="888"/>
      <c r="T20" s="888"/>
      <c r="U20" s="888"/>
      <c r="V20" s="889"/>
    </row>
    <row r="21" spans="1:22" ht="15" customHeight="1" x14ac:dyDescent="0.3">
      <c r="A21" s="887"/>
      <c r="B21" s="888"/>
      <c r="C21" s="888"/>
      <c r="D21" s="888"/>
      <c r="E21" s="888"/>
      <c r="F21" s="888"/>
      <c r="G21" s="888"/>
      <c r="H21" s="888"/>
      <c r="I21" s="888"/>
      <c r="J21" s="888"/>
      <c r="K21" s="888"/>
      <c r="L21" s="888"/>
      <c r="M21" s="888"/>
      <c r="N21" s="888"/>
      <c r="O21" s="888"/>
      <c r="P21" s="888"/>
      <c r="Q21" s="888"/>
      <c r="R21" s="888"/>
      <c r="S21" s="888"/>
      <c r="T21" s="888"/>
      <c r="U21" s="888"/>
      <c r="V21" s="889"/>
    </row>
    <row r="22" spans="1:22" ht="15" customHeight="1" x14ac:dyDescent="0.3">
      <c r="A22" s="887"/>
      <c r="B22" s="888"/>
      <c r="C22" s="888"/>
      <c r="D22" s="888"/>
      <c r="E22" s="888"/>
      <c r="F22" s="888"/>
      <c r="G22" s="888"/>
      <c r="H22" s="888"/>
      <c r="I22" s="888"/>
      <c r="J22" s="888"/>
      <c r="K22" s="888"/>
      <c r="L22" s="888"/>
      <c r="M22" s="888"/>
      <c r="N22" s="888"/>
      <c r="O22" s="888"/>
      <c r="P22" s="888"/>
      <c r="Q22" s="888"/>
      <c r="R22" s="888"/>
      <c r="S22" s="888"/>
      <c r="T22" s="888"/>
      <c r="U22" s="888"/>
      <c r="V22" s="889"/>
    </row>
    <row r="23" spans="1:22" ht="15" customHeight="1" x14ac:dyDescent="0.3">
      <c r="A23" s="887"/>
      <c r="B23" s="888"/>
      <c r="C23" s="888"/>
      <c r="D23" s="888"/>
      <c r="E23" s="888"/>
      <c r="F23" s="888"/>
      <c r="G23" s="888"/>
      <c r="H23" s="888"/>
      <c r="I23" s="888"/>
      <c r="J23" s="888"/>
      <c r="K23" s="888"/>
      <c r="L23" s="888"/>
      <c r="M23" s="888"/>
      <c r="N23" s="888"/>
      <c r="O23" s="888"/>
      <c r="P23" s="888"/>
      <c r="Q23" s="888"/>
      <c r="R23" s="888"/>
      <c r="S23" s="888"/>
      <c r="T23" s="888"/>
      <c r="U23" s="888"/>
      <c r="V23" s="889"/>
    </row>
    <row r="24" spans="1:22" ht="15" customHeight="1" x14ac:dyDescent="0.3">
      <c r="A24" s="887"/>
      <c r="B24" s="888"/>
      <c r="C24" s="888"/>
      <c r="D24" s="888"/>
      <c r="E24" s="888"/>
      <c r="F24" s="888"/>
      <c r="G24" s="888"/>
      <c r="H24" s="888"/>
      <c r="I24" s="888"/>
      <c r="J24" s="888"/>
      <c r="K24" s="888"/>
      <c r="L24" s="888"/>
      <c r="M24" s="888"/>
      <c r="N24" s="888"/>
      <c r="O24" s="888"/>
      <c r="P24" s="888"/>
      <c r="Q24" s="888"/>
      <c r="R24" s="888"/>
      <c r="S24" s="888"/>
      <c r="T24" s="888"/>
      <c r="U24" s="888"/>
      <c r="V24" s="889"/>
    </row>
    <row r="25" spans="1:22" ht="15" customHeight="1" x14ac:dyDescent="0.3">
      <c r="A25" s="887"/>
      <c r="B25" s="888"/>
      <c r="C25" s="888"/>
      <c r="D25" s="888"/>
      <c r="E25" s="888"/>
      <c r="F25" s="888"/>
      <c r="G25" s="888"/>
      <c r="H25" s="888"/>
      <c r="I25" s="888"/>
      <c r="J25" s="888"/>
      <c r="K25" s="888"/>
      <c r="L25" s="888"/>
      <c r="M25" s="888"/>
      <c r="N25" s="888"/>
      <c r="O25" s="888"/>
      <c r="P25" s="888"/>
      <c r="Q25" s="888"/>
      <c r="R25" s="888"/>
      <c r="S25" s="888"/>
      <c r="T25" s="888"/>
      <c r="U25" s="888"/>
      <c r="V25" s="889"/>
    </row>
    <row r="26" spans="1:22" ht="15" customHeight="1" x14ac:dyDescent="0.3">
      <c r="A26" s="887"/>
      <c r="B26" s="888"/>
      <c r="C26" s="888"/>
      <c r="D26" s="888"/>
      <c r="E26" s="888"/>
      <c r="F26" s="888"/>
      <c r="G26" s="888"/>
      <c r="H26" s="888"/>
      <c r="I26" s="888"/>
      <c r="J26" s="888"/>
      <c r="K26" s="888"/>
      <c r="L26" s="888"/>
      <c r="M26" s="888"/>
      <c r="N26" s="888"/>
      <c r="O26" s="888"/>
      <c r="P26" s="888"/>
      <c r="Q26" s="888"/>
      <c r="R26" s="888"/>
      <c r="S26" s="888"/>
      <c r="T26" s="888"/>
      <c r="U26" s="888"/>
      <c r="V26" s="889"/>
    </row>
    <row r="27" spans="1:22" ht="15" customHeight="1" x14ac:dyDescent="0.3">
      <c r="A27" s="884"/>
      <c r="B27" s="888"/>
      <c r="C27" s="888"/>
      <c r="D27" s="888"/>
      <c r="E27" s="888"/>
      <c r="F27" s="888"/>
      <c r="G27" s="888"/>
      <c r="H27" s="888"/>
      <c r="I27" s="888"/>
      <c r="J27" s="888"/>
      <c r="K27" s="888"/>
      <c r="L27" s="888"/>
      <c r="M27" s="888"/>
      <c r="N27" s="888"/>
      <c r="O27" s="888"/>
      <c r="P27" s="888"/>
      <c r="Q27" s="888"/>
      <c r="R27" s="888"/>
      <c r="S27" s="888"/>
      <c r="T27" s="888"/>
      <c r="U27" s="888"/>
      <c r="V27" s="889"/>
    </row>
    <row r="28" spans="1:22" ht="15" customHeight="1" x14ac:dyDescent="0.3">
      <c r="A28" s="887"/>
      <c r="B28" s="888"/>
      <c r="C28" s="888"/>
      <c r="D28" s="888"/>
      <c r="E28" s="888"/>
      <c r="F28" s="888"/>
      <c r="G28" s="888"/>
      <c r="H28" s="888"/>
      <c r="I28" s="888"/>
      <c r="J28" s="888"/>
      <c r="K28" s="888"/>
      <c r="L28" s="888"/>
      <c r="M28" s="888"/>
      <c r="N28" s="888"/>
      <c r="O28" s="888"/>
      <c r="P28" s="888"/>
      <c r="Q28" s="888"/>
      <c r="R28" s="888"/>
      <c r="S28" s="888"/>
      <c r="T28" s="888"/>
      <c r="U28" s="888"/>
      <c r="V28" s="889"/>
    </row>
    <row r="29" spans="1:22" ht="15" customHeight="1" x14ac:dyDescent="0.3">
      <c r="A29" s="890"/>
      <c r="B29" s="891"/>
      <c r="C29" s="891"/>
      <c r="D29" s="891"/>
      <c r="E29" s="891"/>
      <c r="F29" s="891"/>
      <c r="G29" s="891"/>
      <c r="H29" s="891"/>
      <c r="I29" s="891"/>
      <c r="J29" s="891"/>
      <c r="K29" s="891"/>
      <c r="L29" s="891"/>
      <c r="M29" s="891"/>
      <c r="N29" s="891"/>
      <c r="O29" s="891"/>
      <c r="P29" s="891"/>
      <c r="Q29" s="891"/>
      <c r="R29" s="891"/>
      <c r="S29" s="891"/>
      <c r="T29" s="891"/>
      <c r="U29" s="891"/>
      <c r="V29" s="892"/>
    </row>
    <row r="30" spans="1:22" ht="12" customHeight="1" x14ac:dyDescent="0.3">
      <c r="B30" s="893"/>
      <c r="C30" s="893"/>
      <c r="D30" s="893"/>
      <c r="E30" s="893"/>
      <c r="F30" s="893"/>
      <c r="G30" s="893"/>
      <c r="H30" s="893"/>
      <c r="I30" s="893"/>
      <c r="J30" s="893"/>
      <c r="K30" s="893"/>
      <c r="L30" s="893"/>
      <c r="M30" s="893"/>
      <c r="N30" s="893"/>
      <c r="O30" s="893"/>
      <c r="P30" s="893"/>
      <c r="Q30" s="893"/>
      <c r="R30" s="893"/>
      <c r="S30" s="893"/>
      <c r="T30" s="893"/>
      <c r="U30" s="893"/>
      <c r="V30" s="893"/>
    </row>
  </sheetData>
  <mergeCells count="24">
    <mergeCell ref="U1:V1"/>
    <mergeCell ref="S2:T2"/>
    <mergeCell ref="U2:V2"/>
    <mergeCell ref="L7:M7"/>
    <mergeCell ref="N7:P7"/>
    <mergeCell ref="G3:O3"/>
    <mergeCell ref="B1:D1"/>
    <mergeCell ref="S1:T1"/>
    <mergeCell ref="Q7:Q8"/>
    <mergeCell ref="R7:S7"/>
    <mergeCell ref="J4:L4"/>
    <mergeCell ref="A6:A8"/>
    <mergeCell ref="B6:D6"/>
    <mergeCell ref="E6:M6"/>
    <mergeCell ref="N6:V6"/>
    <mergeCell ref="B7:B8"/>
    <mergeCell ref="C7:C8"/>
    <mergeCell ref="D7:D8"/>
    <mergeCell ref="E7:G7"/>
    <mergeCell ref="H7:H8"/>
    <mergeCell ref="T7:T8"/>
    <mergeCell ref="U7:V7"/>
    <mergeCell ref="I7:J7"/>
    <mergeCell ref="K7:K8"/>
  </mergeCells>
  <phoneticPr fontId="10" type="noConversion"/>
  <hyperlinks>
    <hyperlink ref="W1" location="預告統計資料發布時間表!A1" display="回發布時間表" xr:uid="{C0E2AE85-9CDC-4CCA-8F6C-842CA058E2A8}"/>
  </hyperlinks>
  <pageMargins left="0.74791666666666701" right="0.74791666666666701" top="0.59027777777777801" bottom="0.59027777777777801" header="0.51180555555555496" footer="0.51180555555555496"/>
  <pageSetup paperSize="9" scale="88" firstPageNumber="0" fitToHeight="0" orientation="landscape"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FA39-5583-4453-9EEF-078C06CB0DBC}">
  <sheetPr>
    <tabColor rgb="FFFF0000"/>
    <pageSetUpPr fitToPage="1"/>
  </sheetPr>
  <dimension ref="A1:IZ34"/>
  <sheetViews>
    <sheetView zoomScaleNormal="100" workbookViewId="0">
      <selection activeCell="W1" sqref="W1"/>
    </sheetView>
  </sheetViews>
  <sheetFormatPr defaultRowHeight="13.8" x14ac:dyDescent="0.3"/>
  <cols>
    <col min="1" max="1" width="9.6640625" style="875" customWidth="1"/>
    <col min="2" max="20" width="7.21875" style="875" customWidth="1"/>
    <col min="21" max="22" width="13.21875" style="875" customWidth="1"/>
    <col min="23" max="260" width="9.6640625" style="875" customWidth="1"/>
    <col min="261" max="1025" width="9.6640625" style="894" customWidth="1"/>
    <col min="1026" max="16384" width="8.88671875" style="894"/>
  </cols>
  <sheetData>
    <row r="1" spans="1:23" ht="12.9" customHeight="1" x14ac:dyDescent="0.3">
      <c r="A1" s="872" t="s">
        <v>272</v>
      </c>
      <c r="B1" s="2384"/>
      <c r="C1" s="2384"/>
      <c r="D1" s="2384"/>
      <c r="E1" s="2384"/>
      <c r="S1" s="2380" t="s">
        <v>589</v>
      </c>
      <c r="T1" s="2380"/>
      <c r="U1" s="2386" t="s">
        <v>937</v>
      </c>
      <c r="V1" s="2386"/>
      <c r="W1" s="109" t="s">
        <v>97</v>
      </c>
    </row>
    <row r="2" spans="1:23" ht="12.9" customHeight="1" x14ac:dyDescent="0.3">
      <c r="A2" s="872" t="s">
        <v>953</v>
      </c>
      <c r="B2" s="874" t="s">
        <v>954</v>
      </c>
      <c r="C2" s="874"/>
      <c r="D2" s="874"/>
      <c r="E2" s="874"/>
      <c r="F2" s="876"/>
      <c r="G2" s="876"/>
      <c r="H2" s="876"/>
      <c r="I2" s="876"/>
      <c r="J2" s="876"/>
      <c r="K2" s="876"/>
      <c r="L2" s="876"/>
      <c r="M2" s="876"/>
      <c r="N2" s="876"/>
      <c r="O2" s="876"/>
      <c r="P2" s="876"/>
      <c r="Q2" s="876"/>
      <c r="R2" s="876"/>
      <c r="S2" s="2380" t="s">
        <v>593</v>
      </c>
      <c r="T2" s="2380"/>
      <c r="U2" s="2389" t="s">
        <v>940</v>
      </c>
      <c r="V2" s="2389"/>
    </row>
    <row r="3" spans="1:23" ht="23.25" customHeight="1" x14ac:dyDescent="0.3">
      <c r="G3" s="2388" t="s">
        <v>955</v>
      </c>
      <c r="H3" s="2388"/>
      <c r="I3" s="2388"/>
      <c r="J3" s="2388"/>
      <c r="K3" s="2388"/>
      <c r="L3" s="2388"/>
      <c r="M3" s="2388"/>
      <c r="N3" s="2388"/>
      <c r="O3" s="2388"/>
      <c r="P3" s="2388"/>
      <c r="Q3" s="2388"/>
      <c r="U3" s="877" t="s">
        <v>942</v>
      </c>
      <c r="V3" s="878" t="s">
        <v>943</v>
      </c>
    </row>
    <row r="4" spans="1:23" ht="12" customHeight="1" x14ac:dyDescent="0.3">
      <c r="K4" s="2385" t="s">
        <v>956</v>
      </c>
      <c r="L4" s="2385"/>
      <c r="M4" s="2385"/>
      <c r="N4" s="2385"/>
      <c r="O4" s="895"/>
    </row>
    <row r="5" spans="1:23" ht="12" customHeight="1" x14ac:dyDescent="0.3">
      <c r="A5" s="876"/>
      <c r="B5" s="876"/>
      <c r="C5" s="876"/>
      <c r="D5" s="876"/>
      <c r="E5" s="876"/>
      <c r="F5" s="876"/>
      <c r="G5" s="876"/>
      <c r="H5" s="876"/>
      <c r="I5" s="876"/>
      <c r="J5" s="876"/>
      <c r="K5" s="876"/>
      <c r="L5" s="876"/>
      <c r="M5" s="876"/>
      <c r="N5" s="876"/>
      <c r="O5" s="876"/>
      <c r="P5" s="876"/>
      <c r="Q5" s="876"/>
      <c r="R5" s="876"/>
      <c r="S5" s="876"/>
      <c r="T5" s="876"/>
      <c r="U5" s="876"/>
      <c r="V5" s="876"/>
    </row>
    <row r="6" spans="1:23" s="873" customFormat="1" ht="15.75" customHeight="1" x14ac:dyDescent="0.3">
      <c r="A6" s="2379" t="s">
        <v>944</v>
      </c>
      <c r="B6" s="2380" t="s">
        <v>957</v>
      </c>
      <c r="C6" s="2380"/>
      <c r="D6" s="2380"/>
      <c r="E6" s="2380"/>
      <c r="F6" s="2380"/>
      <c r="G6" s="2380"/>
      <c r="H6" s="2380"/>
      <c r="I6" s="2380"/>
      <c r="J6" s="2380"/>
      <c r="K6" s="2380"/>
      <c r="L6" s="2380"/>
      <c r="M6" s="2380"/>
      <c r="N6" s="2380" t="s">
        <v>958</v>
      </c>
      <c r="O6" s="2380"/>
      <c r="P6" s="2380"/>
      <c r="Q6" s="2380" t="s">
        <v>959</v>
      </c>
      <c r="R6" s="2380"/>
      <c r="S6" s="2380"/>
      <c r="T6" s="2381" t="s">
        <v>960</v>
      </c>
      <c r="U6" s="2381"/>
      <c r="V6" s="2381"/>
    </row>
    <row r="7" spans="1:23" s="873" customFormat="1" ht="15.75" customHeight="1" x14ac:dyDescent="0.3">
      <c r="A7" s="2379"/>
      <c r="B7" s="2380" t="s">
        <v>947</v>
      </c>
      <c r="C7" s="2380"/>
      <c r="D7" s="2380"/>
      <c r="E7" s="2380"/>
      <c r="F7" s="2380" t="s">
        <v>947</v>
      </c>
      <c r="G7" s="2382" t="s">
        <v>948</v>
      </c>
      <c r="H7" s="2382"/>
      <c r="I7" s="2382"/>
      <c r="J7" s="2380" t="s">
        <v>947</v>
      </c>
      <c r="K7" s="2382" t="s">
        <v>949</v>
      </c>
      <c r="L7" s="2382"/>
      <c r="M7" s="2382"/>
      <c r="N7" s="2380" t="s">
        <v>950</v>
      </c>
      <c r="O7" s="2383" t="s">
        <v>961</v>
      </c>
      <c r="P7" s="2383" t="s">
        <v>962</v>
      </c>
      <c r="Q7" s="2380" t="s">
        <v>950</v>
      </c>
      <c r="R7" s="2383" t="s">
        <v>961</v>
      </c>
      <c r="S7" s="2383" t="s">
        <v>962</v>
      </c>
      <c r="T7" s="2380" t="s">
        <v>950</v>
      </c>
      <c r="U7" s="2383" t="s">
        <v>961</v>
      </c>
      <c r="V7" s="2383" t="s">
        <v>962</v>
      </c>
    </row>
    <row r="8" spans="1:23" s="873" customFormat="1" ht="27" customHeight="1" x14ac:dyDescent="0.3">
      <c r="A8" s="2379"/>
      <c r="B8" s="872" t="s">
        <v>950</v>
      </c>
      <c r="C8" s="872" t="s">
        <v>951</v>
      </c>
      <c r="D8" s="879" t="s">
        <v>952</v>
      </c>
      <c r="E8" s="879" t="s">
        <v>611</v>
      </c>
      <c r="F8" s="2380"/>
      <c r="G8" s="879" t="s">
        <v>951</v>
      </c>
      <c r="H8" s="879" t="s">
        <v>952</v>
      </c>
      <c r="I8" s="879" t="s">
        <v>611</v>
      </c>
      <c r="J8" s="2380"/>
      <c r="K8" s="879" t="s">
        <v>951</v>
      </c>
      <c r="L8" s="879" t="s">
        <v>952</v>
      </c>
      <c r="M8" s="879" t="s">
        <v>611</v>
      </c>
      <c r="N8" s="2380"/>
      <c r="O8" s="2383"/>
      <c r="P8" s="2383"/>
      <c r="Q8" s="2380"/>
      <c r="R8" s="2383"/>
      <c r="S8" s="2383"/>
      <c r="T8" s="2380"/>
      <c r="U8" s="2383"/>
      <c r="V8" s="2383"/>
    </row>
    <row r="9" spans="1:23" s="873" customFormat="1" ht="15" customHeight="1" x14ac:dyDescent="0.3">
      <c r="A9" s="881" t="s">
        <v>751</v>
      </c>
      <c r="B9" s="882"/>
      <c r="C9" s="882"/>
      <c r="D9" s="882"/>
      <c r="E9" s="882"/>
      <c r="F9" s="882"/>
      <c r="G9" s="882"/>
      <c r="H9" s="882"/>
      <c r="I9" s="882"/>
      <c r="J9" s="882"/>
      <c r="K9" s="882"/>
      <c r="L9" s="882"/>
      <c r="M9" s="882"/>
      <c r="N9" s="882"/>
      <c r="O9" s="882"/>
      <c r="P9" s="882"/>
      <c r="Q9" s="882"/>
      <c r="R9" s="882"/>
      <c r="S9" s="882"/>
      <c r="T9" s="882"/>
      <c r="U9" s="882"/>
    </row>
    <row r="10" spans="1:23" s="873" customFormat="1" ht="15" customHeight="1" x14ac:dyDescent="0.3">
      <c r="A10" s="884" t="s">
        <v>571</v>
      </c>
      <c r="B10" s="896">
        <f>SUM(C10:E10)</f>
        <v>0</v>
      </c>
      <c r="C10" s="896">
        <f>G10+K10</f>
        <v>0</v>
      </c>
      <c r="D10" s="896">
        <f>H10+L10</f>
        <v>0</v>
      </c>
      <c r="E10" s="896">
        <f>I10+M10</f>
        <v>0</v>
      </c>
      <c r="F10" s="896">
        <f>SUM(G10:I10)</f>
        <v>0</v>
      </c>
      <c r="G10" s="896">
        <v>0</v>
      </c>
      <c r="H10" s="896">
        <v>0</v>
      </c>
      <c r="I10" s="896">
        <v>0</v>
      </c>
      <c r="J10" s="896">
        <f>SUM(K10:M10)</f>
        <v>0</v>
      </c>
      <c r="K10" s="896">
        <v>0</v>
      </c>
      <c r="L10" s="896">
        <v>0</v>
      </c>
      <c r="M10" s="896">
        <v>0</v>
      </c>
      <c r="N10" s="896">
        <f>SUM(O10:P10)</f>
        <v>77</v>
      </c>
      <c r="O10" s="896">
        <v>14</v>
      </c>
      <c r="P10" s="896">
        <v>63</v>
      </c>
      <c r="Q10" s="896">
        <f>SUM(R10:S10)</f>
        <v>0</v>
      </c>
      <c r="R10" s="896">
        <v>0</v>
      </c>
      <c r="S10" s="896">
        <v>0</v>
      </c>
      <c r="T10" s="896">
        <f>SUM(U10:V10)</f>
        <v>5</v>
      </c>
      <c r="U10" s="896">
        <v>3</v>
      </c>
      <c r="V10" s="897">
        <v>2</v>
      </c>
    </row>
    <row r="11" spans="1:23" s="873" customFormat="1" ht="15" customHeight="1" x14ac:dyDescent="0.3">
      <c r="A11" s="898"/>
      <c r="B11" s="882"/>
      <c r="C11" s="882"/>
      <c r="D11" s="882"/>
      <c r="E11" s="882"/>
      <c r="F11" s="882"/>
      <c r="G11" s="882"/>
      <c r="H11" s="882"/>
      <c r="I11" s="882"/>
      <c r="J11" s="882"/>
      <c r="K11" s="882"/>
      <c r="L11" s="882"/>
      <c r="M11" s="882"/>
      <c r="N11" s="882"/>
      <c r="O11" s="882"/>
      <c r="P11" s="882"/>
      <c r="Q11" s="882"/>
      <c r="R11" s="882"/>
      <c r="S11" s="882"/>
      <c r="T11" s="882"/>
      <c r="U11" s="882"/>
    </row>
    <row r="12" spans="1:23" s="873" customFormat="1" ht="15" customHeight="1" x14ac:dyDescent="0.3">
      <c r="A12" s="898"/>
      <c r="B12" s="882"/>
      <c r="C12" s="882"/>
      <c r="D12" s="882"/>
      <c r="E12" s="882"/>
      <c r="F12" s="882"/>
      <c r="G12" s="882"/>
      <c r="H12" s="882"/>
      <c r="I12" s="882"/>
      <c r="J12" s="882"/>
      <c r="K12" s="882"/>
      <c r="L12" s="882"/>
      <c r="M12" s="882"/>
      <c r="N12" s="882"/>
      <c r="O12" s="882"/>
      <c r="P12" s="882"/>
      <c r="Q12" s="882"/>
      <c r="R12" s="882"/>
      <c r="S12" s="882"/>
      <c r="T12" s="882"/>
      <c r="U12" s="882"/>
    </row>
    <row r="13" spans="1:23" s="873" customFormat="1" ht="15" customHeight="1" x14ac:dyDescent="0.3">
      <c r="A13" s="898"/>
      <c r="B13" s="882"/>
      <c r="C13" s="882"/>
      <c r="D13" s="882"/>
      <c r="E13" s="882"/>
      <c r="F13" s="882"/>
      <c r="G13" s="882"/>
      <c r="H13" s="882"/>
      <c r="I13" s="882"/>
      <c r="J13" s="882"/>
      <c r="K13" s="882"/>
      <c r="L13" s="882"/>
      <c r="M13" s="882"/>
      <c r="N13" s="882"/>
      <c r="O13" s="882"/>
      <c r="P13" s="882"/>
      <c r="Q13" s="882"/>
      <c r="R13" s="882"/>
      <c r="S13" s="882"/>
      <c r="T13" s="882"/>
      <c r="U13" s="882"/>
    </row>
    <row r="14" spans="1:23" s="873" customFormat="1" ht="15" customHeight="1" x14ac:dyDescent="0.3">
      <c r="A14" s="898"/>
      <c r="B14" s="882"/>
      <c r="C14" s="882"/>
      <c r="D14" s="882"/>
      <c r="E14" s="882"/>
      <c r="F14" s="882"/>
      <c r="G14" s="882"/>
      <c r="H14" s="882"/>
      <c r="I14" s="882"/>
      <c r="J14" s="882"/>
      <c r="K14" s="882"/>
      <c r="L14" s="882"/>
      <c r="M14" s="882"/>
      <c r="N14" s="882"/>
      <c r="O14" s="882"/>
      <c r="P14" s="882"/>
      <c r="Q14" s="882"/>
      <c r="R14" s="882"/>
      <c r="S14" s="882"/>
      <c r="T14" s="882"/>
      <c r="U14" s="882"/>
    </row>
    <row r="15" spans="1:23" s="873" customFormat="1" ht="15" customHeight="1" x14ac:dyDescent="0.3">
      <c r="A15" s="898"/>
      <c r="B15" s="882"/>
      <c r="C15" s="882"/>
      <c r="D15" s="882"/>
      <c r="E15" s="882"/>
      <c r="F15" s="882"/>
      <c r="G15" s="882"/>
      <c r="H15" s="882"/>
      <c r="I15" s="882"/>
      <c r="J15" s="882"/>
      <c r="K15" s="882"/>
      <c r="L15" s="882"/>
      <c r="M15" s="882"/>
      <c r="N15" s="882"/>
      <c r="O15" s="882"/>
      <c r="P15" s="882"/>
      <c r="Q15" s="882"/>
      <c r="R15" s="882"/>
      <c r="S15" s="882"/>
      <c r="T15" s="882"/>
      <c r="U15" s="882"/>
    </row>
    <row r="16" spans="1:23" s="873" customFormat="1" ht="15" customHeight="1" x14ac:dyDescent="0.3">
      <c r="A16" s="898"/>
      <c r="B16" s="882"/>
      <c r="C16" s="882"/>
      <c r="D16" s="882"/>
      <c r="E16" s="882"/>
      <c r="F16" s="882"/>
      <c r="G16" s="882"/>
      <c r="H16" s="882"/>
      <c r="I16" s="882"/>
      <c r="J16" s="882"/>
      <c r="K16" s="882"/>
      <c r="L16" s="882"/>
      <c r="M16" s="882"/>
      <c r="N16" s="882"/>
      <c r="O16" s="882"/>
      <c r="P16" s="882"/>
      <c r="Q16" s="882"/>
      <c r="R16" s="882"/>
      <c r="S16" s="882"/>
      <c r="T16" s="882"/>
      <c r="U16" s="882"/>
    </row>
    <row r="17" spans="1:22" s="873" customFormat="1" ht="15" customHeight="1" x14ac:dyDescent="0.3">
      <c r="A17" s="898"/>
      <c r="B17" s="882"/>
      <c r="C17" s="882"/>
      <c r="D17" s="882"/>
      <c r="E17" s="882"/>
      <c r="F17" s="882"/>
      <c r="G17" s="882"/>
      <c r="H17" s="882"/>
      <c r="I17" s="882"/>
      <c r="J17" s="882"/>
      <c r="K17" s="882"/>
      <c r="L17" s="888"/>
      <c r="M17" s="882"/>
      <c r="N17" s="882"/>
      <c r="O17" s="882"/>
      <c r="P17" s="882"/>
      <c r="Q17" s="882"/>
      <c r="R17" s="882"/>
      <c r="S17" s="882"/>
      <c r="T17" s="882"/>
      <c r="U17" s="882"/>
    </row>
    <row r="18" spans="1:22" s="873" customFormat="1" ht="15" customHeight="1" x14ac:dyDescent="0.3">
      <c r="A18" s="898"/>
      <c r="B18" s="882"/>
      <c r="C18" s="882"/>
      <c r="D18" s="882"/>
      <c r="E18" s="882"/>
      <c r="F18" s="882"/>
      <c r="G18" s="882"/>
      <c r="H18" s="882"/>
      <c r="I18" s="882"/>
      <c r="J18" s="882"/>
      <c r="K18" s="882"/>
      <c r="L18" s="882"/>
      <c r="M18" s="882"/>
      <c r="N18" s="882"/>
      <c r="O18" s="882"/>
      <c r="P18" s="882"/>
      <c r="Q18" s="882"/>
      <c r="R18" s="882"/>
      <c r="S18" s="882"/>
      <c r="T18" s="882"/>
      <c r="U18" s="882"/>
    </row>
    <row r="19" spans="1:22" s="873" customFormat="1" ht="15" customHeight="1" x14ac:dyDescent="0.3">
      <c r="A19" s="898"/>
      <c r="B19" s="882"/>
      <c r="C19" s="882"/>
      <c r="D19" s="882"/>
      <c r="E19" s="882"/>
      <c r="F19" s="882"/>
      <c r="G19" s="882"/>
      <c r="H19" s="882"/>
      <c r="I19" s="882"/>
      <c r="J19" s="882"/>
      <c r="K19" s="882"/>
      <c r="L19" s="882"/>
      <c r="M19" s="882"/>
      <c r="N19" s="882"/>
      <c r="O19" s="882"/>
      <c r="P19" s="882"/>
      <c r="Q19" s="882"/>
      <c r="R19" s="882"/>
      <c r="S19" s="882"/>
      <c r="T19" s="882"/>
      <c r="U19" s="882"/>
    </row>
    <row r="20" spans="1:22" s="873" customFormat="1" ht="15" customHeight="1" x14ac:dyDescent="0.3">
      <c r="A20" s="898"/>
      <c r="B20" s="882"/>
      <c r="C20" s="882"/>
      <c r="D20" s="882"/>
      <c r="E20" s="882"/>
      <c r="F20" s="882"/>
      <c r="G20" s="882"/>
      <c r="H20" s="882"/>
      <c r="I20" s="882"/>
      <c r="J20" s="882"/>
      <c r="K20" s="882"/>
      <c r="L20" s="882"/>
      <c r="M20" s="882"/>
      <c r="N20" s="882"/>
      <c r="O20" s="882"/>
      <c r="P20" s="882"/>
      <c r="Q20" s="882"/>
      <c r="R20" s="882"/>
      <c r="S20" s="882"/>
      <c r="T20" s="882"/>
      <c r="U20" s="882"/>
    </row>
    <row r="21" spans="1:22" s="873" customFormat="1" ht="15" customHeight="1" x14ac:dyDescent="0.3">
      <c r="A21" s="898"/>
      <c r="B21" s="882"/>
      <c r="C21" s="882"/>
      <c r="D21" s="882"/>
      <c r="E21" s="882"/>
      <c r="F21" s="882"/>
      <c r="G21" s="882"/>
      <c r="H21" s="882"/>
      <c r="I21" s="882"/>
      <c r="J21" s="882"/>
      <c r="K21" s="882"/>
      <c r="L21" s="882"/>
      <c r="M21" s="882"/>
      <c r="N21" s="882"/>
      <c r="O21" s="882"/>
      <c r="P21" s="882"/>
      <c r="Q21" s="882"/>
      <c r="R21" s="882"/>
      <c r="S21" s="882"/>
      <c r="T21" s="882"/>
      <c r="U21" s="882"/>
    </row>
    <row r="22" spans="1:22" s="873" customFormat="1" ht="15" customHeight="1" x14ac:dyDescent="0.3">
      <c r="A22" s="898"/>
      <c r="B22" s="882"/>
      <c r="C22" s="882"/>
      <c r="D22" s="882"/>
      <c r="E22" s="882"/>
      <c r="F22" s="882"/>
      <c r="G22" s="882"/>
      <c r="H22" s="882"/>
      <c r="I22" s="882"/>
      <c r="J22" s="882"/>
      <c r="K22" s="882"/>
      <c r="L22" s="882"/>
      <c r="M22" s="882"/>
      <c r="N22" s="882"/>
      <c r="O22" s="882"/>
      <c r="P22" s="882"/>
      <c r="Q22" s="882"/>
      <c r="R22" s="882"/>
      <c r="S22" s="882"/>
      <c r="T22" s="882"/>
      <c r="U22" s="882"/>
    </row>
    <row r="23" spans="1:22" s="873" customFormat="1" ht="15" customHeight="1" x14ac:dyDescent="0.3">
      <c r="A23" s="898"/>
      <c r="B23" s="882"/>
      <c r="C23" s="882"/>
      <c r="D23" s="882"/>
      <c r="E23" s="882"/>
      <c r="F23" s="882"/>
      <c r="G23" s="882"/>
      <c r="H23" s="882"/>
      <c r="I23" s="882"/>
      <c r="J23" s="882"/>
      <c r="K23" s="882"/>
      <c r="L23" s="882"/>
      <c r="M23" s="882"/>
      <c r="N23" s="882"/>
      <c r="O23" s="882"/>
      <c r="P23" s="882"/>
      <c r="Q23" s="882"/>
      <c r="R23" s="882"/>
      <c r="S23" s="882"/>
      <c r="T23" s="882"/>
      <c r="U23" s="882"/>
    </row>
    <row r="24" spans="1:22" s="873" customFormat="1" ht="15" customHeight="1" x14ac:dyDescent="0.3">
      <c r="A24" s="898"/>
      <c r="B24" s="882"/>
      <c r="C24" s="882"/>
      <c r="D24" s="882"/>
      <c r="E24" s="882"/>
      <c r="F24" s="882"/>
      <c r="G24" s="882"/>
      <c r="H24" s="882"/>
      <c r="I24" s="882"/>
      <c r="J24" s="882"/>
      <c r="K24" s="882"/>
      <c r="L24" s="882"/>
      <c r="M24" s="882"/>
      <c r="N24" s="882"/>
      <c r="O24" s="882"/>
      <c r="P24" s="882"/>
      <c r="Q24" s="882"/>
      <c r="R24" s="882"/>
      <c r="S24" s="882"/>
      <c r="T24" s="882"/>
      <c r="U24" s="882"/>
    </row>
    <row r="25" spans="1:22" s="873" customFormat="1" ht="15" customHeight="1" x14ac:dyDescent="0.3">
      <c r="A25" s="898"/>
      <c r="B25" s="882"/>
      <c r="C25" s="882"/>
      <c r="D25" s="882"/>
      <c r="E25" s="882"/>
      <c r="F25" s="882"/>
      <c r="G25" s="882"/>
      <c r="H25" s="882"/>
      <c r="I25" s="882"/>
      <c r="J25" s="882"/>
      <c r="K25" s="882"/>
      <c r="L25" s="882"/>
      <c r="M25" s="882"/>
      <c r="N25" s="882"/>
      <c r="O25" s="882"/>
      <c r="P25" s="882"/>
      <c r="Q25" s="882"/>
      <c r="R25" s="882"/>
      <c r="S25" s="882"/>
      <c r="T25" s="882"/>
      <c r="U25" s="882"/>
    </row>
    <row r="26" spans="1:22" s="873" customFormat="1" ht="15" customHeight="1" x14ac:dyDescent="0.3">
      <c r="A26" s="898"/>
      <c r="B26" s="882"/>
      <c r="C26" s="882"/>
      <c r="D26" s="882"/>
      <c r="E26" s="882"/>
      <c r="F26" s="882"/>
      <c r="G26" s="882"/>
      <c r="H26" s="882"/>
      <c r="I26" s="882"/>
      <c r="J26" s="882"/>
      <c r="K26" s="882"/>
      <c r="L26" s="882"/>
      <c r="M26" s="882"/>
      <c r="N26" s="882"/>
      <c r="O26" s="882"/>
      <c r="P26" s="882"/>
      <c r="Q26" s="882"/>
      <c r="R26" s="882"/>
      <c r="S26" s="882"/>
      <c r="T26" s="882"/>
      <c r="U26" s="882"/>
    </row>
    <row r="27" spans="1:22" s="873" customFormat="1" ht="15" customHeight="1" x14ac:dyDescent="0.3">
      <c r="A27" s="898"/>
      <c r="B27" s="882"/>
      <c r="C27" s="882"/>
      <c r="D27" s="882"/>
      <c r="E27" s="882"/>
      <c r="F27" s="882"/>
      <c r="G27" s="882"/>
      <c r="H27" s="882"/>
      <c r="I27" s="882"/>
      <c r="J27" s="882"/>
      <c r="K27" s="882"/>
      <c r="L27" s="882"/>
      <c r="M27" s="882"/>
      <c r="N27" s="882"/>
      <c r="O27" s="882"/>
      <c r="P27" s="882"/>
      <c r="Q27" s="882"/>
      <c r="R27" s="882"/>
      <c r="S27" s="882"/>
      <c r="T27" s="882"/>
      <c r="U27" s="882"/>
    </row>
    <row r="28" spans="1:22" s="873" customFormat="1" ht="15" customHeight="1" x14ac:dyDescent="0.3">
      <c r="A28" s="898"/>
      <c r="B28" s="882"/>
      <c r="C28" s="882"/>
      <c r="D28" s="882"/>
      <c r="E28" s="882"/>
      <c r="F28" s="882"/>
      <c r="G28" s="882"/>
      <c r="H28" s="882"/>
      <c r="I28" s="882"/>
      <c r="J28" s="882"/>
      <c r="K28" s="882"/>
      <c r="L28" s="882"/>
      <c r="M28" s="882"/>
      <c r="N28" s="882"/>
      <c r="O28" s="882"/>
      <c r="P28" s="882"/>
      <c r="Q28" s="882"/>
      <c r="R28" s="882"/>
      <c r="S28" s="882"/>
      <c r="T28" s="882"/>
      <c r="U28" s="882"/>
    </row>
    <row r="29" spans="1:22" s="873" customFormat="1" ht="15" customHeight="1" x14ac:dyDescent="0.3">
      <c r="A29" s="899"/>
      <c r="B29" s="882"/>
      <c r="C29" s="882"/>
      <c r="D29" s="882"/>
      <c r="E29" s="882"/>
      <c r="F29" s="882"/>
      <c r="G29" s="882"/>
      <c r="H29" s="882"/>
      <c r="I29" s="882"/>
      <c r="J29" s="882"/>
      <c r="K29" s="882"/>
      <c r="L29" s="882"/>
      <c r="M29" s="882"/>
      <c r="N29" s="882"/>
      <c r="O29" s="882"/>
      <c r="P29" s="882"/>
      <c r="Q29" s="882"/>
      <c r="R29" s="882"/>
      <c r="S29" s="882"/>
      <c r="T29" s="882"/>
      <c r="U29" s="882"/>
    </row>
    <row r="30" spans="1:22" s="873" customFormat="1" ht="24.6" customHeight="1" x14ac:dyDescent="0.3">
      <c r="A30" s="900" t="s">
        <v>312</v>
      </c>
      <c r="B30" s="900"/>
      <c r="C30" s="900"/>
      <c r="D30" s="900"/>
      <c r="E30" s="900"/>
      <c r="F30" s="900"/>
      <c r="G30" s="900" t="s">
        <v>313</v>
      </c>
      <c r="H30" s="900"/>
      <c r="I30" s="900"/>
      <c r="J30" s="900"/>
      <c r="K30" s="900"/>
      <c r="L30" s="900"/>
      <c r="M30" s="900"/>
      <c r="N30" s="900" t="s">
        <v>630</v>
      </c>
      <c r="O30" s="900"/>
      <c r="P30" s="900"/>
      <c r="Q30" s="900"/>
      <c r="R30" s="900"/>
      <c r="S30" s="900"/>
      <c r="T30" s="900" t="s">
        <v>631</v>
      </c>
      <c r="U30" s="900"/>
      <c r="V30" s="900"/>
    </row>
    <row r="31" spans="1:22" s="873" customFormat="1" ht="22.8" customHeight="1" x14ac:dyDescent="0.3">
      <c r="N31" s="901" t="s">
        <v>316</v>
      </c>
    </row>
    <row r="32" spans="1:22" s="873" customFormat="1" ht="15.6" customHeight="1" x14ac:dyDescent="0.3">
      <c r="A32" s="901" t="s">
        <v>963</v>
      </c>
      <c r="T32" s="902" t="s">
        <v>964</v>
      </c>
    </row>
    <row r="33" spans="1:1" s="873" customFormat="1" ht="15.6" customHeight="1" x14ac:dyDescent="0.3">
      <c r="A33" s="901" t="s">
        <v>965</v>
      </c>
    </row>
    <row r="34" spans="1:1" ht="12" customHeight="1" x14ac:dyDescent="0.3">
      <c r="A34" s="903"/>
    </row>
  </sheetData>
  <mergeCells count="26">
    <mergeCell ref="G3:Q3"/>
    <mergeCell ref="B1:E1"/>
    <mergeCell ref="S1:T1"/>
    <mergeCell ref="U1:V1"/>
    <mergeCell ref="S2:T2"/>
    <mergeCell ref="U2:V2"/>
    <mergeCell ref="T6:V6"/>
    <mergeCell ref="B7:E7"/>
    <mergeCell ref="F7:F8"/>
    <mergeCell ref="G7:I7"/>
    <mergeCell ref="J7:J8"/>
    <mergeCell ref="T7:T8"/>
    <mergeCell ref="U7:U8"/>
    <mergeCell ref="V7:V8"/>
    <mergeCell ref="K4:N4"/>
    <mergeCell ref="A6:A8"/>
    <mergeCell ref="B6:M6"/>
    <mergeCell ref="N6:P6"/>
    <mergeCell ref="Q6:S6"/>
    <mergeCell ref="S7:S8"/>
    <mergeCell ref="K7:M7"/>
    <mergeCell ref="N7:N8"/>
    <mergeCell ref="O7:O8"/>
    <mergeCell ref="P7:P8"/>
    <mergeCell ref="Q7:Q8"/>
    <mergeCell ref="R7:R8"/>
  </mergeCells>
  <phoneticPr fontId="10" type="noConversion"/>
  <hyperlinks>
    <hyperlink ref="W1" location="預告統計資料發布時間表!A1" display="回發布時間表" xr:uid="{D4E079A3-6C5C-4D71-960B-5496E551F6CD}"/>
  </hyperlinks>
  <pageMargins left="0.74791666666666701" right="0.74791666666666701" top="0.59027777777777801" bottom="0.59027777777777801" header="0.51180555555555496" footer="0.51180555555555496"/>
  <pageSetup paperSize="9" scale="76" firstPageNumber="0" fitToHeight="0" orientation="landscape"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ED13D-0117-423F-8FC0-627054373B00}">
  <sheetPr>
    <tabColor rgb="FFFF0000"/>
    <pageSetUpPr fitToPage="1"/>
  </sheetPr>
  <dimension ref="A1:BL50"/>
  <sheetViews>
    <sheetView zoomScaleNormal="100" workbookViewId="0">
      <selection activeCell="Q1" sqref="Q1"/>
    </sheetView>
  </sheetViews>
  <sheetFormatPr defaultRowHeight="16.2" x14ac:dyDescent="0.3"/>
  <cols>
    <col min="1" max="1" width="11.109375" style="906" customWidth="1"/>
    <col min="2" max="5" width="8.44140625" style="906" customWidth="1"/>
    <col min="6" max="6" width="8.33203125" style="906" customWidth="1"/>
    <col min="7" max="13" width="8.44140625" style="906" customWidth="1"/>
    <col min="14" max="16" width="10" style="906" customWidth="1"/>
    <col min="17" max="64" width="9.6640625" style="906" customWidth="1"/>
    <col min="65" max="1025" width="12.21875" style="894" customWidth="1"/>
    <col min="1026" max="16384" width="8.88671875" style="894"/>
  </cols>
  <sheetData>
    <row r="1" spans="1:17" ht="15" customHeight="1" x14ac:dyDescent="0.3">
      <c r="A1" s="904" t="s">
        <v>272</v>
      </c>
      <c r="B1" s="905"/>
      <c r="C1" s="905"/>
      <c r="D1" s="905"/>
      <c r="E1" s="905"/>
      <c r="F1" s="905"/>
      <c r="G1" s="905"/>
      <c r="H1" s="905"/>
      <c r="I1" s="905"/>
      <c r="J1" s="905"/>
      <c r="K1" s="905"/>
      <c r="L1" s="905"/>
      <c r="M1" s="872" t="s">
        <v>589</v>
      </c>
      <c r="N1" s="2390" t="s">
        <v>937</v>
      </c>
      <c r="O1" s="2390"/>
      <c r="P1" s="2390"/>
      <c r="Q1" s="109" t="s">
        <v>97</v>
      </c>
    </row>
    <row r="2" spans="1:17" ht="15" customHeight="1" x14ac:dyDescent="0.3">
      <c r="A2" s="904" t="s">
        <v>966</v>
      </c>
      <c r="B2" s="907" t="s">
        <v>967</v>
      </c>
      <c r="C2" s="908"/>
      <c r="D2" s="908"/>
      <c r="E2" s="908"/>
      <c r="F2" s="908"/>
      <c r="G2" s="908"/>
      <c r="H2" s="908"/>
      <c r="I2" s="908"/>
      <c r="J2" s="908"/>
      <c r="K2" s="908"/>
      <c r="L2" s="908"/>
      <c r="M2" s="872" t="s">
        <v>968</v>
      </c>
      <c r="N2" s="2380" t="s">
        <v>969</v>
      </c>
      <c r="O2" s="2380"/>
      <c r="P2" s="2380"/>
    </row>
    <row r="3" spans="1:17" ht="15" customHeight="1" x14ac:dyDescent="0.3">
      <c r="A3" s="905"/>
      <c r="B3" s="905"/>
      <c r="C3" s="905"/>
      <c r="D3" s="905"/>
      <c r="E3" s="905"/>
      <c r="F3" s="905"/>
      <c r="G3" s="909"/>
      <c r="H3" s="910" t="s">
        <v>970</v>
      </c>
      <c r="I3" s="911"/>
      <c r="J3" s="905"/>
      <c r="K3" s="905"/>
      <c r="L3" s="905"/>
      <c r="M3" s="905"/>
      <c r="N3" s="905"/>
      <c r="O3" s="912" t="s">
        <v>942</v>
      </c>
      <c r="P3" s="912" t="s">
        <v>971</v>
      </c>
    </row>
    <row r="4" spans="1:17" ht="15" customHeight="1" x14ac:dyDescent="0.3">
      <c r="A4" s="905"/>
      <c r="B4" s="905"/>
      <c r="C4" s="905"/>
      <c r="D4" s="905"/>
      <c r="E4" s="905"/>
      <c r="F4" s="905"/>
      <c r="G4" s="2385" t="s">
        <v>956</v>
      </c>
      <c r="H4" s="2385"/>
      <c r="I4" s="2385"/>
      <c r="J4" s="905"/>
      <c r="K4" s="905"/>
      <c r="L4" s="905"/>
      <c r="M4" s="905"/>
      <c r="N4" s="905"/>
      <c r="O4" s="2391" t="s">
        <v>972</v>
      </c>
      <c r="P4" s="2391"/>
    </row>
    <row r="5" spans="1:17" ht="15" customHeight="1" x14ac:dyDescent="0.3">
      <c r="A5" s="913"/>
      <c r="B5" s="913"/>
      <c r="C5" s="913"/>
      <c r="D5" s="913"/>
      <c r="E5" s="913"/>
      <c r="F5" s="913"/>
      <c r="G5" s="914"/>
      <c r="H5" s="913"/>
      <c r="I5" s="913"/>
      <c r="J5" s="913"/>
      <c r="K5" s="913"/>
      <c r="L5" s="913"/>
      <c r="M5" s="913"/>
      <c r="N5" s="913"/>
      <c r="O5" s="915"/>
      <c r="P5" s="915"/>
    </row>
    <row r="6" spans="1:17" ht="15" customHeight="1" x14ac:dyDescent="0.3">
      <c r="A6" s="916" t="s">
        <v>973</v>
      </c>
      <c r="B6" s="2392" t="s">
        <v>974</v>
      </c>
      <c r="C6" s="2392"/>
      <c r="D6" s="2392"/>
      <c r="E6" s="2392"/>
      <c r="F6" s="2392"/>
      <c r="G6" s="2392"/>
      <c r="H6" s="2392"/>
      <c r="I6" s="2392" t="s">
        <v>975</v>
      </c>
      <c r="J6" s="2392"/>
      <c r="K6" s="2392"/>
      <c r="L6" s="2392"/>
      <c r="M6" s="2392"/>
      <c r="N6" s="2392"/>
      <c r="O6" s="2392"/>
      <c r="P6" s="2393" t="s">
        <v>752</v>
      </c>
    </row>
    <row r="7" spans="1:17" ht="15" customHeight="1" x14ac:dyDescent="0.3">
      <c r="A7" s="918" t="s">
        <v>976</v>
      </c>
      <c r="B7" s="917" t="s">
        <v>296</v>
      </c>
      <c r="C7" s="919" t="s">
        <v>945</v>
      </c>
      <c r="D7" s="919" t="s">
        <v>946</v>
      </c>
      <c r="E7" s="919" t="s">
        <v>957</v>
      </c>
      <c r="F7" s="920" t="s">
        <v>958</v>
      </c>
      <c r="G7" s="919" t="s">
        <v>959</v>
      </c>
      <c r="H7" s="919" t="s">
        <v>960</v>
      </c>
      <c r="I7" s="917" t="s">
        <v>296</v>
      </c>
      <c r="J7" s="919" t="s">
        <v>945</v>
      </c>
      <c r="K7" s="919" t="s">
        <v>946</v>
      </c>
      <c r="L7" s="919" t="s">
        <v>957</v>
      </c>
      <c r="M7" s="920" t="s">
        <v>958</v>
      </c>
      <c r="N7" s="919" t="s">
        <v>959</v>
      </c>
      <c r="O7" s="919" t="s">
        <v>960</v>
      </c>
      <c r="P7" s="2393"/>
      <c r="Q7" s="921"/>
    </row>
    <row r="8" spans="1:17" ht="15" customHeight="1" x14ac:dyDescent="0.3">
      <c r="A8" s="922" t="s">
        <v>751</v>
      </c>
      <c r="B8" s="923"/>
      <c r="C8" s="923"/>
      <c r="D8" s="923"/>
      <c r="E8" s="923"/>
      <c r="F8" s="923"/>
      <c r="G8" s="923"/>
      <c r="H8" s="923"/>
      <c r="I8" s="923"/>
      <c r="J8" s="923"/>
      <c r="K8" s="923"/>
      <c r="L8" s="923"/>
      <c r="M8" s="923"/>
      <c r="N8" s="923"/>
      <c r="O8" s="923"/>
      <c r="P8" s="924"/>
    </row>
    <row r="9" spans="1:17" ht="15" customHeight="1" x14ac:dyDescent="0.3">
      <c r="A9" s="922" t="s">
        <v>571</v>
      </c>
      <c r="B9" s="925">
        <f>SUM(C9:H9)</f>
        <v>16</v>
      </c>
      <c r="C9" s="925">
        <v>0</v>
      </c>
      <c r="D9" s="925">
        <v>0</v>
      </c>
      <c r="E9" s="925">
        <v>0</v>
      </c>
      <c r="F9" s="925">
        <v>14</v>
      </c>
      <c r="G9" s="925">
        <v>0</v>
      </c>
      <c r="H9" s="925">
        <v>2</v>
      </c>
      <c r="I9" s="925">
        <f>SUM(J9:O9)</f>
        <v>85</v>
      </c>
      <c r="J9" s="925">
        <v>0</v>
      </c>
      <c r="K9" s="925">
        <v>0</v>
      </c>
      <c r="L9" s="925">
        <v>0</v>
      </c>
      <c r="M9" s="925">
        <v>77</v>
      </c>
      <c r="N9" s="925">
        <v>0</v>
      </c>
      <c r="O9" s="925">
        <v>8</v>
      </c>
      <c r="P9" s="926"/>
    </row>
    <row r="10" spans="1:17" ht="15" customHeight="1" x14ac:dyDescent="0.3">
      <c r="A10" s="922"/>
      <c r="B10" s="923"/>
      <c r="C10" s="923"/>
      <c r="D10" s="923"/>
      <c r="E10" s="923"/>
      <c r="F10" s="923"/>
      <c r="G10" s="923"/>
      <c r="H10" s="923"/>
      <c r="I10" s="923"/>
      <c r="J10" s="923"/>
      <c r="K10" s="923"/>
      <c r="L10" s="923"/>
      <c r="M10" s="923"/>
      <c r="N10" s="923"/>
      <c r="O10" s="923"/>
      <c r="P10" s="927"/>
    </row>
    <row r="11" spans="1:17" ht="15" customHeight="1" x14ac:dyDescent="0.3">
      <c r="A11" s="922"/>
      <c r="B11" s="923"/>
      <c r="C11" s="923"/>
      <c r="D11" s="923"/>
      <c r="E11" s="923"/>
      <c r="F11" s="923"/>
      <c r="G11" s="923"/>
      <c r="H11" s="923"/>
      <c r="I11" s="923"/>
      <c r="J11" s="923"/>
      <c r="K11" s="923"/>
      <c r="L11" s="923"/>
      <c r="M11" s="923"/>
      <c r="N11" s="923"/>
      <c r="O11" s="923"/>
      <c r="P11" s="927"/>
    </row>
    <row r="12" spans="1:17" ht="15" customHeight="1" x14ac:dyDescent="0.3">
      <c r="A12" s="922"/>
      <c r="B12" s="923"/>
      <c r="C12" s="923"/>
      <c r="D12" s="923"/>
      <c r="E12" s="923"/>
      <c r="F12" s="923"/>
      <c r="G12" s="923"/>
      <c r="H12" s="923"/>
      <c r="I12" s="923"/>
      <c r="J12" s="923"/>
      <c r="K12" s="923"/>
      <c r="L12" s="923"/>
      <c r="M12" s="923"/>
      <c r="N12" s="923"/>
      <c r="O12" s="923"/>
      <c r="P12" s="927"/>
    </row>
    <row r="13" spans="1:17" ht="15" customHeight="1" x14ac:dyDescent="0.3">
      <c r="A13" s="922"/>
      <c r="B13" s="923"/>
      <c r="C13" s="923"/>
      <c r="D13" s="923"/>
      <c r="E13" s="923"/>
      <c r="F13" s="923"/>
      <c r="G13" s="923"/>
      <c r="H13" s="923"/>
      <c r="I13" s="923"/>
      <c r="J13" s="923"/>
      <c r="K13" s="923"/>
      <c r="L13" s="923"/>
      <c r="M13" s="923"/>
      <c r="N13" s="923"/>
      <c r="O13" s="923"/>
      <c r="P13" s="927"/>
    </row>
    <row r="14" spans="1:17" ht="15" customHeight="1" x14ac:dyDescent="0.3">
      <c r="A14" s="922"/>
      <c r="B14" s="923"/>
      <c r="C14" s="923"/>
      <c r="D14" s="923"/>
      <c r="E14" s="923"/>
      <c r="F14" s="923"/>
      <c r="G14" s="923"/>
      <c r="H14" s="923"/>
      <c r="I14" s="923"/>
      <c r="J14" s="923"/>
      <c r="K14" s="923"/>
      <c r="L14" s="923"/>
      <c r="M14" s="923"/>
      <c r="N14" s="923"/>
      <c r="O14" s="923"/>
      <c r="P14" s="927"/>
    </row>
    <row r="15" spans="1:17" ht="15" customHeight="1" x14ac:dyDescent="0.3">
      <c r="A15" s="922"/>
      <c r="B15" s="923"/>
      <c r="C15" s="923"/>
      <c r="D15" s="923"/>
      <c r="E15" s="923"/>
      <c r="F15" s="923"/>
      <c r="G15" s="923"/>
      <c r="H15" s="923"/>
      <c r="I15" s="923"/>
      <c r="J15" s="923"/>
      <c r="K15" s="923"/>
      <c r="L15" s="923"/>
      <c r="M15" s="923"/>
      <c r="N15" s="923"/>
      <c r="O15" s="923"/>
      <c r="P15" s="927"/>
    </row>
    <row r="16" spans="1:17" ht="15" customHeight="1" x14ac:dyDescent="0.3">
      <c r="A16" s="922"/>
      <c r="B16" s="923"/>
      <c r="C16" s="923"/>
      <c r="D16" s="923"/>
      <c r="E16" s="923"/>
      <c r="F16" s="923"/>
      <c r="G16" s="923"/>
      <c r="H16" s="923"/>
      <c r="I16" s="923"/>
      <c r="J16" s="923"/>
      <c r="K16" s="923"/>
      <c r="L16" s="923"/>
      <c r="M16" s="923"/>
      <c r="N16" s="923"/>
      <c r="O16" s="923"/>
      <c r="P16" s="927"/>
    </row>
    <row r="17" spans="1:64" ht="15" customHeight="1" x14ac:dyDescent="0.3">
      <c r="A17" s="922"/>
      <c r="B17" s="923"/>
      <c r="C17" s="923"/>
      <c r="D17" s="923"/>
      <c r="E17" s="923"/>
      <c r="F17" s="923"/>
      <c r="G17" s="923"/>
      <c r="H17" s="923"/>
      <c r="I17" s="923"/>
      <c r="J17" s="923"/>
      <c r="K17" s="923"/>
      <c r="L17" s="942"/>
      <c r="M17" s="923"/>
      <c r="N17" s="923"/>
      <c r="O17" s="923"/>
      <c r="P17" s="927"/>
    </row>
    <row r="18" spans="1:64" ht="15" customHeight="1" x14ac:dyDescent="0.3">
      <c r="A18" s="922"/>
      <c r="B18" s="923"/>
      <c r="C18" s="923"/>
      <c r="D18" s="923"/>
      <c r="E18" s="923"/>
      <c r="F18" s="923"/>
      <c r="G18" s="923"/>
      <c r="H18" s="923"/>
      <c r="I18" s="923"/>
      <c r="J18" s="923"/>
      <c r="K18" s="923"/>
      <c r="L18" s="923"/>
      <c r="M18" s="923"/>
      <c r="N18" s="923"/>
      <c r="O18" s="923"/>
      <c r="P18" s="927"/>
    </row>
    <row r="19" spans="1:64" ht="15" customHeight="1" x14ac:dyDescent="0.3">
      <c r="A19" s="922"/>
      <c r="B19" s="923"/>
      <c r="C19" s="923"/>
      <c r="D19" s="923"/>
      <c r="E19" s="923"/>
      <c r="F19" s="923"/>
      <c r="G19" s="923"/>
      <c r="H19" s="923"/>
      <c r="I19" s="923"/>
      <c r="J19" s="923"/>
      <c r="K19" s="923"/>
      <c r="L19" s="923"/>
      <c r="M19" s="923"/>
      <c r="N19" s="923"/>
      <c r="O19" s="923"/>
      <c r="P19" s="927"/>
    </row>
    <row r="20" spans="1:64" ht="15" customHeight="1" x14ac:dyDescent="0.3">
      <c r="A20" s="922"/>
      <c r="B20" s="923"/>
      <c r="C20" s="923"/>
      <c r="D20" s="923"/>
      <c r="E20" s="923"/>
      <c r="F20" s="923"/>
      <c r="G20" s="923"/>
      <c r="H20" s="923"/>
      <c r="I20" s="923"/>
      <c r="J20" s="923"/>
      <c r="K20" s="923"/>
      <c r="L20" s="923"/>
      <c r="M20" s="923"/>
      <c r="N20" s="923"/>
      <c r="O20" s="923"/>
      <c r="P20" s="927"/>
    </row>
    <row r="21" spans="1:64" ht="15" customHeight="1" x14ac:dyDescent="0.3">
      <c r="A21" s="922"/>
      <c r="B21" s="923"/>
      <c r="C21" s="923"/>
      <c r="D21" s="923"/>
      <c r="E21" s="923"/>
      <c r="F21" s="923"/>
      <c r="G21" s="923"/>
      <c r="H21" s="923"/>
      <c r="I21" s="923"/>
      <c r="J21" s="923"/>
      <c r="K21" s="923"/>
      <c r="L21" s="923"/>
      <c r="M21" s="923"/>
      <c r="N21" s="923"/>
      <c r="O21" s="923"/>
      <c r="P21" s="927"/>
    </row>
    <row r="22" spans="1:64" ht="15" customHeight="1" x14ac:dyDescent="0.3">
      <c r="A22" s="922"/>
      <c r="B22" s="923"/>
      <c r="C22" s="923"/>
      <c r="D22" s="923"/>
      <c r="E22" s="923"/>
      <c r="F22" s="923"/>
      <c r="G22" s="923"/>
      <c r="H22" s="923"/>
      <c r="I22" s="923"/>
      <c r="J22" s="923"/>
      <c r="K22" s="923"/>
      <c r="L22" s="923"/>
      <c r="M22" s="923"/>
      <c r="N22" s="923"/>
      <c r="O22" s="923"/>
      <c r="P22" s="927"/>
    </row>
    <row r="23" spans="1:64" ht="15" customHeight="1" x14ac:dyDescent="0.3">
      <c r="A23" s="922"/>
      <c r="B23" s="923"/>
      <c r="C23" s="923"/>
      <c r="D23" s="923"/>
      <c r="E23" s="923"/>
      <c r="F23" s="923"/>
      <c r="G23" s="923"/>
      <c r="H23" s="923"/>
      <c r="I23" s="923"/>
      <c r="J23" s="923"/>
      <c r="K23" s="923"/>
      <c r="L23" s="923"/>
      <c r="M23" s="923"/>
      <c r="N23" s="923"/>
      <c r="O23" s="923"/>
      <c r="P23" s="927"/>
    </row>
    <row r="24" spans="1:64" ht="15" customHeight="1" x14ac:dyDescent="0.3">
      <c r="A24" s="922"/>
      <c r="B24" s="923"/>
      <c r="C24" s="923"/>
      <c r="D24" s="923"/>
      <c r="E24" s="923"/>
      <c r="F24" s="923"/>
      <c r="G24" s="923"/>
      <c r="H24" s="923"/>
      <c r="I24" s="923"/>
      <c r="J24" s="923"/>
      <c r="K24" s="923"/>
      <c r="L24" s="923"/>
      <c r="M24" s="923"/>
      <c r="N24" s="923"/>
      <c r="O24" s="923"/>
      <c r="P24" s="927"/>
    </row>
    <row r="25" spans="1:64" ht="15" customHeight="1" x14ac:dyDescent="0.3">
      <c r="A25" s="922"/>
      <c r="B25" s="923"/>
      <c r="C25" s="923"/>
      <c r="D25" s="923"/>
      <c r="E25" s="923"/>
      <c r="F25" s="923"/>
      <c r="G25" s="923"/>
      <c r="H25" s="923"/>
      <c r="I25" s="923"/>
      <c r="J25" s="923"/>
      <c r="K25" s="923"/>
      <c r="L25" s="923"/>
      <c r="M25" s="923"/>
      <c r="N25" s="923"/>
      <c r="O25" s="923"/>
      <c r="P25" s="927"/>
    </row>
    <row r="26" spans="1:64" ht="15" customHeight="1" x14ac:dyDescent="0.3">
      <c r="A26" s="922"/>
      <c r="B26" s="923"/>
      <c r="C26" s="923"/>
      <c r="D26" s="923"/>
      <c r="E26" s="923"/>
      <c r="F26" s="923"/>
      <c r="G26" s="923"/>
      <c r="H26" s="923"/>
      <c r="I26" s="923"/>
      <c r="J26" s="923"/>
      <c r="K26" s="923"/>
      <c r="L26" s="923"/>
      <c r="M26" s="923"/>
      <c r="N26" s="923"/>
      <c r="O26" s="923"/>
      <c r="P26" s="927"/>
    </row>
    <row r="27" spans="1:64" ht="15" customHeight="1" x14ac:dyDescent="0.3">
      <c r="A27" s="922"/>
      <c r="B27" s="923"/>
      <c r="C27" s="923"/>
      <c r="D27" s="923"/>
      <c r="E27" s="923"/>
      <c r="F27" s="923"/>
      <c r="G27" s="923"/>
      <c r="H27" s="923"/>
      <c r="I27" s="923"/>
      <c r="J27" s="923"/>
      <c r="K27" s="923"/>
      <c r="L27" s="923"/>
      <c r="M27" s="923"/>
      <c r="N27" s="923"/>
      <c r="O27" s="923"/>
      <c r="P27" s="927"/>
    </row>
    <row r="28" spans="1:64" ht="15" customHeight="1" x14ac:dyDescent="0.3">
      <c r="A28" s="928"/>
      <c r="B28" s="929"/>
      <c r="C28" s="929"/>
      <c r="D28" s="929"/>
      <c r="E28" s="929"/>
      <c r="F28" s="929"/>
      <c r="G28" s="929"/>
      <c r="H28" s="929"/>
      <c r="I28" s="929"/>
      <c r="J28" s="929"/>
      <c r="K28" s="929"/>
      <c r="L28" s="929"/>
      <c r="M28" s="929"/>
      <c r="N28" s="929"/>
      <c r="O28" s="929"/>
      <c r="P28" s="914"/>
    </row>
    <row r="29" spans="1:64" ht="15" customHeight="1" x14ac:dyDescent="0.3">
      <c r="A29" s="930" t="s">
        <v>312</v>
      </c>
      <c r="B29" s="931"/>
      <c r="C29" s="930"/>
      <c r="D29" s="930" t="s">
        <v>313</v>
      </c>
      <c r="E29" s="931"/>
      <c r="F29" s="930"/>
      <c r="G29" s="930" t="s">
        <v>630</v>
      </c>
      <c r="H29" s="932"/>
      <c r="I29" s="930"/>
      <c r="J29" s="909"/>
      <c r="K29" s="932"/>
      <c r="L29" s="930"/>
      <c r="M29" s="930" t="s">
        <v>977</v>
      </c>
      <c r="N29" s="933"/>
      <c r="O29" s="933"/>
      <c r="P29" s="933"/>
      <c r="Q29" s="934"/>
      <c r="R29" s="934"/>
      <c r="S29" s="934"/>
      <c r="T29" s="934"/>
      <c r="U29" s="934"/>
      <c r="V29" s="934"/>
      <c r="W29" s="934"/>
      <c r="X29" s="934"/>
      <c r="Y29" s="934"/>
      <c r="Z29" s="934"/>
      <c r="AA29" s="934"/>
      <c r="AB29" s="934"/>
      <c r="AC29" s="934"/>
      <c r="AD29" s="934"/>
      <c r="AE29" s="934"/>
      <c r="AF29" s="934"/>
      <c r="AG29" s="934"/>
      <c r="AH29" s="934"/>
      <c r="AI29" s="934"/>
      <c r="AJ29" s="934"/>
      <c r="AK29" s="934"/>
      <c r="AL29" s="934"/>
      <c r="AM29" s="934"/>
      <c r="AN29" s="934"/>
      <c r="AO29" s="934"/>
      <c r="AP29" s="934"/>
      <c r="AQ29" s="934"/>
      <c r="AR29" s="934"/>
      <c r="AS29" s="934"/>
      <c r="AT29" s="934"/>
      <c r="AU29" s="934"/>
      <c r="AV29" s="934"/>
      <c r="AW29" s="934"/>
      <c r="AX29" s="934"/>
      <c r="AY29" s="934"/>
      <c r="AZ29" s="934"/>
      <c r="BA29" s="934"/>
      <c r="BB29" s="934"/>
      <c r="BC29" s="934"/>
      <c r="BD29" s="934"/>
      <c r="BE29" s="934"/>
      <c r="BF29" s="934"/>
      <c r="BG29" s="934"/>
      <c r="BH29" s="934"/>
      <c r="BI29" s="934"/>
      <c r="BJ29" s="934"/>
      <c r="BK29" s="934"/>
      <c r="BL29" s="934"/>
    </row>
    <row r="30" spans="1:64" ht="15" customHeight="1" x14ac:dyDescent="0.3">
      <c r="A30" s="931"/>
      <c r="B30" s="930"/>
      <c r="C30" s="930"/>
      <c r="D30" s="930"/>
      <c r="E30" s="930"/>
      <c r="F30" s="930"/>
      <c r="G30" s="930" t="s">
        <v>316</v>
      </c>
      <c r="H30" s="930"/>
      <c r="I30" s="930"/>
      <c r="J30" s="930"/>
      <c r="K30" s="930"/>
      <c r="L30" s="930"/>
      <c r="M30" s="902"/>
      <c r="N30" s="902"/>
      <c r="O30" s="902"/>
      <c r="P30" s="902"/>
      <c r="Q30" s="935"/>
      <c r="R30" s="935"/>
      <c r="S30" s="935"/>
      <c r="T30" s="935"/>
      <c r="U30" s="935"/>
      <c r="V30" s="935"/>
      <c r="W30" s="935"/>
      <c r="X30" s="935"/>
      <c r="Y30" s="935"/>
      <c r="Z30" s="935"/>
      <c r="AA30" s="935"/>
      <c r="AB30" s="935"/>
      <c r="AC30" s="935"/>
      <c r="AD30" s="935"/>
      <c r="AE30" s="935"/>
      <c r="AF30" s="935"/>
      <c r="AG30" s="935"/>
      <c r="AH30" s="935"/>
      <c r="AI30" s="935"/>
      <c r="AJ30" s="935"/>
      <c r="AK30" s="935"/>
      <c r="AL30" s="935"/>
      <c r="AM30" s="935"/>
      <c r="AN30" s="935"/>
      <c r="AO30" s="935"/>
      <c r="AP30" s="935"/>
      <c r="AQ30" s="935"/>
      <c r="AR30" s="935"/>
      <c r="AS30" s="935"/>
      <c r="AT30" s="935"/>
      <c r="AU30" s="935"/>
      <c r="AV30" s="935"/>
      <c r="AW30" s="935"/>
      <c r="AX30" s="935"/>
      <c r="AY30" s="935"/>
      <c r="AZ30" s="935"/>
      <c r="BA30" s="935"/>
      <c r="BB30" s="935"/>
      <c r="BC30" s="935"/>
      <c r="BD30" s="935"/>
      <c r="BE30" s="935"/>
      <c r="BF30" s="935"/>
      <c r="BG30" s="935"/>
      <c r="BH30" s="935"/>
      <c r="BI30" s="935"/>
      <c r="BJ30" s="935"/>
      <c r="BK30" s="935"/>
      <c r="BL30" s="935"/>
    </row>
    <row r="31" spans="1:64" ht="15" customHeight="1" x14ac:dyDescent="0.3">
      <c r="A31" s="931"/>
      <c r="B31" s="930"/>
      <c r="C31" s="930"/>
      <c r="D31" s="930"/>
      <c r="E31" s="930"/>
      <c r="F31" s="930"/>
      <c r="G31" s="930"/>
      <c r="H31" s="930"/>
      <c r="I31" s="930"/>
      <c r="J31" s="930"/>
      <c r="K31" s="930"/>
      <c r="L31" s="930"/>
      <c r="M31" s="902" t="s">
        <v>964</v>
      </c>
      <c r="N31" s="909"/>
      <c r="O31" s="902"/>
      <c r="P31" s="902"/>
      <c r="Q31" s="935"/>
      <c r="R31" s="935"/>
      <c r="S31" s="935"/>
      <c r="T31" s="935"/>
      <c r="U31" s="935"/>
      <c r="V31" s="935"/>
      <c r="W31" s="935"/>
      <c r="X31" s="935"/>
      <c r="Y31" s="935"/>
      <c r="Z31" s="935"/>
      <c r="AA31" s="935"/>
      <c r="AB31" s="935"/>
      <c r="AC31" s="935"/>
      <c r="AD31" s="935"/>
      <c r="AE31" s="935"/>
      <c r="AF31" s="935"/>
      <c r="AG31" s="935"/>
      <c r="AH31" s="935"/>
      <c r="AI31" s="935"/>
      <c r="AJ31" s="935"/>
      <c r="AK31" s="935"/>
      <c r="AL31" s="935"/>
      <c r="AM31" s="935"/>
      <c r="AN31" s="935"/>
      <c r="AO31" s="935"/>
      <c r="AP31" s="935"/>
      <c r="AQ31" s="935"/>
      <c r="AR31" s="935"/>
      <c r="AS31" s="935"/>
      <c r="AT31" s="935"/>
      <c r="AU31" s="935"/>
      <c r="AV31" s="935"/>
      <c r="AW31" s="935"/>
      <c r="AX31" s="935"/>
      <c r="AY31" s="935"/>
      <c r="AZ31" s="935"/>
      <c r="BA31" s="935"/>
      <c r="BB31" s="935"/>
      <c r="BC31" s="935"/>
      <c r="BD31" s="935"/>
      <c r="BE31" s="935"/>
      <c r="BF31" s="935"/>
      <c r="BG31" s="935"/>
      <c r="BH31" s="935"/>
      <c r="BI31" s="935"/>
      <c r="BJ31" s="935"/>
      <c r="BK31" s="935"/>
      <c r="BL31" s="935"/>
    </row>
    <row r="32" spans="1:64" x14ac:dyDescent="0.3">
      <c r="A32" s="936" t="s">
        <v>978</v>
      </c>
      <c r="B32" s="936"/>
      <c r="C32" s="936"/>
      <c r="D32" s="936"/>
      <c r="E32" s="936"/>
      <c r="F32" s="936"/>
      <c r="G32" s="936"/>
      <c r="H32" s="936"/>
      <c r="I32" s="936"/>
      <c r="J32" s="936"/>
      <c r="K32" s="936"/>
      <c r="L32" s="936"/>
      <c r="M32" s="936"/>
      <c r="N32" s="936"/>
      <c r="O32" s="936"/>
      <c r="P32" s="936"/>
      <c r="Q32" s="937"/>
      <c r="R32" s="937"/>
      <c r="S32" s="937"/>
      <c r="T32" s="937"/>
      <c r="U32" s="937"/>
      <c r="V32" s="937"/>
      <c r="W32" s="937"/>
      <c r="X32" s="937"/>
      <c r="Y32" s="937"/>
      <c r="Z32" s="937"/>
      <c r="AA32" s="937"/>
      <c r="AB32" s="937"/>
      <c r="AC32" s="937"/>
      <c r="AD32" s="937"/>
      <c r="AE32" s="937"/>
      <c r="AF32" s="937"/>
      <c r="AG32" s="937"/>
      <c r="AH32" s="937"/>
      <c r="AI32" s="937"/>
      <c r="AJ32" s="937"/>
      <c r="AK32" s="937"/>
      <c r="AL32" s="937"/>
      <c r="AM32" s="937"/>
      <c r="AN32" s="937"/>
      <c r="AO32" s="937"/>
      <c r="AP32" s="937"/>
      <c r="AQ32" s="937"/>
      <c r="AR32" s="937"/>
      <c r="AS32" s="937"/>
      <c r="AT32" s="937"/>
      <c r="AU32" s="937"/>
      <c r="AV32" s="937"/>
      <c r="AW32" s="937"/>
      <c r="AX32" s="937"/>
      <c r="AY32" s="937"/>
      <c r="AZ32" s="937"/>
      <c r="BA32" s="937"/>
      <c r="BB32" s="937"/>
      <c r="BC32" s="937"/>
      <c r="BD32" s="937"/>
      <c r="BE32" s="937"/>
      <c r="BF32" s="937"/>
      <c r="BG32" s="937"/>
      <c r="BH32" s="937"/>
      <c r="BI32" s="937"/>
      <c r="BJ32" s="937"/>
      <c r="BK32" s="937"/>
      <c r="BL32" s="937"/>
    </row>
    <row r="33" spans="1:64" x14ac:dyDescent="0.3">
      <c r="A33" s="936" t="s">
        <v>979</v>
      </c>
      <c r="B33" s="936"/>
      <c r="C33" s="936"/>
      <c r="D33" s="936"/>
      <c r="E33" s="936"/>
      <c r="F33" s="936"/>
      <c r="G33" s="936"/>
      <c r="H33" s="936"/>
      <c r="I33" s="936"/>
      <c r="J33" s="936"/>
      <c r="K33" s="936"/>
      <c r="L33" s="936"/>
      <c r="M33" s="936"/>
      <c r="N33" s="936"/>
      <c r="O33" s="936"/>
      <c r="P33" s="936"/>
      <c r="Q33" s="937"/>
      <c r="R33" s="937"/>
      <c r="S33" s="937"/>
      <c r="T33" s="937"/>
      <c r="U33" s="937"/>
      <c r="V33" s="937"/>
      <c r="W33" s="937"/>
      <c r="X33" s="937"/>
      <c r="Y33" s="937"/>
      <c r="Z33" s="937"/>
      <c r="AA33" s="937"/>
      <c r="AB33" s="937"/>
      <c r="AC33" s="937"/>
      <c r="AD33" s="937"/>
      <c r="AE33" s="937"/>
      <c r="AF33" s="937"/>
      <c r="AG33" s="937"/>
      <c r="AH33" s="937"/>
      <c r="AI33" s="937"/>
      <c r="AJ33" s="937"/>
      <c r="AK33" s="937"/>
      <c r="AL33" s="937"/>
      <c r="AM33" s="938"/>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row>
    <row r="34" spans="1:64" x14ac:dyDescent="0.3">
      <c r="A34" s="937"/>
      <c r="B34" s="937"/>
      <c r="C34" s="937"/>
      <c r="D34" s="937"/>
      <c r="E34" s="937"/>
      <c r="F34" s="937"/>
      <c r="G34" s="937"/>
      <c r="H34" s="937"/>
      <c r="I34" s="937"/>
      <c r="J34" s="937"/>
      <c r="K34" s="937"/>
      <c r="L34" s="937"/>
      <c r="M34" s="937"/>
      <c r="N34" s="937"/>
      <c r="O34" s="937"/>
      <c r="P34" s="937"/>
      <c r="Q34" s="937"/>
      <c r="R34" s="937"/>
      <c r="S34" s="937"/>
      <c r="T34" s="937"/>
      <c r="U34" s="937"/>
      <c r="V34" s="937"/>
      <c r="W34" s="937"/>
      <c r="X34" s="937"/>
      <c r="Y34" s="937"/>
      <c r="Z34" s="937"/>
      <c r="AA34" s="937"/>
      <c r="AB34" s="937"/>
      <c r="AC34" s="937"/>
      <c r="AD34" s="937"/>
      <c r="AE34" s="937"/>
      <c r="AF34" s="937"/>
      <c r="AG34" s="937"/>
      <c r="AH34" s="937"/>
      <c r="AI34" s="937"/>
      <c r="AJ34" s="937"/>
      <c r="AK34" s="937"/>
      <c r="AL34" s="937"/>
      <c r="AM34" s="938"/>
      <c r="AN34" s="938"/>
      <c r="AO34" s="938"/>
      <c r="AP34" s="938"/>
      <c r="AQ34" s="938"/>
      <c r="AR34" s="938"/>
      <c r="AS34" s="938"/>
      <c r="AT34" s="938"/>
      <c r="AU34" s="938"/>
      <c r="AV34" s="938"/>
      <c r="AW34" s="938"/>
      <c r="AX34" s="938"/>
      <c r="AY34" s="938"/>
      <c r="AZ34" s="938"/>
      <c r="BA34" s="938"/>
      <c r="BB34" s="938"/>
      <c r="BC34" s="938"/>
      <c r="BD34" s="938"/>
      <c r="BE34" s="938"/>
      <c r="BF34" s="938"/>
      <c r="BG34" s="938"/>
      <c r="BH34" s="938"/>
      <c r="BI34" s="938"/>
      <c r="BJ34" s="938"/>
      <c r="BK34" s="938"/>
      <c r="BL34" s="938"/>
    </row>
    <row r="35" spans="1:64" x14ac:dyDescent="0.3">
      <c r="A35" s="937"/>
      <c r="B35" s="937"/>
      <c r="C35" s="937"/>
      <c r="D35" s="937"/>
      <c r="E35" s="937"/>
      <c r="F35" s="937"/>
      <c r="G35" s="937"/>
      <c r="H35" s="937"/>
      <c r="I35" s="937"/>
      <c r="J35" s="937"/>
      <c r="K35" s="937"/>
      <c r="L35" s="937"/>
      <c r="M35" s="937"/>
      <c r="N35" s="937"/>
      <c r="O35" s="937"/>
      <c r="P35" s="937"/>
      <c r="Q35" s="937"/>
      <c r="R35" s="937"/>
      <c r="S35" s="937"/>
      <c r="T35" s="937"/>
      <c r="U35" s="937"/>
      <c r="V35" s="937"/>
      <c r="W35" s="937"/>
      <c r="X35" s="937"/>
      <c r="Y35" s="937"/>
      <c r="Z35" s="937"/>
      <c r="AA35" s="937"/>
      <c r="AB35" s="937"/>
      <c r="AC35" s="937"/>
      <c r="AD35" s="937"/>
      <c r="AE35" s="937"/>
      <c r="AF35" s="937"/>
      <c r="AG35" s="937"/>
      <c r="AH35" s="937"/>
      <c r="AI35" s="937"/>
      <c r="AJ35" s="937"/>
      <c r="AK35" s="937"/>
      <c r="AL35" s="937"/>
      <c r="AM35" s="938"/>
      <c r="AN35" s="938"/>
      <c r="AO35" s="938"/>
      <c r="AP35" s="938"/>
      <c r="AQ35" s="938"/>
      <c r="AR35" s="938"/>
      <c r="AS35" s="938"/>
      <c r="AT35" s="938"/>
      <c r="AU35" s="938"/>
      <c r="AV35" s="938"/>
      <c r="AW35" s="938"/>
      <c r="AX35" s="938"/>
      <c r="AY35" s="938"/>
      <c r="AZ35" s="938"/>
      <c r="BA35" s="938"/>
      <c r="BB35" s="938"/>
      <c r="BC35" s="938"/>
      <c r="BD35" s="938"/>
      <c r="BE35" s="938"/>
      <c r="BF35" s="938"/>
      <c r="BG35" s="938"/>
      <c r="BH35" s="938"/>
      <c r="BI35" s="938"/>
      <c r="BJ35" s="938"/>
      <c r="BK35" s="938"/>
      <c r="BL35" s="938"/>
    </row>
    <row r="36" spans="1:64" x14ac:dyDescent="0.3">
      <c r="A36" s="939"/>
      <c r="B36" s="939"/>
      <c r="C36" s="939"/>
      <c r="D36" s="940"/>
      <c r="E36" s="940"/>
      <c r="F36" s="940"/>
      <c r="G36" s="940"/>
      <c r="H36" s="940"/>
      <c r="I36" s="940"/>
      <c r="J36" s="940"/>
      <c r="K36" s="940"/>
      <c r="L36" s="940"/>
      <c r="M36" s="940"/>
      <c r="N36" s="940"/>
      <c r="O36" s="940"/>
      <c r="P36" s="940"/>
      <c r="Q36" s="940"/>
      <c r="R36" s="940"/>
      <c r="S36" s="940"/>
      <c r="T36" s="940"/>
      <c r="U36" s="940"/>
      <c r="V36" s="940"/>
      <c r="W36" s="940"/>
      <c r="X36" s="940"/>
      <c r="Y36" s="940"/>
      <c r="Z36" s="940"/>
      <c r="AA36" s="940"/>
      <c r="AB36" s="940"/>
      <c r="AC36" s="940"/>
      <c r="AD36" s="940"/>
      <c r="AE36" s="940"/>
      <c r="AF36" s="940"/>
      <c r="AG36" s="940"/>
      <c r="AH36" s="940"/>
      <c r="AI36" s="940"/>
      <c r="AJ36" s="940"/>
      <c r="AK36" s="940"/>
      <c r="AL36" s="940"/>
      <c r="AM36" s="940"/>
      <c r="AN36" s="940"/>
      <c r="AO36" s="940"/>
      <c r="AP36" s="940"/>
      <c r="AQ36" s="940"/>
      <c r="AR36" s="940"/>
      <c r="AS36" s="940"/>
      <c r="AT36" s="940"/>
      <c r="AU36" s="940"/>
      <c r="AV36" s="940"/>
      <c r="AW36" s="940"/>
      <c r="AX36" s="940"/>
      <c r="AY36" s="940"/>
      <c r="AZ36" s="940"/>
      <c r="BA36" s="940"/>
      <c r="BB36" s="940"/>
      <c r="BC36" s="940"/>
      <c r="BD36" s="940"/>
      <c r="BE36" s="940"/>
      <c r="BF36" s="940"/>
      <c r="BG36" s="940"/>
      <c r="BH36" s="940"/>
      <c r="BI36" s="940"/>
      <c r="BJ36" s="940"/>
      <c r="BK36" s="940"/>
      <c r="BL36" s="940"/>
    </row>
    <row r="37" spans="1:64" ht="14.4" x14ac:dyDescent="0.3">
      <c r="A37" s="940"/>
      <c r="B37" s="940"/>
      <c r="C37" s="940"/>
      <c r="D37" s="940"/>
      <c r="E37" s="940"/>
      <c r="F37" s="940"/>
      <c r="G37" s="940"/>
      <c r="H37" s="940"/>
      <c r="I37" s="940"/>
      <c r="J37" s="940"/>
      <c r="K37" s="940"/>
      <c r="L37" s="940"/>
      <c r="M37" s="940"/>
      <c r="N37" s="940"/>
      <c r="O37" s="940"/>
      <c r="P37" s="940"/>
      <c r="Q37" s="940"/>
      <c r="R37" s="940"/>
      <c r="S37" s="940"/>
      <c r="T37" s="940"/>
      <c r="U37" s="940"/>
      <c r="V37" s="940"/>
      <c r="W37" s="940"/>
      <c r="X37" s="940"/>
      <c r="Y37" s="940"/>
      <c r="Z37" s="940"/>
      <c r="AA37" s="940"/>
      <c r="AB37" s="940"/>
      <c r="AC37" s="940"/>
      <c r="AD37" s="940"/>
      <c r="AE37" s="940"/>
      <c r="AF37" s="940"/>
      <c r="AG37" s="940"/>
      <c r="AH37" s="940"/>
      <c r="AI37" s="940"/>
      <c r="AJ37" s="940"/>
      <c r="AK37" s="940"/>
      <c r="AL37" s="940"/>
      <c r="AM37" s="940"/>
      <c r="AN37" s="940"/>
      <c r="AO37" s="940"/>
      <c r="AP37" s="940"/>
      <c r="AQ37" s="940"/>
      <c r="AR37" s="940"/>
      <c r="AS37" s="940"/>
      <c r="AT37" s="940"/>
      <c r="AU37" s="940"/>
      <c r="AV37" s="940"/>
      <c r="AW37" s="940"/>
      <c r="AX37" s="940"/>
      <c r="AY37" s="940"/>
      <c r="AZ37" s="940"/>
      <c r="BA37" s="940"/>
      <c r="BB37" s="940"/>
      <c r="BC37" s="940"/>
      <c r="BD37" s="940"/>
      <c r="BE37" s="940"/>
      <c r="BF37" s="940"/>
      <c r="BG37" s="940"/>
      <c r="BH37" s="940"/>
      <c r="BI37" s="940"/>
      <c r="BJ37" s="940"/>
      <c r="BK37" s="940"/>
      <c r="BL37" s="940"/>
    </row>
    <row r="38" spans="1:64" ht="14.4" x14ac:dyDescent="0.3">
      <c r="A38" s="940"/>
      <c r="B38" s="940"/>
      <c r="C38" s="940"/>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c r="AL38" s="940"/>
      <c r="AM38" s="940"/>
      <c r="AN38" s="940"/>
      <c r="AO38" s="940"/>
      <c r="AP38" s="940"/>
      <c r="AQ38" s="940"/>
      <c r="AR38" s="940"/>
      <c r="AS38" s="940"/>
      <c r="AT38" s="940"/>
      <c r="AU38" s="940"/>
      <c r="AV38" s="940"/>
      <c r="AW38" s="940"/>
      <c r="AX38" s="940"/>
      <c r="AY38" s="940"/>
      <c r="AZ38" s="940"/>
      <c r="BA38" s="940"/>
      <c r="BB38" s="940"/>
      <c r="BC38" s="940"/>
      <c r="BD38" s="940"/>
      <c r="BE38" s="940"/>
      <c r="BF38" s="940"/>
      <c r="BG38" s="940"/>
      <c r="BH38" s="940"/>
      <c r="BI38" s="940"/>
      <c r="BJ38" s="940"/>
      <c r="BK38" s="940"/>
      <c r="BL38" s="940"/>
    </row>
    <row r="39" spans="1:64" ht="14.4" x14ac:dyDescent="0.3">
      <c r="A39" s="940"/>
      <c r="B39" s="940"/>
      <c r="C39" s="940"/>
      <c r="D39" s="940"/>
      <c r="E39" s="940"/>
      <c r="F39" s="940"/>
      <c r="G39" s="940"/>
      <c r="H39" s="940"/>
      <c r="I39" s="940"/>
      <c r="J39" s="940"/>
      <c r="K39" s="940"/>
      <c r="L39" s="940"/>
      <c r="M39" s="940"/>
      <c r="N39" s="940"/>
      <c r="O39" s="940"/>
      <c r="P39" s="940"/>
      <c r="Q39" s="940"/>
      <c r="R39" s="940"/>
      <c r="S39" s="940"/>
      <c r="T39" s="940"/>
      <c r="U39" s="940"/>
      <c r="V39" s="940"/>
      <c r="W39" s="940"/>
      <c r="X39" s="940"/>
      <c r="Y39" s="940"/>
      <c r="Z39" s="940"/>
      <c r="AA39" s="940"/>
      <c r="AB39" s="940"/>
      <c r="AC39" s="940"/>
      <c r="AD39" s="940"/>
      <c r="AE39" s="940"/>
      <c r="AF39" s="940"/>
      <c r="AG39" s="940"/>
      <c r="AH39" s="940"/>
      <c r="AI39" s="940"/>
      <c r="AJ39" s="940"/>
      <c r="AK39" s="940"/>
      <c r="AL39" s="940"/>
      <c r="AM39" s="940"/>
      <c r="AN39" s="940"/>
      <c r="AO39" s="940"/>
      <c r="AP39" s="940"/>
      <c r="AQ39" s="940"/>
      <c r="AR39" s="940"/>
      <c r="AS39" s="940"/>
      <c r="AT39" s="940"/>
      <c r="AU39" s="940"/>
      <c r="AV39" s="940"/>
      <c r="AW39" s="940"/>
      <c r="AX39" s="940"/>
      <c r="AY39" s="940"/>
      <c r="AZ39" s="940"/>
      <c r="BA39" s="940"/>
      <c r="BB39" s="940"/>
      <c r="BC39" s="940"/>
      <c r="BD39" s="940"/>
      <c r="BE39" s="940"/>
      <c r="BF39" s="940"/>
      <c r="BG39" s="940"/>
      <c r="BH39" s="940"/>
      <c r="BI39" s="940"/>
      <c r="BJ39" s="940"/>
      <c r="BK39" s="940"/>
      <c r="BL39" s="940"/>
    </row>
    <row r="40" spans="1:64" ht="14.4" x14ac:dyDescent="0.3">
      <c r="A40" s="940"/>
      <c r="B40" s="940"/>
      <c r="C40" s="940"/>
      <c r="D40" s="940"/>
      <c r="E40" s="940"/>
      <c r="F40" s="940"/>
      <c r="G40" s="940"/>
      <c r="H40" s="940"/>
      <c r="I40" s="940"/>
      <c r="J40" s="940"/>
      <c r="K40" s="940"/>
      <c r="L40" s="940"/>
      <c r="M40" s="940"/>
      <c r="N40" s="940"/>
      <c r="O40" s="940"/>
      <c r="P40" s="940"/>
      <c r="Q40" s="940"/>
      <c r="R40" s="940"/>
      <c r="S40" s="940"/>
      <c r="T40" s="940"/>
      <c r="U40" s="940"/>
      <c r="V40" s="940"/>
      <c r="W40" s="940"/>
      <c r="X40" s="940"/>
      <c r="Y40" s="940"/>
      <c r="Z40" s="940"/>
      <c r="AA40" s="940"/>
      <c r="AB40" s="940"/>
      <c r="AC40" s="940"/>
      <c r="AD40" s="940"/>
      <c r="AE40" s="940"/>
      <c r="AF40" s="940"/>
      <c r="AG40" s="940"/>
      <c r="AH40" s="940"/>
      <c r="AI40" s="940"/>
      <c r="AJ40" s="940"/>
      <c r="AK40" s="940"/>
      <c r="AL40" s="940"/>
      <c r="AM40" s="940"/>
      <c r="AN40" s="940"/>
      <c r="AO40" s="940"/>
      <c r="AP40" s="940"/>
      <c r="AQ40" s="940"/>
      <c r="AR40" s="940"/>
      <c r="AS40" s="940"/>
      <c r="AT40" s="940"/>
      <c r="AU40" s="940"/>
      <c r="AV40" s="940"/>
      <c r="AW40" s="940"/>
      <c r="AX40" s="940"/>
      <c r="AY40" s="940"/>
      <c r="AZ40" s="940"/>
      <c r="BA40" s="940"/>
      <c r="BB40" s="940"/>
      <c r="BC40" s="940"/>
      <c r="BD40" s="940"/>
      <c r="BE40" s="940"/>
      <c r="BF40" s="940"/>
      <c r="BG40" s="940"/>
      <c r="BH40" s="940"/>
      <c r="BI40" s="940"/>
      <c r="BJ40" s="940"/>
      <c r="BK40" s="940"/>
      <c r="BL40" s="940"/>
    </row>
    <row r="41" spans="1:64" ht="14.4" x14ac:dyDescent="0.3">
      <c r="A41" s="940"/>
      <c r="B41" s="940"/>
      <c r="C41" s="940"/>
      <c r="D41" s="940"/>
      <c r="E41" s="940"/>
      <c r="F41" s="940"/>
      <c r="G41" s="940"/>
      <c r="H41" s="940"/>
      <c r="I41" s="940"/>
      <c r="J41" s="940"/>
      <c r="K41" s="940"/>
      <c r="L41" s="940"/>
      <c r="M41" s="940"/>
      <c r="N41" s="940"/>
      <c r="O41" s="940"/>
      <c r="P41" s="940"/>
      <c r="Q41" s="940"/>
      <c r="R41" s="940"/>
      <c r="S41" s="940"/>
      <c r="T41" s="940"/>
      <c r="U41" s="940"/>
      <c r="V41" s="940"/>
      <c r="W41" s="940"/>
      <c r="X41" s="940"/>
      <c r="Y41" s="940"/>
      <c r="Z41" s="940"/>
      <c r="AA41" s="940"/>
      <c r="AB41" s="940"/>
      <c r="AC41" s="940"/>
      <c r="AD41" s="940"/>
      <c r="AE41" s="940"/>
      <c r="AF41" s="940"/>
      <c r="AG41" s="940"/>
      <c r="AH41" s="940"/>
      <c r="AI41" s="940"/>
      <c r="AJ41" s="940"/>
      <c r="AK41" s="940"/>
      <c r="AL41" s="940"/>
      <c r="AM41" s="940"/>
      <c r="AN41" s="940"/>
      <c r="AO41" s="940"/>
      <c r="AP41" s="940"/>
      <c r="AQ41" s="940"/>
      <c r="AR41" s="940"/>
      <c r="AS41" s="940"/>
      <c r="AT41" s="940"/>
      <c r="AU41" s="940"/>
      <c r="AV41" s="940"/>
      <c r="AW41" s="940"/>
      <c r="AX41" s="940"/>
      <c r="AY41" s="940"/>
      <c r="AZ41" s="940"/>
      <c r="BA41" s="940"/>
      <c r="BB41" s="940"/>
      <c r="BC41" s="940"/>
      <c r="BD41" s="940"/>
      <c r="BE41" s="940"/>
      <c r="BF41" s="940"/>
      <c r="BG41" s="940"/>
      <c r="BH41" s="940"/>
      <c r="BI41" s="940"/>
      <c r="BJ41" s="940"/>
      <c r="BK41" s="940"/>
      <c r="BL41" s="940"/>
    </row>
    <row r="42" spans="1:64" ht="14.4" x14ac:dyDescent="0.3">
      <c r="A42" s="940"/>
      <c r="B42" s="940"/>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40"/>
      <c r="AL42" s="940"/>
      <c r="AM42" s="940"/>
      <c r="AN42" s="940"/>
      <c r="AO42" s="940"/>
      <c r="AP42" s="940"/>
      <c r="AQ42" s="940"/>
      <c r="AR42" s="940"/>
      <c r="AS42" s="940"/>
      <c r="AT42" s="940"/>
      <c r="AU42" s="940"/>
      <c r="AV42" s="940"/>
      <c r="AW42" s="940"/>
      <c r="AX42" s="940"/>
      <c r="AY42" s="940"/>
      <c r="AZ42" s="940"/>
      <c r="BA42" s="940"/>
      <c r="BB42" s="940"/>
      <c r="BC42" s="940"/>
      <c r="BD42" s="940"/>
      <c r="BE42" s="940"/>
      <c r="BF42" s="940"/>
      <c r="BG42" s="940"/>
      <c r="BH42" s="940"/>
      <c r="BI42" s="940"/>
      <c r="BJ42" s="940"/>
      <c r="BK42" s="940"/>
      <c r="BL42" s="940"/>
    </row>
    <row r="43" spans="1:64" ht="30.6" customHeight="1" x14ac:dyDescent="0.3">
      <c r="A43" s="941"/>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40"/>
      <c r="AL43" s="940"/>
      <c r="AM43" s="940"/>
      <c r="AN43" s="940"/>
      <c r="AO43" s="940"/>
      <c r="AP43" s="940"/>
      <c r="AQ43" s="940"/>
      <c r="AR43" s="940"/>
      <c r="AS43" s="940"/>
      <c r="AT43" s="940"/>
      <c r="AU43" s="940"/>
      <c r="AV43" s="940"/>
      <c r="AW43" s="940"/>
      <c r="AX43" s="940"/>
      <c r="AY43" s="940"/>
      <c r="AZ43" s="940"/>
      <c r="BA43" s="940"/>
      <c r="BB43" s="940"/>
      <c r="BC43" s="940"/>
      <c r="BD43" s="940"/>
      <c r="BE43" s="940"/>
      <c r="BF43" s="940"/>
      <c r="BG43" s="940"/>
      <c r="BH43" s="940"/>
      <c r="BI43" s="940"/>
      <c r="BJ43" s="940"/>
      <c r="BK43" s="940"/>
      <c r="BL43" s="940"/>
    </row>
    <row r="44" spans="1:64" ht="30" customHeight="1" x14ac:dyDescent="0.3">
      <c r="A44" s="941"/>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40"/>
      <c r="AL44" s="940"/>
      <c r="AM44" s="940"/>
      <c r="AN44" s="940"/>
      <c r="AO44" s="940"/>
      <c r="AP44" s="940"/>
      <c r="AQ44" s="940"/>
      <c r="AR44" s="940"/>
      <c r="AS44" s="940"/>
      <c r="AT44" s="940"/>
      <c r="AU44" s="940"/>
      <c r="AV44" s="940"/>
      <c r="AW44" s="940"/>
      <c r="AX44" s="940"/>
      <c r="AY44" s="940"/>
      <c r="AZ44" s="940"/>
      <c r="BA44" s="940"/>
      <c r="BB44" s="940"/>
      <c r="BC44" s="940"/>
      <c r="BD44" s="940"/>
      <c r="BE44" s="940"/>
      <c r="BF44" s="940"/>
      <c r="BG44" s="940"/>
      <c r="BH44" s="940"/>
      <c r="BI44" s="940"/>
      <c r="BJ44" s="940"/>
      <c r="BK44" s="940"/>
      <c r="BL44" s="940"/>
    </row>
    <row r="45" spans="1:64" ht="14.4" x14ac:dyDescent="0.3">
      <c r="A45" s="940"/>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940"/>
      <c r="AM45" s="940"/>
      <c r="AN45" s="940"/>
      <c r="AO45" s="940"/>
      <c r="AP45" s="940"/>
      <c r="AQ45" s="940"/>
      <c r="AR45" s="940"/>
      <c r="AS45" s="940"/>
      <c r="AT45" s="940"/>
      <c r="AU45" s="940"/>
      <c r="AV45" s="940"/>
      <c r="AW45" s="940"/>
      <c r="AX45" s="940"/>
      <c r="AY45" s="940"/>
      <c r="AZ45" s="940"/>
      <c r="BA45" s="940"/>
      <c r="BB45" s="940"/>
      <c r="BC45" s="940"/>
      <c r="BD45" s="940"/>
      <c r="BE45" s="940"/>
      <c r="BF45" s="940"/>
      <c r="BG45" s="940"/>
      <c r="BH45" s="940"/>
      <c r="BI45" s="940"/>
      <c r="BJ45" s="940"/>
      <c r="BK45" s="940"/>
      <c r="BL45" s="940"/>
    </row>
    <row r="46" spans="1:64" ht="14.4" x14ac:dyDescent="0.3">
      <c r="A46" s="940"/>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40"/>
      <c r="AL46" s="940"/>
      <c r="AM46" s="940"/>
      <c r="AN46" s="940"/>
      <c r="AO46" s="940"/>
      <c r="AP46" s="940"/>
      <c r="AQ46" s="940"/>
      <c r="AR46" s="940"/>
      <c r="AS46" s="940"/>
      <c r="AT46" s="940"/>
      <c r="AU46" s="940"/>
      <c r="AV46" s="940"/>
      <c r="AW46" s="940"/>
      <c r="AX46" s="940"/>
      <c r="AY46" s="940"/>
      <c r="AZ46" s="940"/>
      <c r="BA46" s="940"/>
      <c r="BB46" s="940"/>
      <c r="BC46" s="940"/>
      <c r="BD46" s="940"/>
      <c r="BE46" s="940"/>
      <c r="BF46" s="940"/>
      <c r="BG46" s="940"/>
      <c r="BH46" s="940"/>
      <c r="BI46" s="940"/>
      <c r="BJ46" s="940"/>
      <c r="BK46" s="940"/>
      <c r="BL46" s="940"/>
    </row>
    <row r="47" spans="1:64" ht="14.4" x14ac:dyDescent="0.3">
      <c r="A47" s="940"/>
      <c r="B47" s="940"/>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c r="AL47" s="940"/>
      <c r="AM47" s="940"/>
      <c r="AN47" s="940"/>
      <c r="AO47" s="940"/>
      <c r="AP47" s="940"/>
      <c r="AQ47" s="940"/>
      <c r="AR47" s="940"/>
      <c r="AS47" s="940"/>
      <c r="AT47" s="940"/>
      <c r="AU47" s="940"/>
      <c r="AV47" s="940"/>
      <c r="AW47" s="940"/>
      <c r="AX47" s="940"/>
      <c r="AY47" s="940"/>
      <c r="AZ47" s="940"/>
      <c r="BA47" s="940"/>
      <c r="BB47" s="940"/>
      <c r="BC47" s="940"/>
      <c r="BD47" s="940"/>
      <c r="BE47" s="940"/>
      <c r="BF47" s="940"/>
      <c r="BG47" s="940"/>
      <c r="BH47" s="940"/>
      <c r="BI47" s="940"/>
      <c r="BJ47" s="940"/>
      <c r="BK47" s="940"/>
      <c r="BL47" s="940"/>
    </row>
    <row r="48" spans="1:64" ht="14.4" x14ac:dyDescent="0.3">
      <c r="A48" s="940"/>
      <c r="B48" s="940"/>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c r="AR48" s="940"/>
      <c r="AS48" s="940"/>
      <c r="AT48" s="940"/>
      <c r="AU48" s="940"/>
      <c r="AV48" s="940"/>
      <c r="AW48" s="940"/>
      <c r="AX48" s="940"/>
      <c r="AY48" s="940"/>
      <c r="AZ48" s="940"/>
      <c r="BA48" s="940"/>
      <c r="BB48" s="940"/>
      <c r="BC48" s="940"/>
      <c r="BD48" s="940"/>
      <c r="BE48" s="940"/>
      <c r="BF48" s="940"/>
      <c r="BG48" s="940"/>
      <c r="BH48" s="940"/>
      <c r="BI48" s="940"/>
      <c r="BJ48" s="940"/>
      <c r="BK48" s="940"/>
      <c r="BL48" s="940"/>
    </row>
    <row r="49" spans="1:64" ht="14.4" x14ac:dyDescent="0.3">
      <c r="A49" s="940"/>
      <c r="B49" s="940"/>
      <c r="C49" s="940"/>
      <c r="D49" s="940"/>
      <c r="E49" s="940"/>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c r="AG49" s="940"/>
      <c r="AH49" s="940"/>
      <c r="AI49" s="940"/>
      <c r="AJ49" s="940"/>
      <c r="AK49" s="940"/>
      <c r="AL49" s="940"/>
      <c r="AM49" s="940"/>
      <c r="AN49" s="940"/>
      <c r="AO49" s="940"/>
      <c r="AP49" s="940"/>
      <c r="AQ49" s="940"/>
      <c r="AR49" s="940"/>
      <c r="AS49" s="940"/>
      <c r="AT49" s="940"/>
      <c r="AU49" s="940"/>
      <c r="AV49" s="940"/>
      <c r="AW49" s="940"/>
      <c r="AX49" s="940"/>
      <c r="AY49" s="940"/>
      <c r="AZ49" s="940"/>
      <c r="BA49" s="940"/>
      <c r="BB49" s="940"/>
      <c r="BC49" s="940"/>
      <c r="BD49" s="940"/>
      <c r="BE49" s="940"/>
      <c r="BF49" s="940"/>
      <c r="BG49" s="940"/>
      <c r="BH49" s="940"/>
      <c r="BI49" s="940"/>
      <c r="BJ49" s="940"/>
      <c r="BK49" s="940"/>
      <c r="BL49" s="940"/>
    </row>
    <row r="50" spans="1:64" ht="14.4" x14ac:dyDescent="0.3">
      <c r="A50" s="940"/>
      <c r="B50" s="940"/>
      <c r="C50" s="940"/>
      <c r="D50" s="940"/>
      <c r="E50" s="940"/>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c r="AG50" s="940"/>
      <c r="AH50" s="940"/>
      <c r="AI50" s="940"/>
      <c r="AJ50" s="940"/>
      <c r="AK50" s="940"/>
      <c r="AL50" s="940"/>
      <c r="AM50" s="940"/>
      <c r="AN50" s="940"/>
      <c r="AO50" s="940"/>
      <c r="AP50" s="940"/>
      <c r="AQ50" s="940"/>
      <c r="AR50" s="940"/>
      <c r="AS50" s="940"/>
      <c r="AT50" s="940"/>
      <c r="AU50" s="940"/>
      <c r="AV50" s="940"/>
      <c r="AW50" s="940"/>
      <c r="AX50" s="940"/>
      <c r="AY50" s="940"/>
      <c r="AZ50" s="940"/>
      <c r="BA50" s="940"/>
      <c r="BB50" s="940"/>
      <c r="BC50" s="940"/>
      <c r="BD50" s="940"/>
      <c r="BE50" s="940"/>
      <c r="BF50" s="940"/>
      <c r="BG50" s="940"/>
      <c r="BH50" s="940"/>
      <c r="BI50" s="940"/>
      <c r="BJ50" s="940"/>
      <c r="BK50" s="940"/>
      <c r="BL50" s="940"/>
    </row>
  </sheetData>
  <mergeCells count="7">
    <mergeCell ref="N1:P1"/>
    <mergeCell ref="N2:P2"/>
    <mergeCell ref="G4:I4"/>
    <mergeCell ref="O4:P4"/>
    <mergeCell ref="B6:H6"/>
    <mergeCell ref="I6:O6"/>
    <mergeCell ref="P6:P7"/>
  </mergeCells>
  <phoneticPr fontId="10" type="noConversion"/>
  <hyperlinks>
    <hyperlink ref="Q1" location="預告統計資料發布時間表!A1" display="回發布時間表" xr:uid="{918EA43A-EFAA-4138-AF0A-14E3A5F3BD5F}"/>
  </hyperlinks>
  <pageMargins left="0.78749999999999998" right="0.78749999999999998" top="1.0249999999999999" bottom="1.0249999999999999" header="0.78749999999999998" footer="0.78749999999999998"/>
  <pageSetup paperSize="9" scale="92" fitToHeight="0" orientation="landscape" useFirstPageNumber="1"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2206-0187-4E20-8647-4877B67F096C}">
  <sheetPr>
    <tabColor rgb="FFFF0000"/>
  </sheetPr>
  <dimension ref="A1:M135"/>
  <sheetViews>
    <sheetView showGridLines="0" topLeftCell="A112" zoomScale="115" zoomScaleNormal="115" workbookViewId="0">
      <pane xSplit="5" topLeftCell="F1" activePane="topRight" state="frozen"/>
      <selection pane="topRight" activeCell="I9" sqref="I9"/>
    </sheetView>
  </sheetViews>
  <sheetFormatPr defaultColWidth="9" defaultRowHeight="16.2" x14ac:dyDescent="0.3"/>
  <cols>
    <col min="1" max="3" width="3" style="328" customWidth="1"/>
    <col min="4" max="4" width="17.44140625" style="328" customWidth="1"/>
    <col min="5" max="5" width="17.33203125" style="328" customWidth="1"/>
    <col min="6" max="6" width="18" style="374" customWidth="1"/>
    <col min="7" max="7" width="22.109375" style="374" customWidth="1"/>
    <col min="8" max="8" width="18" style="374" customWidth="1"/>
    <col min="9" max="9" width="22.109375" style="374" customWidth="1"/>
    <col min="10" max="10" width="17.88671875" style="374" customWidth="1"/>
    <col min="11" max="11" width="26.109375" style="374" customWidth="1"/>
    <col min="12" max="256" width="9" style="328"/>
    <col min="257" max="259" width="3" style="328" customWidth="1"/>
    <col min="260" max="260" width="17.44140625" style="328" customWidth="1"/>
    <col min="261" max="261" width="17.33203125" style="328" customWidth="1"/>
    <col min="262" max="262" width="18" style="328" customWidth="1"/>
    <col min="263" max="263" width="22.109375" style="328" customWidth="1"/>
    <col min="264" max="264" width="18" style="328" customWidth="1"/>
    <col min="265" max="265" width="22.109375" style="328" customWidth="1"/>
    <col min="266" max="266" width="17.88671875" style="328" customWidth="1"/>
    <col min="267" max="267" width="26.109375" style="328" customWidth="1"/>
    <col min="268" max="512" width="9" style="328"/>
    <col min="513" max="515" width="3" style="328" customWidth="1"/>
    <col min="516" max="516" width="17.44140625" style="328" customWidth="1"/>
    <col min="517" max="517" width="17.33203125" style="328" customWidth="1"/>
    <col min="518" max="518" width="18" style="328" customWidth="1"/>
    <col min="519" max="519" width="22.109375" style="328" customWidth="1"/>
    <col min="520" max="520" width="18" style="328" customWidth="1"/>
    <col min="521" max="521" width="22.109375" style="328" customWidth="1"/>
    <col min="522" max="522" width="17.88671875" style="328" customWidth="1"/>
    <col min="523" max="523" width="26.109375" style="328" customWidth="1"/>
    <col min="524" max="768" width="9" style="328"/>
    <col min="769" max="771" width="3" style="328" customWidth="1"/>
    <col min="772" max="772" width="17.44140625" style="328" customWidth="1"/>
    <col min="773" max="773" width="17.33203125" style="328" customWidth="1"/>
    <col min="774" max="774" width="18" style="328" customWidth="1"/>
    <col min="775" max="775" width="22.109375" style="328" customWidth="1"/>
    <col min="776" max="776" width="18" style="328" customWidth="1"/>
    <col min="777" max="777" width="22.109375" style="328" customWidth="1"/>
    <col min="778" max="778" width="17.88671875" style="328" customWidth="1"/>
    <col min="779" max="779" width="26.109375" style="328" customWidth="1"/>
    <col min="780" max="1024" width="9" style="328"/>
    <col min="1025" max="1027" width="3" style="328" customWidth="1"/>
    <col min="1028" max="1028" width="17.44140625" style="328" customWidth="1"/>
    <col min="1029" max="1029" width="17.33203125" style="328" customWidth="1"/>
    <col min="1030" max="1030" width="18" style="328" customWidth="1"/>
    <col min="1031" max="1031" width="22.109375" style="328" customWidth="1"/>
    <col min="1032" max="1032" width="18" style="328" customWidth="1"/>
    <col min="1033" max="1033" width="22.109375" style="328" customWidth="1"/>
    <col min="1034" max="1034" width="17.88671875" style="328" customWidth="1"/>
    <col min="1035" max="1035" width="26.109375" style="328" customWidth="1"/>
    <col min="1036" max="1280" width="9" style="328"/>
    <col min="1281" max="1283" width="3" style="328" customWidth="1"/>
    <col min="1284" max="1284" width="17.44140625" style="328" customWidth="1"/>
    <col min="1285" max="1285" width="17.33203125" style="328" customWidth="1"/>
    <col min="1286" max="1286" width="18" style="328" customWidth="1"/>
    <col min="1287" max="1287" width="22.109375" style="328" customWidth="1"/>
    <col min="1288" max="1288" width="18" style="328" customWidth="1"/>
    <col min="1289" max="1289" width="22.109375" style="328" customWidth="1"/>
    <col min="1290" max="1290" width="17.88671875" style="328" customWidth="1"/>
    <col min="1291" max="1291" width="26.109375" style="328" customWidth="1"/>
    <col min="1292" max="1536" width="9" style="328"/>
    <col min="1537" max="1539" width="3" style="328" customWidth="1"/>
    <col min="1540" max="1540" width="17.44140625" style="328" customWidth="1"/>
    <col min="1541" max="1541" width="17.33203125" style="328" customWidth="1"/>
    <col min="1542" max="1542" width="18" style="328" customWidth="1"/>
    <col min="1543" max="1543" width="22.109375" style="328" customWidth="1"/>
    <col min="1544" max="1544" width="18" style="328" customWidth="1"/>
    <col min="1545" max="1545" width="22.109375" style="328" customWidth="1"/>
    <col min="1546" max="1546" width="17.88671875" style="328" customWidth="1"/>
    <col min="1547" max="1547" width="26.109375" style="328" customWidth="1"/>
    <col min="1548" max="1792" width="9" style="328"/>
    <col min="1793" max="1795" width="3" style="328" customWidth="1"/>
    <col min="1796" max="1796" width="17.44140625" style="328" customWidth="1"/>
    <col min="1797" max="1797" width="17.33203125" style="328" customWidth="1"/>
    <col min="1798" max="1798" width="18" style="328" customWidth="1"/>
    <col min="1799" max="1799" width="22.109375" style="328" customWidth="1"/>
    <col min="1800" max="1800" width="18" style="328" customWidth="1"/>
    <col min="1801" max="1801" width="22.109375" style="328" customWidth="1"/>
    <col min="1802" max="1802" width="17.88671875" style="328" customWidth="1"/>
    <col min="1803" max="1803" width="26.109375" style="328" customWidth="1"/>
    <col min="1804" max="2048" width="9" style="328"/>
    <col min="2049" max="2051" width="3" style="328" customWidth="1"/>
    <col min="2052" max="2052" width="17.44140625" style="328" customWidth="1"/>
    <col min="2053" max="2053" width="17.33203125" style="328" customWidth="1"/>
    <col min="2054" max="2054" width="18" style="328" customWidth="1"/>
    <col min="2055" max="2055" width="22.109375" style="328" customWidth="1"/>
    <col min="2056" max="2056" width="18" style="328" customWidth="1"/>
    <col min="2057" max="2057" width="22.109375" style="328" customWidth="1"/>
    <col min="2058" max="2058" width="17.88671875" style="328" customWidth="1"/>
    <col min="2059" max="2059" width="26.109375" style="328" customWidth="1"/>
    <col min="2060" max="2304" width="9" style="328"/>
    <col min="2305" max="2307" width="3" style="328" customWidth="1"/>
    <col min="2308" max="2308" width="17.44140625" style="328" customWidth="1"/>
    <col min="2309" max="2309" width="17.33203125" style="328" customWidth="1"/>
    <col min="2310" max="2310" width="18" style="328" customWidth="1"/>
    <col min="2311" max="2311" width="22.109375" style="328" customWidth="1"/>
    <col min="2312" max="2312" width="18" style="328" customWidth="1"/>
    <col min="2313" max="2313" width="22.109375" style="328" customWidth="1"/>
    <col min="2314" max="2314" width="17.88671875" style="328" customWidth="1"/>
    <col min="2315" max="2315" width="26.109375" style="328" customWidth="1"/>
    <col min="2316" max="2560" width="9" style="328"/>
    <col min="2561" max="2563" width="3" style="328" customWidth="1"/>
    <col min="2564" max="2564" width="17.44140625" style="328" customWidth="1"/>
    <col min="2565" max="2565" width="17.33203125" style="328" customWidth="1"/>
    <col min="2566" max="2566" width="18" style="328" customWidth="1"/>
    <col min="2567" max="2567" width="22.109375" style="328" customWidth="1"/>
    <col min="2568" max="2568" width="18" style="328" customWidth="1"/>
    <col min="2569" max="2569" width="22.109375" style="328" customWidth="1"/>
    <col min="2570" max="2570" width="17.88671875" style="328" customWidth="1"/>
    <col min="2571" max="2571" width="26.109375" style="328" customWidth="1"/>
    <col min="2572" max="2816" width="9" style="328"/>
    <col min="2817" max="2819" width="3" style="328" customWidth="1"/>
    <col min="2820" max="2820" width="17.44140625" style="328" customWidth="1"/>
    <col min="2821" max="2821" width="17.33203125" style="328" customWidth="1"/>
    <col min="2822" max="2822" width="18" style="328" customWidth="1"/>
    <col min="2823" max="2823" width="22.109375" style="328" customWidth="1"/>
    <col min="2824" max="2824" width="18" style="328" customWidth="1"/>
    <col min="2825" max="2825" width="22.109375" style="328" customWidth="1"/>
    <col min="2826" max="2826" width="17.88671875" style="328" customWidth="1"/>
    <col min="2827" max="2827" width="26.109375" style="328" customWidth="1"/>
    <col min="2828" max="3072" width="9" style="328"/>
    <col min="3073" max="3075" width="3" style="328" customWidth="1"/>
    <col min="3076" max="3076" width="17.44140625" style="328" customWidth="1"/>
    <col min="3077" max="3077" width="17.33203125" style="328" customWidth="1"/>
    <col min="3078" max="3078" width="18" style="328" customWidth="1"/>
    <col min="3079" max="3079" width="22.109375" style="328" customWidth="1"/>
    <col min="3080" max="3080" width="18" style="328" customWidth="1"/>
    <col min="3081" max="3081" width="22.109375" style="328" customWidth="1"/>
    <col min="3082" max="3082" width="17.88671875" style="328" customWidth="1"/>
    <col min="3083" max="3083" width="26.109375" style="328" customWidth="1"/>
    <col min="3084" max="3328" width="9" style="328"/>
    <col min="3329" max="3331" width="3" style="328" customWidth="1"/>
    <col min="3332" max="3332" width="17.44140625" style="328" customWidth="1"/>
    <col min="3333" max="3333" width="17.33203125" style="328" customWidth="1"/>
    <col min="3334" max="3334" width="18" style="328" customWidth="1"/>
    <col min="3335" max="3335" width="22.109375" style="328" customWidth="1"/>
    <col min="3336" max="3336" width="18" style="328" customWidth="1"/>
    <col min="3337" max="3337" width="22.109375" style="328" customWidth="1"/>
    <col min="3338" max="3338" width="17.88671875" style="328" customWidth="1"/>
    <col min="3339" max="3339" width="26.109375" style="328" customWidth="1"/>
    <col min="3340" max="3584" width="9" style="328"/>
    <col min="3585" max="3587" width="3" style="328" customWidth="1"/>
    <col min="3588" max="3588" width="17.44140625" style="328" customWidth="1"/>
    <col min="3589" max="3589" width="17.33203125" style="328" customWidth="1"/>
    <col min="3590" max="3590" width="18" style="328" customWidth="1"/>
    <col min="3591" max="3591" width="22.109375" style="328" customWidth="1"/>
    <col min="3592" max="3592" width="18" style="328" customWidth="1"/>
    <col min="3593" max="3593" width="22.109375" style="328" customWidth="1"/>
    <col min="3594" max="3594" width="17.88671875" style="328" customWidth="1"/>
    <col min="3595" max="3595" width="26.109375" style="328" customWidth="1"/>
    <col min="3596" max="3840" width="9" style="328"/>
    <col min="3841" max="3843" width="3" style="328" customWidth="1"/>
    <col min="3844" max="3844" width="17.44140625" style="328" customWidth="1"/>
    <col min="3845" max="3845" width="17.33203125" style="328" customWidth="1"/>
    <col min="3846" max="3846" width="18" style="328" customWidth="1"/>
    <col min="3847" max="3847" width="22.109375" style="328" customWidth="1"/>
    <col min="3848" max="3848" width="18" style="328" customWidth="1"/>
    <col min="3849" max="3849" width="22.109375" style="328" customWidth="1"/>
    <col min="3850" max="3850" width="17.88671875" style="328" customWidth="1"/>
    <col min="3851" max="3851" width="26.109375" style="328" customWidth="1"/>
    <col min="3852" max="4096" width="9" style="328"/>
    <col min="4097" max="4099" width="3" style="328" customWidth="1"/>
    <col min="4100" max="4100" width="17.44140625" style="328" customWidth="1"/>
    <col min="4101" max="4101" width="17.33203125" style="328" customWidth="1"/>
    <col min="4102" max="4102" width="18" style="328" customWidth="1"/>
    <col min="4103" max="4103" width="22.109375" style="328" customWidth="1"/>
    <col min="4104" max="4104" width="18" style="328" customWidth="1"/>
    <col min="4105" max="4105" width="22.109375" style="328" customWidth="1"/>
    <col min="4106" max="4106" width="17.88671875" style="328" customWidth="1"/>
    <col min="4107" max="4107" width="26.109375" style="328" customWidth="1"/>
    <col min="4108" max="4352" width="9" style="328"/>
    <col min="4353" max="4355" width="3" style="328" customWidth="1"/>
    <col min="4356" max="4356" width="17.44140625" style="328" customWidth="1"/>
    <col min="4357" max="4357" width="17.33203125" style="328" customWidth="1"/>
    <col min="4358" max="4358" width="18" style="328" customWidth="1"/>
    <col min="4359" max="4359" width="22.109375" style="328" customWidth="1"/>
    <col min="4360" max="4360" width="18" style="328" customWidth="1"/>
    <col min="4361" max="4361" width="22.109375" style="328" customWidth="1"/>
    <col min="4362" max="4362" width="17.88671875" style="328" customWidth="1"/>
    <col min="4363" max="4363" width="26.109375" style="328" customWidth="1"/>
    <col min="4364" max="4608" width="9" style="328"/>
    <col min="4609" max="4611" width="3" style="328" customWidth="1"/>
    <col min="4612" max="4612" width="17.44140625" style="328" customWidth="1"/>
    <col min="4613" max="4613" width="17.33203125" style="328" customWidth="1"/>
    <col min="4614" max="4614" width="18" style="328" customWidth="1"/>
    <col min="4615" max="4615" width="22.109375" style="328" customWidth="1"/>
    <col min="4616" max="4616" width="18" style="328" customWidth="1"/>
    <col min="4617" max="4617" width="22.109375" style="328" customWidth="1"/>
    <col min="4618" max="4618" width="17.88671875" style="328" customWidth="1"/>
    <col min="4619" max="4619" width="26.109375" style="328" customWidth="1"/>
    <col min="4620" max="4864" width="9" style="328"/>
    <col min="4865" max="4867" width="3" style="328" customWidth="1"/>
    <col min="4868" max="4868" width="17.44140625" style="328" customWidth="1"/>
    <col min="4869" max="4869" width="17.33203125" style="328" customWidth="1"/>
    <col min="4870" max="4870" width="18" style="328" customWidth="1"/>
    <col min="4871" max="4871" width="22.109375" style="328" customWidth="1"/>
    <col min="4872" max="4872" width="18" style="328" customWidth="1"/>
    <col min="4873" max="4873" width="22.109375" style="328" customWidth="1"/>
    <col min="4874" max="4874" width="17.88671875" style="328" customWidth="1"/>
    <col min="4875" max="4875" width="26.109375" style="328" customWidth="1"/>
    <col min="4876" max="5120" width="9" style="328"/>
    <col min="5121" max="5123" width="3" style="328" customWidth="1"/>
    <col min="5124" max="5124" width="17.44140625" style="328" customWidth="1"/>
    <col min="5125" max="5125" width="17.33203125" style="328" customWidth="1"/>
    <col min="5126" max="5126" width="18" style="328" customWidth="1"/>
    <col min="5127" max="5127" width="22.109375" style="328" customWidth="1"/>
    <col min="5128" max="5128" width="18" style="328" customWidth="1"/>
    <col min="5129" max="5129" width="22.109375" style="328" customWidth="1"/>
    <col min="5130" max="5130" width="17.88671875" style="328" customWidth="1"/>
    <col min="5131" max="5131" width="26.109375" style="328" customWidth="1"/>
    <col min="5132" max="5376" width="9" style="328"/>
    <col min="5377" max="5379" width="3" style="328" customWidth="1"/>
    <col min="5380" max="5380" width="17.44140625" style="328" customWidth="1"/>
    <col min="5381" max="5381" width="17.33203125" style="328" customWidth="1"/>
    <col min="5382" max="5382" width="18" style="328" customWidth="1"/>
    <col min="5383" max="5383" width="22.109375" style="328" customWidth="1"/>
    <col min="5384" max="5384" width="18" style="328" customWidth="1"/>
    <col min="5385" max="5385" width="22.109375" style="328" customWidth="1"/>
    <col min="5386" max="5386" width="17.88671875" style="328" customWidth="1"/>
    <col min="5387" max="5387" width="26.109375" style="328" customWidth="1"/>
    <col min="5388" max="5632" width="9" style="328"/>
    <col min="5633" max="5635" width="3" style="328" customWidth="1"/>
    <col min="5636" max="5636" width="17.44140625" style="328" customWidth="1"/>
    <col min="5637" max="5637" width="17.33203125" style="328" customWidth="1"/>
    <col min="5638" max="5638" width="18" style="328" customWidth="1"/>
    <col min="5639" max="5639" width="22.109375" style="328" customWidth="1"/>
    <col min="5640" max="5640" width="18" style="328" customWidth="1"/>
    <col min="5641" max="5641" width="22.109375" style="328" customWidth="1"/>
    <col min="5642" max="5642" width="17.88671875" style="328" customWidth="1"/>
    <col min="5643" max="5643" width="26.109375" style="328" customWidth="1"/>
    <col min="5644" max="5888" width="9" style="328"/>
    <col min="5889" max="5891" width="3" style="328" customWidth="1"/>
    <col min="5892" max="5892" width="17.44140625" style="328" customWidth="1"/>
    <col min="5893" max="5893" width="17.33203125" style="328" customWidth="1"/>
    <col min="5894" max="5894" width="18" style="328" customWidth="1"/>
    <col min="5895" max="5895" width="22.109375" style="328" customWidth="1"/>
    <col min="5896" max="5896" width="18" style="328" customWidth="1"/>
    <col min="5897" max="5897" width="22.109375" style="328" customWidth="1"/>
    <col min="5898" max="5898" width="17.88671875" style="328" customWidth="1"/>
    <col min="5899" max="5899" width="26.109375" style="328" customWidth="1"/>
    <col min="5900" max="6144" width="9" style="328"/>
    <col min="6145" max="6147" width="3" style="328" customWidth="1"/>
    <col min="6148" max="6148" width="17.44140625" style="328" customWidth="1"/>
    <col min="6149" max="6149" width="17.33203125" style="328" customWidth="1"/>
    <col min="6150" max="6150" width="18" style="328" customWidth="1"/>
    <col min="6151" max="6151" width="22.109375" style="328" customWidth="1"/>
    <col min="6152" max="6152" width="18" style="328" customWidth="1"/>
    <col min="6153" max="6153" width="22.109375" style="328" customWidth="1"/>
    <col min="6154" max="6154" width="17.88671875" style="328" customWidth="1"/>
    <col min="6155" max="6155" width="26.109375" style="328" customWidth="1"/>
    <col min="6156" max="6400" width="9" style="328"/>
    <col min="6401" max="6403" width="3" style="328" customWidth="1"/>
    <col min="6404" max="6404" width="17.44140625" style="328" customWidth="1"/>
    <col min="6405" max="6405" width="17.33203125" style="328" customWidth="1"/>
    <col min="6406" max="6406" width="18" style="328" customWidth="1"/>
    <col min="6407" max="6407" width="22.109375" style="328" customWidth="1"/>
    <col min="6408" max="6408" width="18" style="328" customWidth="1"/>
    <col min="6409" max="6409" width="22.109375" style="328" customWidth="1"/>
    <col min="6410" max="6410" width="17.88671875" style="328" customWidth="1"/>
    <col min="6411" max="6411" width="26.109375" style="328" customWidth="1"/>
    <col min="6412" max="6656" width="9" style="328"/>
    <col min="6657" max="6659" width="3" style="328" customWidth="1"/>
    <col min="6660" max="6660" width="17.44140625" style="328" customWidth="1"/>
    <col min="6661" max="6661" width="17.33203125" style="328" customWidth="1"/>
    <col min="6662" max="6662" width="18" style="328" customWidth="1"/>
    <col min="6663" max="6663" width="22.109375" style="328" customWidth="1"/>
    <col min="6664" max="6664" width="18" style="328" customWidth="1"/>
    <col min="6665" max="6665" width="22.109375" style="328" customWidth="1"/>
    <col min="6666" max="6666" width="17.88671875" style="328" customWidth="1"/>
    <col min="6667" max="6667" width="26.109375" style="328" customWidth="1"/>
    <col min="6668" max="6912" width="9" style="328"/>
    <col min="6913" max="6915" width="3" style="328" customWidth="1"/>
    <col min="6916" max="6916" width="17.44140625" style="328" customWidth="1"/>
    <col min="6917" max="6917" width="17.33203125" style="328" customWidth="1"/>
    <col min="6918" max="6918" width="18" style="328" customWidth="1"/>
    <col min="6919" max="6919" width="22.109375" style="328" customWidth="1"/>
    <col min="6920" max="6920" width="18" style="328" customWidth="1"/>
    <col min="6921" max="6921" width="22.109375" style="328" customWidth="1"/>
    <col min="6922" max="6922" width="17.88671875" style="328" customWidth="1"/>
    <col min="6923" max="6923" width="26.109375" style="328" customWidth="1"/>
    <col min="6924" max="7168" width="9" style="328"/>
    <col min="7169" max="7171" width="3" style="328" customWidth="1"/>
    <col min="7172" max="7172" width="17.44140625" style="328" customWidth="1"/>
    <col min="7173" max="7173" width="17.33203125" style="328" customWidth="1"/>
    <col min="7174" max="7174" width="18" style="328" customWidth="1"/>
    <col min="7175" max="7175" width="22.109375" style="328" customWidth="1"/>
    <col min="7176" max="7176" width="18" style="328" customWidth="1"/>
    <col min="7177" max="7177" width="22.109375" style="328" customWidth="1"/>
    <col min="7178" max="7178" width="17.88671875" style="328" customWidth="1"/>
    <col min="7179" max="7179" width="26.109375" style="328" customWidth="1"/>
    <col min="7180" max="7424" width="9" style="328"/>
    <col min="7425" max="7427" width="3" style="328" customWidth="1"/>
    <col min="7428" max="7428" width="17.44140625" style="328" customWidth="1"/>
    <col min="7429" max="7429" width="17.33203125" style="328" customWidth="1"/>
    <col min="7430" max="7430" width="18" style="328" customWidth="1"/>
    <col min="7431" max="7431" width="22.109375" style="328" customWidth="1"/>
    <col min="7432" max="7432" width="18" style="328" customWidth="1"/>
    <col min="7433" max="7433" width="22.109375" style="328" customWidth="1"/>
    <col min="7434" max="7434" width="17.88671875" style="328" customWidth="1"/>
    <col min="7435" max="7435" width="26.109375" style="328" customWidth="1"/>
    <col min="7436" max="7680" width="9" style="328"/>
    <col min="7681" max="7683" width="3" style="328" customWidth="1"/>
    <col min="7684" max="7684" width="17.44140625" style="328" customWidth="1"/>
    <col min="7685" max="7685" width="17.33203125" style="328" customWidth="1"/>
    <col min="7686" max="7686" width="18" style="328" customWidth="1"/>
    <col min="7687" max="7687" width="22.109375" style="328" customWidth="1"/>
    <col min="7688" max="7688" width="18" style="328" customWidth="1"/>
    <col min="7689" max="7689" width="22.109375" style="328" customWidth="1"/>
    <col min="7690" max="7690" width="17.88671875" style="328" customWidth="1"/>
    <col min="7691" max="7691" width="26.109375" style="328" customWidth="1"/>
    <col min="7692" max="7936" width="9" style="328"/>
    <col min="7937" max="7939" width="3" style="328" customWidth="1"/>
    <col min="7940" max="7940" width="17.44140625" style="328" customWidth="1"/>
    <col min="7941" max="7941" width="17.33203125" style="328" customWidth="1"/>
    <col min="7942" max="7942" width="18" style="328" customWidth="1"/>
    <col min="7943" max="7943" width="22.109375" style="328" customWidth="1"/>
    <col min="7944" max="7944" width="18" style="328" customWidth="1"/>
    <col min="7945" max="7945" width="22.109375" style="328" customWidth="1"/>
    <col min="7946" max="7946" width="17.88671875" style="328" customWidth="1"/>
    <col min="7947" max="7947" width="26.109375" style="328" customWidth="1"/>
    <col min="7948" max="8192" width="9" style="328"/>
    <col min="8193" max="8195" width="3" style="328" customWidth="1"/>
    <col min="8196" max="8196" width="17.44140625" style="328" customWidth="1"/>
    <col min="8197" max="8197" width="17.33203125" style="328" customWidth="1"/>
    <col min="8198" max="8198" width="18" style="328" customWidth="1"/>
    <col min="8199" max="8199" width="22.109375" style="328" customWidth="1"/>
    <col min="8200" max="8200" width="18" style="328" customWidth="1"/>
    <col min="8201" max="8201" width="22.109375" style="328" customWidth="1"/>
    <col min="8202" max="8202" width="17.88671875" style="328" customWidth="1"/>
    <col min="8203" max="8203" width="26.109375" style="328" customWidth="1"/>
    <col min="8204" max="8448" width="9" style="328"/>
    <col min="8449" max="8451" width="3" style="328" customWidth="1"/>
    <col min="8452" max="8452" width="17.44140625" style="328" customWidth="1"/>
    <col min="8453" max="8453" width="17.33203125" style="328" customWidth="1"/>
    <col min="8454" max="8454" width="18" style="328" customWidth="1"/>
    <col min="8455" max="8455" width="22.109375" style="328" customWidth="1"/>
    <col min="8456" max="8456" width="18" style="328" customWidth="1"/>
    <col min="8457" max="8457" width="22.109375" style="328" customWidth="1"/>
    <col min="8458" max="8458" width="17.88671875" style="328" customWidth="1"/>
    <col min="8459" max="8459" width="26.109375" style="328" customWidth="1"/>
    <col min="8460" max="8704" width="9" style="328"/>
    <col min="8705" max="8707" width="3" style="328" customWidth="1"/>
    <col min="8708" max="8708" width="17.44140625" style="328" customWidth="1"/>
    <col min="8709" max="8709" width="17.33203125" style="328" customWidth="1"/>
    <col min="8710" max="8710" width="18" style="328" customWidth="1"/>
    <col min="8711" max="8711" width="22.109375" style="328" customWidth="1"/>
    <col min="8712" max="8712" width="18" style="328" customWidth="1"/>
    <col min="8713" max="8713" width="22.109375" style="328" customWidth="1"/>
    <col min="8714" max="8714" width="17.88671875" style="328" customWidth="1"/>
    <col min="8715" max="8715" width="26.109375" style="328" customWidth="1"/>
    <col min="8716" max="8960" width="9" style="328"/>
    <col min="8961" max="8963" width="3" style="328" customWidth="1"/>
    <col min="8964" max="8964" width="17.44140625" style="328" customWidth="1"/>
    <col min="8965" max="8965" width="17.33203125" style="328" customWidth="1"/>
    <col min="8966" max="8966" width="18" style="328" customWidth="1"/>
    <col min="8967" max="8967" width="22.109375" style="328" customWidth="1"/>
    <col min="8968" max="8968" width="18" style="328" customWidth="1"/>
    <col min="8969" max="8969" width="22.109375" style="328" customWidth="1"/>
    <col min="8970" max="8970" width="17.88671875" style="328" customWidth="1"/>
    <col min="8971" max="8971" width="26.109375" style="328" customWidth="1"/>
    <col min="8972" max="9216" width="9" style="328"/>
    <col min="9217" max="9219" width="3" style="328" customWidth="1"/>
    <col min="9220" max="9220" width="17.44140625" style="328" customWidth="1"/>
    <col min="9221" max="9221" width="17.33203125" style="328" customWidth="1"/>
    <col min="9222" max="9222" width="18" style="328" customWidth="1"/>
    <col min="9223" max="9223" width="22.109375" style="328" customWidth="1"/>
    <col min="9224" max="9224" width="18" style="328" customWidth="1"/>
    <col min="9225" max="9225" width="22.109375" style="328" customWidth="1"/>
    <col min="9226" max="9226" width="17.88671875" style="328" customWidth="1"/>
    <col min="9227" max="9227" width="26.109375" style="328" customWidth="1"/>
    <col min="9228" max="9472" width="9" style="328"/>
    <col min="9473" max="9475" width="3" style="328" customWidth="1"/>
    <col min="9476" max="9476" width="17.44140625" style="328" customWidth="1"/>
    <col min="9477" max="9477" width="17.33203125" style="328" customWidth="1"/>
    <col min="9478" max="9478" width="18" style="328" customWidth="1"/>
    <col min="9479" max="9479" width="22.109375" style="328" customWidth="1"/>
    <col min="9480" max="9480" width="18" style="328" customWidth="1"/>
    <col min="9481" max="9481" width="22.109375" style="328" customWidth="1"/>
    <col min="9482" max="9482" width="17.88671875" style="328" customWidth="1"/>
    <col min="9483" max="9483" width="26.109375" style="328" customWidth="1"/>
    <col min="9484" max="9728" width="9" style="328"/>
    <col min="9729" max="9731" width="3" style="328" customWidth="1"/>
    <col min="9732" max="9732" width="17.44140625" style="328" customWidth="1"/>
    <col min="9733" max="9733" width="17.33203125" style="328" customWidth="1"/>
    <col min="9734" max="9734" width="18" style="328" customWidth="1"/>
    <col min="9735" max="9735" width="22.109375" style="328" customWidth="1"/>
    <col min="9736" max="9736" width="18" style="328" customWidth="1"/>
    <col min="9737" max="9737" width="22.109375" style="328" customWidth="1"/>
    <col min="9738" max="9738" width="17.88671875" style="328" customWidth="1"/>
    <col min="9739" max="9739" width="26.109375" style="328" customWidth="1"/>
    <col min="9740" max="9984" width="9" style="328"/>
    <col min="9985" max="9987" width="3" style="328" customWidth="1"/>
    <col min="9988" max="9988" width="17.44140625" style="328" customWidth="1"/>
    <col min="9989" max="9989" width="17.33203125" style="328" customWidth="1"/>
    <col min="9990" max="9990" width="18" style="328" customWidth="1"/>
    <col min="9991" max="9991" width="22.109375" style="328" customWidth="1"/>
    <col min="9992" max="9992" width="18" style="328" customWidth="1"/>
    <col min="9993" max="9993" width="22.109375" style="328" customWidth="1"/>
    <col min="9994" max="9994" width="17.88671875" style="328" customWidth="1"/>
    <col min="9995" max="9995" width="26.109375" style="328" customWidth="1"/>
    <col min="9996" max="10240" width="9" style="328"/>
    <col min="10241" max="10243" width="3" style="328" customWidth="1"/>
    <col min="10244" max="10244" width="17.44140625" style="328" customWidth="1"/>
    <col min="10245" max="10245" width="17.33203125" style="328" customWidth="1"/>
    <col min="10246" max="10246" width="18" style="328" customWidth="1"/>
    <col min="10247" max="10247" width="22.109375" style="328" customWidth="1"/>
    <col min="10248" max="10248" width="18" style="328" customWidth="1"/>
    <col min="10249" max="10249" width="22.109375" style="328" customWidth="1"/>
    <col min="10250" max="10250" width="17.88671875" style="328" customWidth="1"/>
    <col min="10251" max="10251" width="26.109375" style="328" customWidth="1"/>
    <col min="10252" max="10496" width="9" style="328"/>
    <col min="10497" max="10499" width="3" style="328" customWidth="1"/>
    <col min="10500" max="10500" width="17.44140625" style="328" customWidth="1"/>
    <col min="10501" max="10501" width="17.33203125" style="328" customWidth="1"/>
    <col min="10502" max="10502" width="18" style="328" customWidth="1"/>
    <col min="10503" max="10503" width="22.109375" style="328" customWidth="1"/>
    <col min="10504" max="10504" width="18" style="328" customWidth="1"/>
    <col min="10505" max="10505" width="22.109375" style="328" customWidth="1"/>
    <col min="10506" max="10506" width="17.88671875" style="328" customWidth="1"/>
    <col min="10507" max="10507" width="26.109375" style="328" customWidth="1"/>
    <col min="10508" max="10752" width="9" style="328"/>
    <col min="10753" max="10755" width="3" style="328" customWidth="1"/>
    <col min="10756" max="10756" width="17.44140625" style="328" customWidth="1"/>
    <col min="10757" max="10757" width="17.33203125" style="328" customWidth="1"/>
    <col min="10758" max="10758" width="18" style="328" customWidth="1"/>
    <col min="10759" max="10759" width="22.109375" style="328" customWidth="1"/>
    <col min="10760" max="10760" width="18" style="328" customWidth="1"/>
    <col min="10761" max="10761" width="22.109375" style="328" customWidth="1"/>
    <col min="10762" max="10762" width="17.88671875" style="328" customWidth="1"/>
    <col min="10763" max="10763" width="26.109375" style="328" customWidth="1"/>
    <col min="10764" max="11008" width="9" style="328"/>
    <col min="11009" max="11011" width="3" style="328" customWidth="1"/>
    <col min="11012" max="11012" width="17.44140625" style="328" customWidth="1"/>
    <col min="11013" max="11013" width="17.33203125" style="328" customWidth="1"/>
    <col min="11014" max="11014" width="18" style="328" customWidth="1"/>
    <col min="11015" max="11015" width="22.109375" style="328" customWidth="1"/>
    <col min="11016" max="11016" width="18" style="328" customWidth="1"/>
    <col min="11017" max="11017" width="22.109375" style="328" customWidth="1"/>
    <col min="11018" max="11018" width="17.88671875" style="328" customWidth="1"/>
    <col min="11019" max="11019" width="26.109375" style="328" customWidth="1"/>
    <col min="11020" max="11264" width="9" style="328"/>
    <col min="11265" max="11267" width="3" style="328" customWidth="1"/>
    <col min="11268" max="11268" width="17.44140625" style="328" customWidth="1"/>
    <col min="11269" max="11269" width="17.33203125" style="328" customWidth="1"/>
    <col min="11270" max="11270" width="18" style="328" customWidth="1"/>
    <col min="11271" max="11271" width="22.109375" style="328" customWidth="1"/>
    <col min="11272" max="11272" width="18" style="328" customWidth="1"/>
    <col min="11273" max="11273" width="22.109375" style="328" customWidth="1"/>
    <col min="11274" max="11274" width="17.88671875" style="328" customWidth="1"/>
    <col min="11275" max="11275" width="26.109375" style="328" customWidth="1"/>
    <col min="11276" max="11520" width="9" style="328"/>
    <col min="11521" max="11523" width="3" style="328" customWidth="1"/>
    <col min="11524" max="11524" width="17.44140625" style="328" customWidth="1"/>
    <col min="11525" max="11525" width="17.33203125" style="328" customWidth="1"/>
    <col min="11526" max="11526" width="18" style="328" customWidth="1"/>
    <col min="11527" max="11527" width="22.109375" style="328" customWidth="1"/>
    <col min="11528" max="11528" width="18" style="328" customWidth="1"/>
    <col min="11529" max="11529" width="22.109375" style="328" customWidth="1"/>
    <col min="11530" max="11530" width="17.88671875" style="328" customWidth="1"/>
    <col min="11531" max="11531" width="26.109375" style="328" customWidth="1"/>
    <col min="11532" max="11776" width="9" style="328"/>
    <col min="11777" max="11779" width="3" style="328" customWidth="1"/>
    <col min="11780" max="11780" width="17.44140625" style="328" customWidth="1"/>
    <col min="11781" max="11781" width="17.33203125" style="328" customWidth="1"/>
    <col min="11782" max="11782" width="18" style="328" customWidth="1"/>
    <col min="11783" max="11783" width="22.109375" style="328" customWidth="1"/>
    <col min="11784" max="11784" width="18" style="328" customWidth="1"/>
    <col min="11785" max="11785" width="22.109375" style="328" customWidth="1"/>
    <col min="11786" max="11786" width="17.88671875" style="328" customWidth="1"/>
    <col min="11787" max="11787" width="26.109375" style="328" customWidth="1"/>
    <col min="11788" max="12032" width="9" style="328"/>
    <col min="12033" max="12035" width="3" style="328" customWidth="1"/>
    <col min="12036" max="12036" width="17.44140625" style="328" customWidth="1"/>
    <col min="12037" max="12037" width="17.33203125" style="328" customWidth="1"/>
    <col min="12038" max="12038" width="18" style="328" customWidth="1"/>
    <col min="12039" max="12039" width="22.109375" style="328" customWidth="1"/>
    <col min="12040" max="12040" width="18" style="328" customWidth="1"/>
    <col min="12041" max="12041" width="22.109375" style="328" customWidth="1"/>
    <col min="12042" max="12042" width="17.88671875" style="328" customWidth="1"/>
    <col min="12043" max="12043" width="26.109375" style="328" customWidth="1"/>
    <col min="12044" max="12288" width="9" style="328"/>
    <col min="12289" max="12291" width="3" style="328" customWidth="1"/>
    <col min="12292" max="12292" width="17.44140625" style="328" customWidth="1"/>
    <col min="12293" max="12293" width="17.33203125" style="328" customWidth="1"/>
    <col min="12294" max="12294" width="18" style="328" customWidth="1"/>
    <col min="12295" max="12295" width="22.109375" style="328" customWidth="1"/>
    <col min="12296" max="12296" width="18" style="328" customWidth="1"/>
    <col min="12297" max="12297" width="22.109375" style="328" customWidth="1"/>
    <col min="12298" max="12298" width="17.88671875" style="328" customWidth="1"/>
    <col min="12299" max="12299" width="26.109375" style="328" customWidth="1"/>
    <col min="12300" max="12544" width="9" style="328"/>
    <col min="12545" max="12547" width="3" style="328" customWidth="1"/>
    <col min="12548" max="12548" width="17.44140625" style="328" customWidth="1"/>
    <col min="12549" max="12549" width="17.33203125" style="328" customWidth="1"/>
    <col min="12550" max="12550" width="18" style="328" customWidth="1"/>
    <col min="12551" max="12551" width="22.109375" style="328" customWidth="1"/>
    <col min="12552" max="12552" width="18" style="328" customWidth="1"/>
    <col min="12553" max="12553" width="22.109375" style="328" customWidth="1"/>
    <col min="12554" max="12554" width="17.88671875" style="328" customWidth="1"/>
    <col min="12555" max="12555" width="26.109375" style="328" customWidth="1"/>
    <col min="12556" max="12800" width="9" style="328"/>
    <col min="12801" max="12803" width="3" style="328" customWidth="1"/>
    <col min="12804" max="12804" width="17.44140625" style="328" customWidth="1"/>
    <col min="12805" max="12805" width="17.33203125" style="328" customWidth="1"/>
    <col min="12806" max="12806" width="18" style="328" customWidth="1"/>
    <col min="12807" max="12807" width="22.109375" style="328" customWidth="1"/>
    <col min="12808" max="12808" width="18" style="328" customWidth="1"/>
    <col min="12809" max="12809" width="22.109375" style="328" customWidth="1"/>
    <col min="12810" max="12810" width="17.88671875" style="328" customWidth="1"/>
    <col min="12811" max="12811" width="26.109375" style="328" customWidth="1"/>
    <col min="12812" max="13056" width="9" style="328"/>
    <col min="13057" max="13059" width="3" style="328" customWidth="1"/>
    <col min="13060" max="13060" width="17.44140625" style="328" customWidth="1"/>
    <col min="13061" max="13061" width="17.33203125" style="328" customWidth="1"/>
    <col min="13062" max="13062" width="18" style="328" customWidth="1"/>
    <col min="13063" max="13063" width="22.109375" style="328" customWidth="1"/>
    <col min="13064" max="13064" width="18" style="328" customWidth="1"/>
    <col min="13065" max="13065" width="22.109375" style="328" customWidth="1"/>
    <col min="13066" max="13066" width="17.88671875" style="328" customWidth="1"/>
    <col min="13067" max="13067" width="26.109375" style="328" customWidth="1"/>
    <col min="13068" max="13312" width="9" style="328"/>
    <col min="13313" max="13315" width="3" style="328" customWidth="1"/>
    <col min="13316" max="13316" width="17.44140625" style="328" customWidth="1"/>
    <col min="13317" max="13317" width="17.33203125" style="328" customWidth="1"/>
    <col min="13318" max="13318" width="18" style="328" customWidth="1"/>
    <col min="13319" max="13319" width="22.109375" style="328" customWidth="1"/>
    <col min="13320" max="13320" width="18" style="328" customWidth="1"/>
    <col min="13321" max="13321" width="22.109375" style="328" customWidth="1"/>
    <col min="13322" max="13322" width="17.88671875" style="328" customWidth="1"/>
    <col min="13323" max="13323" width="26.109375" style="328" customWidth="1"/>
    <col min="13324" max="13568" width="9" style="328"/>
    <col min="13569" max="13571" width="3" style="328" customWidth="1"/>
    <col min="13572" max="13572" width="17.44140625" style="328" customWidth="1"/>
    <col min="13573" max="13573" width="17.33203125" style="328" customWidth="1"/>
    <col min="13574" max="13574" width="18" style="328" customWidth="1"/>
    <col min="13575" max="13575" width="22.109375" style="328" customWidth="1"/>
    <col min="13576" max="13576" width="18" style="328" customWidth="1"/>
    <col min="13577" max="13577" width="22.109375" style="328" customWidth="1"/>
    <col min="13578" max="13578" width="17.88671875" style="328" customWidth="1"/>
    <col min="13579" max="13579" width="26.109375" style="328" customWidth="1"/>
    <col min="13580" max="13824" width="9" style="328"/>
    <col min="13825" max="13827" width="3" style="328" customWidth="1"/>
    <col min="13828" max="13828" width="17.44140625" style="328" customWidth="1"/>
    <col min="13829" max="13829" width="17.33203125" style="328" customWidth="1"/>
    <col min="13830" max="13830" width="18" style="328" customWidth="1"/>
    <col min="13831" max="13831" width="22.109375" style="328" customWidth="1"/>
    <col min="13832" max="13832" width="18" style="328" customWidth="1"/>
    <col min="13833" max="13833" width="22.109375" style="328" customWidth="1"/>
    <col min="13834" max="13834" width="17.88671875" style="328" customWidth="1"/>
    <col min="13835" max="13835" width="26.109375" style="328" customWidth="1"/>
    <col min="13836" max="14080" width="9" style="328"/>
    <col min="14081" max="14083" width="3" style="328" customWidth="1"/>
    <col min="14084" max="14084" width="17.44140625" style="328" customWidth="1"/>
    <col min="14085" max="14085" width="17.33203125" style="328" customWidth="1"/>
    <col min="14086" max="14086" width="18" style="328" customWidth="1"/>
    <col min="14087" max="14087" width="22.109375" style="328" customWidth="1"/>
    <col min="14088" max="14088" width="18" style="328" customWidth="1"/>
    <col min="14089" max="14089" width="22.109375" style="328" customWidth="1"/>
    <col min="14090" max="14090" width="17.88671875" style="328" customWidth="1"/>
    <col min="14091" max="14091" width="26.109375" style="328" customWidth="1"/>
    <col min="14092" max="14336" width="9" style="328"/>
    <col min="14337" max="14339" width="3" style="328" customWidth="1"/>
    <col min="14340" max="14340" width="17.44140625" style="328" customWidth="1"/>
    <col min="14341" max="14341" width="17.33203125" style="328" customWidth="1"/>
    <col min="14342" max="14342" width="18" style="328" customWidth="1"/>
    <col min="14343" max="14343" width="22.109375" style="328" customWidth="1"/>
    <col min="14344" max="14344" width="18" style="328" customWidth="1"/>
    <col min="14345" max="14345" width="22.109375" style="328" customWidth="1"/>
    <col min="14346" max="14346" width="17.88671875" style="328" customWidth="1"/>
    <col min="14347" max="14347" width="26.109375" style="328" customWidth="1"/>
    <col min="14348" max="14592" width="9" style="328"/>
    <col min="14593" max="14595" width="3" style="328" customWidth="1"/>
    <col min="14596" max="14596" width="17.44140625" style="328" customWidth="1"/>
    <col min="14597" max="14597" width="17.33203125" style="328" customWidth="1"/>
    <col min="14598" max="14598" width="18" style="328" customWidth="1"/>
    <col min="14599" max="14599" width="22.109375" style="328" customWidth="1"/>
    <col min="14600" max="14600" width="18" style="328" customWidth="1"/>
    <col min="14601" max="14601" width="22.109375" style="328" customWidth="1"/>
    <col min="14602" max="14602" width="17.88671875" style="328" customWidth="1"/>
    <col min="14603" max="14603" width="26.109375" style="328" customWidth="1"/>
    <col min="14604" max="14848" width="9" style="328"/>
    <col min="14849" max="14851" width="3" style="328" customWidth="1"/>
    <col min="14852" max="14852" width="17.44140625" style="328" customWidth="1"/>
    <col min="14853" max="14853" width="17.33203125" style="328" customWidth="1"/>
    <col min="14854" max="14854" width="18" style="328" customWidth="1"/>
    <col min="14855" max="14855" width="22.109375" style="328" customWidth="1"/>
    <col min="14856" max="14856" width="18" style="328" customWidth="1"/>
    <col min="14857" max="14857" width="22.109375" style="328" customWidth="1"/>
    <col min="14858" max="14858" width="17.88671875" style="328" customWidth="1"/>
    <col min="14859" max="14859" width="26.109375" style="328" customWidth="1"/>
    <col min="14860" max="15104" width="9" style="328"/>
    <col min="15105" max="15107" width="3" style="328" customWidth="1"/>
    <col min="15108" max="15108" width="17.44140625" style="328" customWidth="1"/>
    <col min="15109" max="15109" width="17.33203125" style="328" customWidth="1"/>
    <col min="15110" max="15110" width="18" style="328" customWidth="1"/>
    <col min="15111" max="15111" width="22.109375" style="328" customWidth="1"/>
    <col min="15112" max="15112" width="18" style="328" customWidth="1"/>
    <col min="15113" max="15113" width="22.109375" style="328" customWidth="1"/>
    <col min="15114" max="15114" width="17.88671875" style="328" customWidth="1"/>
    <col min="15115" max="15115" width="26.109375" style="328" customWidth="1"/>
    <col min="15116" max="15360" width="9" style="328"/>
    <col min="15361" max="15363" width="3" style="328" customWidth="1"/>
    <col min="15364" max="15364" width="17.44140625" style="328" customWidth="1"/>
    <col min="15365" max="15365" width="17.33203125" style="328" customWidth="1"/>
    <col min="15366" max="15366" width="18" style="328" customWidth="1"/>
    <col min="15367" max="15367" width="22.109375" style="328" customWidth="1"/>
    <col min="15368" max="15368" width="18" style="328" customWidth="1"/>
    <col min="15369" max="15369" width="22.109375" style="328" customWidth="1"/>
    <col min="15370" max="15370" width="17.88671875" style="328" customWidth="1"/>
    <col min="15371" max="15371" width="26.109375" style="328" customWidth="1"/>
    <col min="15372" max="15616" width="9" style="328"/>
    <col min="15617" max="15619" width="3" style="328" customWidth="1"/>
    <col min="15620" max="15620" width="17.44140625" style="328" customWidth="1"/>
    <col min="15621" max="15621" width="17.33203125" style="328" customWidth="1"/>
    <col min="15622" max="15622" width="18" style="328" customWidth="1"/>
    <col min="15623" max="15623" width="22.109375" style="328" customWidth="1"/>
    <col min="15624" max="15624" width="18" style="328" customWidth="1"/>
    <col min="15625" max="15625" width="22.109375" style="328" customWidth="1"/>
    <col min="15626" max="15626" width="17.88671875" style="328" customWidth="1"/>
    <col min="15627" max="15627" width="26.109375" style="328" customWidth="1"/>
    <col min="15628" max="15872" width="9" style="328"/>
    <col min="15873" max="15875" width="3" style="328" customWidth="1"/>
    <col min="15876" max="15876" width="17.44140625" style="328" customWidth="1"/>
    <col min="15877" max="15877" width="17.33203125" style="328" customWidth="1"/>
    <col min="15878" max="15878" width="18" style="328" customWidth="1"/>
    <col min="15879" max="15879" width="22.109375" style="328" customWidth="1"/>
    <col min="15880" max="15880" width="18" style="328" customWidth="1"/>
    <col min="15881" max="15881" width="22.109375" style="328" customWidth="1"/>
    <col min="15882" max="15882" width="17.88671875" style="328" customWidth="1"/>
    <col min="15883" max="15883" width="26.109375" style="328" customWidth="1"/>
    <col min="15884" max="16128" width="9" style="328"/>
    <col min="16129" max="16131" width="3" style="328" customWidth="1"/>
    <col min="16132" max="16132" width="17.44140625" style="328" customWidth="1"/>
    <col min="16133" max="16133" width="17.33203125" style="328" customWidth="1"/>
    <col min="16134" max="16134" width="18" style="328" customWidth="1"/>
    <col min="16135" max="16135" width="22.109375" style="328" customWidth="1"/>
    <col min="16136" max="16136" width="18" style="328" customWidth="1"/>
    <col min="16137" max="16137" width="22.109375" style="328" customWidth="1"/>
    <col min="16138" max="16138" width="17.88671875" style="328" customWidth="1"/>
    <col min="16139" max="16139" width="26.109375" style="328" customWidth="1"/>
    <col min="16140" max="16384" width="9" style="328"/>
  </cols>
  <sheetData>
    <row r="1" spans="1:12" ht="21" customHeight="1" x14ac:dyDescent="0.4">
      <c r="A1" s="1489" t="s">
        <v>319</v>
      </c>
      <c r="B1" s="1489"/>
      <c r="C1" s="1489"/>
      <c r="D1" s="1489"/>
      <c r="E1" s="323"/>
      <c r="F1" s="324"/>
      <c r="G1" s="324"/>
      <c r="H1" s="324"/>
      <c r="I1" s="324"/>
      <c r="J1" s="325" t="s">
        <v>95</v>
      </c>
      <c r="K1" s="326" t="s">
        <v>320</v>
      </c>
      <c r="L1" s="327" t="s">
        <v>97</v>
      </c>
    </row>
    <row r="2" spans="1:12" ht="21" customHeight="1" x14ac:dyDescent="0.4">
      <c r="A2" s="1490" t="s">
        <v>321</v>
      </c>
      <c r="B2" s="1490"/>
      <c r="C2" s="1490"/>
      <c r="D2" s="1490"/>
      <c r="E2" s="329" t="s">
        <v>322</v>
      </c>
      <c r="F2" s="330"/>
      <c r="G2" s="330"/>
      <c r="H2" s="330"/>
      <c r="I2" s="330"/>
      <c r="J2" s="325" t="s">
        <v>323</v>
      </c>
      <c r="K2" s="331" t="s">
        <v>324</v>
      </c>
    </row>
    <row r="3" spans="1:12" ht="33" x14ac:dyDescent="0.3">
      <c r="A3" s="1491" t="s">
        <v>325</v>
      </c>
      <c r="B3" s="1491"/>
      <c r="C3" s="1491"/>
      <c r="D3" s="1491"/>
      <c r="E3" s="1491"/>
      <c r="F3" s="1491"/>
      <c r="G3" s="1491"/>
      <c r="H3" s="1491"/>
      <c r="I3" s="1491"/>
      <c r="J3" s="1491"/>
      <c r="K3" s="1491"/>
    </row>
    <row r="4" spans="1:12" ht="27" customHeight="1" x14ac:dyDescent="0.3">
      <c r="A4" s="332"/>
      <c r="B4" s="332"/>
      <c r="C4" s="332"/>
      <c r="D4" s="332"/>
      <c r="E4" s="332" t="s">
        <v>326</v>
      </c>
      <c r="F4" s="333"/>
      <c r="G4" s="334" t="s">
        <v>327</v>
      </c>
      <c r="H4" s="324"/>
      <c r="I4" s="333"/>
      <c r="J4" s="333"/>
      <c r="K4" s="335" t="s">
        <v>328</v>
      </c>
    </row>
    <row r="5" spans="1:12" ht="23.25" customHeight="1" x14ac:dyDescent="0.4">
      <c r="A5" s="1481" t="s">
        <v>329</v>
      </c>
      <c r="B5" s="1481"/>
      <c r="C5" s="1481"/>
      <c r="D5" s="1481"/>
      <c r="E5" s="1482"/>
      <c r="F5" s="1487" t="s">
        <v>330</v>
      </c>
      <c r="G5" s="1488"/>
      <c r="H5" s="337" t="s">
        <v>331</v>
      </c>
      <c r="I5" s="338" t="s">
        <v>332</v>
      </c>
      <c r="J5" s="337" t="s">
        <v>333</v>
      </c>
      <c r="K5" s="339" t="s">
        <v>334</v>
      </c>
    </row>
    <row r="6" spans="1:12" ht="23.25" customHeight="1" x14ac:dyDescent="0.4">
      <c r="A6" s="1483"/>
      <c r="B6" s="1483"/>
      <c r="C6" s="1483"/>
      <c r="D6" s="1483"/>
      <c r="E6" s="1484"/>
      <c r="F6" s="325" t="s">
        <v>335</v>
      </c>
      <c r="G6" s="325" t="s">
        <v>336</v>
      </c>
      <c r="H6" s="325" t="s">
        <v>335</v>
      </c>
      <c r="I6" s="325" t="s">
        <v>336</v>
      </c>
      <c r="J6" s="325" t="s">
        <v>335</v>
      </c>
      <c r="K6" s="336" t="s">
        <v>336</v>
      </c>
    </row>
    <row r="7" spans="1:12" ht="19.5" customHeight="1" x14ac:dyDescent="0.3">
      <c r="A7" s="323"/>
      <c r="B7" s="340" t="s">
        <v>337</v>
      </c>
      <c r="C7" s="323"/>
      <c r="D7" s="323"/>
      <c r="E7" s="323"/>
      <c r="F7" s="341">
        <f t="shared" ref="F7:G7" si="0">F8+F18+F19+F20+F21+F22+F25+F31+F34+F35+F36</f>
        <v>49750286</v>
      </c>
      <c r="G7" s="341">
        <f t="shared" si="0"/>
        <v>315136049</v>
      </c>
      <c r="H7" s="341">
        <f>H8+H18+H19+H20+H21+H22+H25+H31+H34+H35+H36</f>
        <v>36781200</v>
      </c>
      <c r="I7" s="341">
        <f t="shared" ref="I7:K7" si="1">I8+I18+I19+I20+I21+I22+I25+I31+I34+I35+I36</f>
        <v>235135901</v>
      </c>
      <c r="J7" s="341">
        <f t="shared" si="1"/>
        <v>12969086</v>
      </c>
      <c r="K7" s="342">
        <f t="shared" si="1"/>
        <v>80000148</v>
      </c>
    </row>
    <row r="8" spans="1:12" ht="19.5" customHeight="1" x14ac:dyDescent="0.3">
      <c r="A8" s="343"/>
      <c r="B8" s="343"/>
      <c r="C8" s="344" t="s">
        <v>338</v>
      </c>
      <c r="D8" s="343"/>
      <c r="E8" s="343"/>
      <c r="F8" s="341">
        <f t="shared" ref="F8:G8" si="2">F9+F10+F11+F12+F13+F16+F17</f>
        <v>24801631</v>
      </c>
      <c r="G8" s="341">
        <f t="shared" si="2"/>
        <v>169379867</v>
      </c>
      <c r="H8" s="341">
        <f>H9+H10+H11+H12+H13+H16+H17</f>
        <v>24801631</v>
      </c>
      <c r="I8" s="341">
        <f t="shared" ref="I8:K8" si="3">I9+I10+I11+I12+I13+I16+I17</f>
        <v>169379867</v>
      </c>
      <c r="J8" s="341">
        <f t="shared" si="3"/>
        <v>0</v>
      </c>
      <c r="K8" s="342">
        <f t="shared" si="3"/>
        <v>0</v>
      </c>
    </row>
    <row r="9" spans="1:12" ht="19.5" customHeight="1" x14ac:dyDescent="0.3">
      <c r="A9" s="343"/>
      <c r="B9" s="343"/>
      <c r="C9" s="344"/>
      <c r="D9" s="343" t="s">
        <v>339</v>
      </c>
      <c r="E9" s="323"/>
      <c r="F9" s="341">
        <f>H9+J9</f>
        <v>33073</v>
      </c>
      <c r="G9" s="341">
        <f>I9+K9</f>
        <v>2913419</v>
      </c>
      <c r="H9" s="345">
        <v>33073</v>
      </c>
      <c r="I9" s="345">
        <f>'[1]鄉庫收支月報表(113年10月)'!I9+'鄉庫收支月報表(113年11月)'!H9</f>
        <v>2913419</v>
      </c>
      <c r="J9" s="345">
        <v>0</v>
      </c>
      <c r="K9" s="346">
        <f>'[1]鄉庫收支月報表(113年10月)'!K9+'鄉庫收支月報表(113年11月)'!J9</f>
        <v>0</v>
      </c>
    </row>
    <row r="10" spans="1:12" ht="19.5" customHeight="1" x14ac:dyDescent="0.3">
      <c r="A10" s="343"/>
      <c r="B10" s="343"/>
      <c r="C10" s="344"/>
      <c r="D10" s="343" t="s">
        <v>340</v>
      </c>
      <c r="E10" s="343"/>
      <c r="F10" s="341">
        <f t="shared" ref="F10:G12" si="4">H10+J10</f>
        <v>122463</v>
      </c>
      <c r="G10" s="341">
        <f t="shared" si="4"/>
        <v>498884</v>
      </c>
      <c r="H10" s="345">
        <v>122463</v>
      </c>
      <c r="I10" s="345">
        <f>'[1]鄉庫收支月報表(113年10月)'!I10+'鄉庫收支月報表(113年11月)'!H10</f>
        <v>498884</v>
      </c>
      <c r="J10" s="345">
        <v>0</v>
      </c>
      <c r="K10" s="346">
        <f>'[1]鄉庫收支月報表(113年10月)'!K10+'鄉庫收支月報表(113年11月)'!J10</f>
        <v>0</v>
      </c>
    </row>
    <row r="11" spans="1:12" ht="19.5" customHeight="1" x14ac:dyDescent="0.3">
      <c r="A11" s="343"/>
      <c r="B11" s="343"/>
      <c r="C11" s="344"/>
      <c r="D11" s="343" t="s">
        <v>341</v>
      </c>
      <c r="E11" s="343"/>
      <c r="F11" s="341">
        <f t="shared" si="4"/>
        <v>2780</v>
      </c>
      <c r="G11" s="341">
        <f t="shared" si="4"/>
        <v>19854</v>
      </c>
      <c r="H11" s="345">
        <v>2780</v>
      </c>
      <c r="I11" s="345">
        <f>'[1]鄉庫收支月報表(113年10月)'!I11+'鄉庫收支月報表(113年11月)'!H11</f>
        <v>19854</v>
      </c>
      <c r="J11" s="345">
        <v>0</v>
      </c>
      <c r="K11" s="346">
        <f>'[1]鄉庫收支月報表(113年10月)'!K11+'鄉庫收支月報表(113年11月)'!J11</f>
        <v>0</v>
      </c>
    </row>
    <row r="12" spans="1:12" ht="19.5" customHeight="1" x14ac:dyDescent="0.3">
      <c r="A12" s="343"/>
      <c r="B12" s="343"/>
      <c r="C12" s="344"/>
      <c r="D12" s="343" t="s">
        <v>342</v>
      </c>
      <c r="E12" s="343"/>
      <c r="F12" s="341">
        <f t="shared" si="4"/>
        <v>0</v>
      </c>
      <c r="G12" s="341">
        <f t="shared" si="4"/>
        <v>683372</v>
      </c>
      <c r="H12" s="345">
        <v>0</v>
      </c>
      <c r="I12" s="345">
        <f>'[1]鄉庫收支月報表(113年10月)'!I12+'鄉庫收支月報表(113年11月)'!H12</f>
        <v>683372</v>
      </c>
      <c r="J12" s="345">
        <v>0</v>
      </c>
      <c r="K12" s="346">
        <f>'[1]鄉庫收支月報表(113年10月)'!K12+'鄉庫收支月報表(113年11月)'!J12</f>
        <v>0</v>
      </c>
    </row>
    <row r="13" spans="1:12" ht="19.5" customHeight="1" x14ac:dyDescent="0.3">
      <c r="A13" s="343"/>
      <c r="B13" s="343"/>
      <c r="C13" s="344"/>
      <c r="D13" s="343" t="s">
        <v>343</v>
      </c>
      <c r="E13" s="343"/>
      <c r="F13" s="341">
        <f>H13+J13</f>
        <v>855315</v>
      </c>
      <c r="G13" s="341">
        <f>I13+K13</f>
        <v>951879</v>
      </c>
      <c r="H13" s="341">
        <f>SUM(H14:H15)</f>
        <v>855315</v>
      </c>
      <c r="I13" s="341">
        <f t="shared" ref="I13:K13" si="5">SUM(I14:I15)</f>
        <v>951879</v>
      </c>
      <c r="J13" s="341">
        <f t="shared" si="5"/>
        <v>0</v>
      </c>
      <c r="K13" s="342">
        <f t="shared" si="5"/>
        <v>0</v>
      </c>
    </row>
    <row r="14" spans="1:12" ht="19.5" customHeight="1" x14ac:dyDescent="0.3">
      <c r="A14" s="343"/>
      <c r="B14" s="343"/>
      <c r="C14" s="344"/>
      <c r="D14" s="343"/>
      <c r="E14" s="343" t="s">
        <v>344</v>
      </c>
      <c r="F14" s="341">
        <f t="shared" ref="F14:G28" si="6">H14+J14</f>
        <v>0</v>
      </c>
      <c r="G14" s="341">
        <f t="shared" si="6"/>
        <v>0</v>
      </c>
      <c r="H14" s="345">
        <v>0</v>
      </c>
      <c r="I14" s="345">
        <f>'[1]鄉庫收支月報表(113年10月)'!I14+'鄉庫收支月報表(113年11月)'!H14</f>
        <v>0</v>
      </c>
      <c r="J14" s="345">
        <v>0</v>
      </c>
      <c r="K14" s="346">
        <f>'[1]鄉庫收支月報表(113年10月)'!K14+'鄉庫收支月報表(113年11月)'!J14</f>
        <v>0</v>
      </c>
    </row>
    <row r="15" spans="1:12" ht="19.5" customHeight="1" x14ac:dyDescent="0.3">
      <c r="A15" s="343"/>
      <c r="B15" s="343"/>
      <c r="C15" s="344"/>
      <c r="D15" s="343"/>
      <c r="E15" s="343" t="s">
        <v>345</v>
      </c>
      <c r="F15" s="341">
        <f t="shared" si="6"/>
        <v>855315</v>
      </c>
      <c r="G15" s="341">
        <f t="shared" si="6"/>
        <v>951879</v>
      </c>
      <c r="H15" s="345">
        <v>855315</v>
      </c>
      <c r="I15" s="345">
        <f>'[1]鄉庫收支月報表(113年10月)'!I15+'鄉庫收支月報表(113年11月)'!H15</f>
        <v>951879</v>
      </c>
      <c r="J15" s="345">
        <v>0</v>
      </c>
      <c r="K15" s="346">
        <f>'[1]鄉庫收支月報表(113年10月)'!K15+'鄉庫收支月報表(113年11月)'!J15</f>
        <v>0</v>
      </c>
    </row>
    <row r="16" spans="1:12" ht="19.5" customHeight="1" x14ac:dyDescent="0.3">
      <c r="A16" s="343"/>
      <c r="B16" s="343"/>
      <c r="C16" s="344"/>
      <c r="D16" s="343" t="s">
        <v>346</v>
      </c>
      <c r="E16" s="343"/>
      <c r="F16" s="341">
        <f t="shared" si="6"/>
        <v>23788000</v>
      </c>
      <c r="G16" s="341">
        <f t="shared" si="6"/>
        <v>164312459</v>
      </c>
      <c r="H16" s="345">
        <v>23788000</v>
      </c>
      <c r="I16" s="345">
        <f>'[1]鄉庫收支月報表(113年10月)'!I16+'鄉庫收支月報表(113年11月)'!H16</f>
        <v>164312459</v>
      </c>
      <c r="J16" s="345">
        <v>0</v>
      </c>
      <c r="K16" s="346">
        <f>'[1]鄉庫收支月報表(113年10月)'!K16+'鄉庫收支月報表(113年11月)'!J16</f>
        <v>0</v>
      </c>
    </row>
    <row r="17" spans="1:11" ht="19.5" customHeight="1" x14ac:dyDescent="0.3">
      <c r="A17" s="343"/>
      <c r="B17" s="343"/>
      <c r="C17" s="344"/>
      <c r="D17" s="343" t="s">
        <v>347</v>
      </c>
      <c r="E17" s="343"/>
      <c r="F17" s="341">
        <f t="shared" si="6"/>
        <v>0</v>
      </c>
      <c r="G17" s="341">
        <f t="shared" si="6"/>
        <v>0</v>
      </c>
      <c r="H17" s="345">
        <v>0</v>
      </c>
      <c r="I17" s="345">
        <f>'[1]鄉庫收支月報表(113年10月)'!I17+'鄉庫收支月報表(113年11月)'!H17</f>
        <v>0</v>
      </c>
      <c r="J17" s="345">
        <v>0</v>
      </c>
      <c r="K17" s="346">
        <f>'[1]鄉庫收支月報表(113年10月)'!K17+'鄉庫收支月報表(113年11月)'!J17</f>
        <v>0</v>
      </c>
    </row>
    <row r="18" spans="1:11" ht="19.5" customHeight="1" x14ac:dyDescent="0.3">
      <c r="A18" s="343"/>
      <c r="B18" s="343"/>
      <c r="C18" s="347" t="s">
        <v>348</v>
      </c>
      <c r="D18" s="343"/>
      <c r="E18" s="343"/>
      <c r="F18" s="341">
        <f t="shared" si="6"/>
        <v>0</v>
      </c>
      <c r="G18" s="341">
        <f t="shared" si="6"/>
        <v>0</v>
      </c>
      <c r="H18" s="345">
        <v>0</v>
      </c>
      <c r="I18" s="345">
        <f>'[1]鄉庫收支月報表(113年10月)'!I18+'鄉庫收支月報表(113年11月)'!H18</f>
        <v>0</v>
      </c>
      <c r="J18" s="345">
        <v>0</v>
      </c>
      <c r="K18" s="346">
        <f>'[1]鄉庫收支月報表(113年10月)'!K18+'鄉庫收支月報表(113年11月)'!J18</f>
        <v>0</v>
      </c>
    </row>
    <row r="19" spans="1:11" ht="19.5" customHeight="1" x14ac:dyDescent="0.3">
      <c r="A19" s="343"/>
      <c r="B19" s="343"/>
      <c r="C19" s="347" t="s">
        <v>349</v>
      </c>
      <c r="D19" s="343"/>
      <c r="E19" s="343"/>
      <c r="F19" s="341">
        <f t="shared" si="6"/>
        <v>117665</v>
      </c>
      <c r="G19" s="341">
        <f t="shared" si="6"/>
        <v>185885</v>
      </c>
      <c r="H19" s="345">
        <v>117665</v>
      </c>
      <c r="I19" s="345">
        <f>'[1]鄉庫收支月報表(113年10月)'!I19+'鄉庫收支月報表(113年11月)'!H19</f>
        <v>185885</v>
      </c>
      <c r="J19" s="345">
        <v>0</v>
      </c>
      <c r="K19" s="346">
        <f>'[1]鄉庫收支月報表(113年10月)'!K19+'鄉庫收支月報表(113年11月)'!J19</f>
        <v>0</v>
      </c>
    </row>
    <row r="20" spans="1:11" ht="19.5" customHeight="1" x14ac:dyDescent="0.3">
      <c r="A20" s="343"/>
      <c r="B20" s="343"/>
      <c r="C20" s="347" t="s">
        <v>350</v>
      </c>
      <c r="D20" s="343"/>
      <c r="E20" s="343"/>
      <c r="F20" s="341">
        <f t="shared" si="6"/>
        <v>1238177</v>
      </c>
      <c r="G20" s="341">
        <f t="shared" si="6"/>
        <v>7794463</v>
      </c>
      <c r="H20" s="345">
        <v>1238177</v>
      </c>
      <c r="I20" s="345">
        <f>'[1]鄉庫收支月報表(113年10月)'!I20+'鄉庫收支月報表(113年11月)'!H20</f>
        <v>7794463</v>
      </c>
      <c r="J20" s="345">
        <v>0</v>
      </c>
      <c r="K20" s="346">
        <f>'[1]鄉庫收支月報表(113年10月)'!K20+'鄉庫收支月報表(113年11月)'!J20</f>
        <v>0</v>
      </c>
    </row>
    <row r="21" spans="1:11" ht="19.5" customHeight="1" x14ac:dyDescent="0.3">
      <c r="A21" s="343"/>
      <c r="B21" s="343"/>
      <c r="C21" s="347" t="s">
        <v>351</v>
      </c>
      <c r="D21" s="343"/>
      <c r="E21" s="343"/>
      <c r="F21" s="341">
        <f t="shared" si="6"/>
        <v>0</v>
      </c>
      <c r="G21" s="341">
        <f t="shared" si="6"/>
        <v>0</v>
      </c>
      <c r="H21" s="345">
        <v>0</v>
      </c>
      <c r="I21" s="345">
        <f>'[1]鄉庫收支月報表(113年10月)'!I21+'鄉庫收支月報表(113年11月)'!H21</f>
        <v>0</v>
      </c>
      <c r="J21" s="345">
        <v>0</v>
      </c>
      <c r="K21" s="346">
        <f>'[1]鄉庫收支月報表(113年10月)'!K21+'鄉庫收支月報表(113年11月)'!J21</f>
        <v>0</v>
      </c>
    </row>
    <row r="22" spans="1:11" ht="19.5" customHeight="1" x14ac:dyDescent="0.3">
      <c r="A22" s="343"/>
      <c r="B22" s="343"/>
      <c r="C22" s="347" t="s">
        <v>352</v>
      </c>
      <c r="D22" s="343"/>
      <c r="E22" s="343"/>
      <c r="F22" s="341">
        <f t="shared" si="6"/>
        <v>0</v>
      </c>
      <c r="G22" s="341">
        <f t="shared" si="6"/>
        <v>759860</v>
      </c>
      <c r="H22" s="341">
        <f>SUM(H23:H24)</f>
        <v>0</v>
      </c>
      <c r="I22" s="341">
        <f t="shared" ref="I22:K22" si="7">SUM(I23:I24)</f>
        <v>759860</v>
      </c>
      <c r="J22" s="341">
        <f t="shared" si="7"/>
        <v>0</v>
      </c>
      <c r="K22" s="342">
        <f t="shared" si="7"/>
        <v>0</v>
      </c>
    </row>
    <row r="23" spans="1:11" ht="19.5" customHeight="1" x14ac:dyDescent="0.3">
      <c r="A23" s="343"/>
      <c r="B23" s="343"/>
      <c r="C23" s="323"/>
      <c r="D23" s="347" t="s">
        <v>353</v>
      </c>
      <c r="E23" s="343"/>
      <c r="F23" s="341">
        <f t="shared" si="6"/>
        <v>0</v>
      </c>
      <c r="G23" s="341">
        <f t="shared" si="6"/>
        <v>744860</v>
      </c>
      <c r="H23" s="345">
        <v>0</v>
      </c>
      <c r="I23" s="345">
        <f>'[1]鄉庫收支月報表(113年10月)'!I23+'鄉庫收支月報表(113年11月)'!H23</f>
        <v>744860</v>
      </c>
      <c r="J23" s="345">
        <v>0</v>
      </c>
      <c r="K23" s="346">
        <f>'[1]鄉庫收支月報表(113年10月)'!K23+'鄉庫收支月報表(113年11月)'!J23</f>
        <v>0</v>
      </c>
    </row>
    <row r="24" spans="1:11" ht="19.5" customHeight="1" x14ac:dyDescent="0.3">
      <c r="A24" s="343"/>
      <c r="B24" s="343"/>
      <c r="C24" s="343"/>
      <c r="D24" s="343" t="s">
        <v>354</v>
      </c>
      <c r="E24" s="343"/>
      <c r="F24" s="341">
        <f t="shared" si="6"/>
        <v>0</v>
      </c>
      <c r="G24" s="341">
        <f t="shared" si="6"/>
        <v>15000</v>
      </c>
      <c r="H24" s="345">
        <v>0</v>
      </c>
      <c r="I24" s="345">
        <f>'[1]鄉庫收支月報表(113年10月)'!I24+'鄉庫收支月報表(113年11月)'!H24</f>
        <v>15000</v>
      </c>
      <c r="J24" s="345">
        <v>0</v>
      </c>
      <c r="K24" s="346">
        <f>'[1]鄉庫收支月報表(113年10月)'!K24+'鄉庫收支月報表(113年11月)'!J24</f>
        <v>0</v>
      </c>
    </row>
    <row r="25" spans="1:11" ht="19.5" customHeight="1" x14ac:dyDescent="0.3">
      <c r="A25" s="343"/>
      <c r="B25" s="343"/>
      <c r="C25" s="343" t="s">
        <v>355</v>
      </c>
      <c r="D25" s="343"/>
      <c r="E25" s="343"/>
      <c r="F25" s="341">
        <f t="shared" si="6"/>
        <v>0</v>
      </c>
      <c r="G25" s="341">
        <f t="shared" si="6"/>
        <v>0</v>
      </c>
      <c r="H25" s="341">
        <f>SUM(H26:H28)</f>
        <v>0</v>
      </c>
      <c r="I25" s="341">
        <v>0</v>
      </c>
      <c r="J25" s="341">
        <v>0</v>
      </c>
      <c r="K25" s="342">
        <v>0</v>
      </c>
    </row>
    <row r="26" spans="1:11" ht="19.5" customHeight="1" x14ac:dyDescent="0.3">
      <c r="A26" s="343"/>
      <c r="B26" s="343"/>
      <c r="C26" s="343"/>
      <c r="D26" s="343" t="s">
        <v>356</v>
      </c>
      <c r="E26" s="343"/>
      <c r="F26" s="341">
        <f t="shared" si="6"/>
        <v>0</v>
      </c>
      <c r="G26" s="341">
        <f t="shared" si="6"/>
        <v>0</v>
      </c>
      <c r="H26" s="345">
        <v>0</v>
      </c>
      <c r="I26" s="345">
        <f>'[1]鄉庫收支月報表(113年10月)'!I26+'鄉庫收支月報表(113年11月)'!H26</f>
        <v>0</v>
      </c>
      <c r="J26" s="345">
        <v>0</v>
      </c>
      <c r="K26" s="346">
        <f>'[1]鄉庫收支月報表(113年10月)'!K26+'鄉庫收支月報表(113年11月)'!J26</f>
        <v>0</v>
      </c>
    </row>
    <row r="27" spans="1:11" ht="19.5" customHeight="1" x14ac:dyDescent="0.3">
      <c r="A27" s="343"/>
      <c r="B27" s="343"/>
      <c r="C27" s="343"/>
      <c r="D27" s="343" t="s">
        <v>357</v>
      </c>
      <c r="E27" s="343"/>
      <c r="F27" s="341">
        <f t="shared" si="6"/>
        <v>0</v>
      </c>
      <c r="G27" s="341">
        <f t="shared" si="6"/>
        <v>0</v>
      </c>
      <c r="H27" s="345">
        <v>0</v>
      </c>
      <c r="I27" s="345">
        <f>'[1]鄉庫收支月報表(113年10月)'!I27+'鄉庫收支月報表(113年11月)'!H27</f>
        <v>0</v>
      </c>
      <c r="J27" s="345">
        <v>0</v>
      </c>
      <c r="K27" s="346">
        <f>'[1]鄉庫收支月報表(113年10月)'!K27+'鄉庫收支月報表(113年11月)'!J27</f>
        <v>0</v>
      </c>
    </row>
    <row r="28" spans="1:11" ht="19.5" customHeight="1" x14ac:dyDescent="0.3">
      <c r="A28" s="343"/>
      <c r="B28" s="343"/>
      <c r="C28" s="343"/>
      <c r="D28" s="343" t="s">
        <v>358</v>
      </c>
      <c r="E28" s="343"/>
      <c r="F28" s="341">
        <f t="shared" si="6"/>
        <v>0</v>
      </c>
      <c r="G28" s="341">
        <f t="shared" si="6"/>
        <v>0</v>
      </c>
      <c r="H28" s="345">
        <v>0</v>
      </c>
      <c r="I28" s="345">
        <f>'[1]鄉庫收支月報表(113年10月)'!I28+'鄉庫收支月報表(113年11月)'!H28</f>
        <v>0</v>
      </c>
      <c r="J28" s="345">
        <v>0</v>
      </c>
      <c r="K28" s="346">
        <f>'[1]鄉庫收支月報表(113年10月)'!K28+'鄉庫收支月報表(113年11月)'!J28</f>
        <v>0</v>
      </c>
    </row>
    <row r="29" spans="1:11" ht="18.600000000000001" customHeight="1" x14ac:dyDescent="0.4">
      <c r="A29" s="1481" t="s">
        <v>329</v>
      </c>
      <c r="B29" s="1481"/>
      <c r="C29" s="1481"/>
      <c r="D29" s="1481"/>
      <c r="E29" s="1482"/>
      <c r="F29" s="1487" t="s">
        <v>330</v>
      </c>
      <c r="G29" s="1488"/>
      <c r="H29" s="337" t="s">
        <v>331</v>
      </c>
      <c r="I29" s="338" t="s">
        <v>332</v>
      </c>
      <c r="J29" s="337" t="s">
        <v>333</v>
      </c>
      <c r="K29" s="339" t="s">
        <v>334</v>
      </c>
    </row>
    <row r="30" spans="1:11" ht="18.600000000000001" customHeight="1" x14ac:dyDescent="0.4">
      <c r="A30" s="1483"/>
      <c r="B30" s="1483"/>
      <c r="C30" s="1483"/>
      <c r="D30" s="1483"/>
      <c r="E30" s="1484"/>
      <c r="F30" s="325" t="s">
        <v>335</v>
      </c>
      <c r="G30" s="325" t="s">
        <v>336</v>
      </c>
      <c r="H30" s="325" t="s">
        <v>335</v>
      </c>
      <c r="I30" s="325" t="s">
        <v>336</v>
      </c>
      <c r="J30" s="325" t="s">
        <v>335</v>
      </c>
      <c r="K30" s="336" t="s">
        <v>336</v>
      </c>
    </row>
    <row r="31" spans="1:11" ht="19.5" customHeight="1" x14ac:dyDescent="0.3">
      <c r="A31" s="343"/>
      <c r="B31" s="343"/>
      <c r="C31" s="343" t="s">
        <v>359</v>
      </c>
      <c r="D31" s="343"/>
      <c r="E31" s="343"/>
      <c r="F31" s="341">
        <f>H31+J31</f>
        <v>23533332</v>
      </c>
      <c r="G31" s="341">
        <f>I31+K31</f>
        <v>135167967</v>
      </c>
      <c r="H31" s="341">
        <f>SUM(H32:H33)</f>
        <v>10568742</v>
      </c>
      <c r="I31" s="341">
        <f t="shared" ref="I31:K31" si="8">SUM(I32:I33)</f>
        <v>55306603</v>
      </c>
      <c r="J31" s="341">
        <f t="shared" si="8"/>
        <v>12964590</v>
      </c>
      <c r="K31" s="342">
        <f t="shared" si="8"/>
        <v>79861364</v>
      </c>
    </row>
    <row r="32" spans="1:11" ht="19.5" customHeight="1" x14ac:dyDescent="0.3">
      <c r="A32" s="343"/>
      <c r="B32" s="343"/>
      <c r="C32" s="343"/>
      <c r="D32" s="343" t="s">
        <v>360</v>
      </c>
      <c r="E32" s="343"/>
      <c r="F32" s="341">
        <f t="shared" ref="F32:G42" si="9">H32+J32</f>
        <v>23533332</v>
      </c>
      <c r="G32" s="341">
        <f t="shared" si="9"/>
        <v>135167967</v>
      </c>
      <c r="H32" s="345">
        <v>10568742</v>
      </c>
      <c r="I32" s="345">
        <f>'[1]鄉庫收支月報表(113年10月)'!I32+'鄉庫收支月報表(113年11月)'!H32</f>
        <v>55306603</v>
      </c>
      <c r="J32" s="345">
        <v>12964590</v>
      </c>
      <c r="K32" s="346">
        <f>'[1]鄉庫收支月報表(113年10月)'!K32+'鄉庫收支月報表(113年11月)'!J32</f>
        <v>79861364</v>
      </c>
    </row>
    <row r="33" spans="1:11" ht="19.5" customHeight="1" x14ac:dyDescent="0.3">
      <c r="A33" s="343"/>
      <c r="B33" s="343"/>
      <c r="C33" s="343"/>
      <c r="D33" s="343" t="s">
        <v>361</v>
      </c>
      <c r="E33" s="343"/>
      <c r="F33" s="341">
        <f t="shared" si="9"/>
        <v>0</v>
      </c>
      <c r="G33" s="341">
        <f t="shared" si="9"/>
        <v>0</v>
      </c>
      <c r="H33" s="345">
        <v>0</v>
      </c>
      <c r="I33" s="345">
        <f>'[1]鄉庫收支月報表(113年10月)'!I33+'鄉庫收支月報表(113年11月)'!H33</f>
        <v>0</v>
      </c>
      <c r="J33" s="345">
        <v>0</v>
      </c>
      <c r="K33" s="346">
        <f>'[1]鄉庫收支月報表(113年10月)'!K33+'鄉庫收支月報表(113年11月)'!J33</f>
        <v>0</v>
      </c>
    </row>
    <row r="34" spans="1:11" ht="19.5" customHeight="1" x14ac:dyDescent="0.3">
      <c r="A34" s="343"/>
      <c r="B34" s="343"/>
      <c r="C34" s="343" t="s">
        <v>362</v>
      </c>
      <c r="D34" s="343"/>
      <c r="E34" s="343"/>
      <c r="F34" s="341">
        <f t="shared" si="9"/>
        <v>0</v>
      </c>
      <c r="G34" s="341">
        <f t="shared" si="9"/>
        <v>0</v>
      </c>
      <c r="H34" s="345">
        <v>0</v>
      </c>
      <c r="I34" s="345">
        <f>'[1]鄉庫收支月報表(113年10月)'!I34+'鄉庫收支月報表(113年11月)'!H34</f>
        <v>0</v>
      </c>
      <c r="J34" s="345">
        <v>0</v>
      </c>
      <c r="K34" s="346">
        <f>'[1]鄉庫收支月報表(113年10月)'!K34+'鄉庫收支月報表(113年11月)'!J34</f>
        <v>0</v>
      </c>
    </row>
    <row r="35" spans="1:11" ht="19.5" customHeight="1" x14ac:dyDescent="0.3">
      <c r="A35" s="343"/>
      <c r="B35" s="343"/>
      <c r="C35" s="343" t="s">
        <v>363</v>
      </c>
      <c r="D35" s="343"/>
      <c r="E35" s="343"/>
      <c r="F35" s="341">
        <f t="shared" si="9"/>
        <v>0</v>
      </c>
      <c r="G35" s="341">
        <f t="shared" si="9"/>
        <v>0</v>
      </c>
      <c r="H35" s="345">
        <v>0</v>
      </c>
      <c r="I35" s="345">
        <f>'[1]鄉庫收支月報表(113年10月)'!I35+'鄉庫收支月報表(113年11月)'!H35</f>
        <v>0</v>
      </c>
      <c r="J35" s="345">
        <v>0</v>
      </c>
      <c r="K35" s="346">
        <f>'[1]鄉庫收支月報表(113年10月)'!K35+'鄉庫收支月報表(113年11月)'!J35</f>
        <v>0</v>
      </c>
    </row>
    <row r="36" spans="1:11" ht="19.5" customHeight="1" x14ac:dyDescent="0.3">
      <c r="A36" s="343"/>
      <c r="B36" s="343"/>
      <c r="C36" s="343" t="s">
        <v>364</v>
      </c>
      <c r="D36" s="343"/>
      <c r="E36" s="343"/>
      <c r="F36" s="341">
        <f t="shared" si="9"/>
        <v>59481</v>
      </c>
      <c r="G36" s="341">
        <f t="shared" si="9"/>
        <v>1848007</v>
      </c>
      <c r="H36" s="345">
        <v>54985</v>
      </c>
      <c r="I36" s="345">
        <f>'[1]鄉庫收支月報表(113年10月)'!I36+'鄉庫收支月報表(113年11月)'!H36</f>
        <v>1709223</v>
      </c>
      <c r="J36" s="345">
        <v>4496</v>
      </c>
      <c r="K36" s="346">
        <f>'[1]鄉庫收支月報表(113年10月)'!K36+'鄉庫收支月報表(113年11月)'!J36</f>
        <v>138784</v>
      </c>
    </row>
    <row r="37" spans="1:11" ht="19.5" customHeight="1" x14ac:dyDescent="0.3">
      <c r="A37" s="343"/>
      <c r="B37" s="343" t="s">
        <v>365</v>
      </c>
      <c r="C37" s="343"/>
      <c r="D37" s="343"/>
      <c r="E37" s="343"/>
      <c r="F37" s="341">
        <f t="shared" si="9"/>
        <v>0</v>
      </c>
      <c r="G37" s="341">
        <f t="shared" si="9"/>
        <v>0</v>
      </c>
      <c r="H37" s="341">
        <f>SUM(H38)</f>
        <v>0</v>
      </c>
      <c r="I37" s="341">
        <f t="shared" ref="I37:K37" si="10">SUM(I38)</f>
        <v>0</v>
      </c>
      <c r="J37" s="341">
        <f t="shared" si="10"/>
        <v>0</v>
      </c>
      <c r="K37" s="342">
        <f t="shared" si="10"/>
        <v>0</v>
      </c>
    </row>
    <row r="38" spans="1:11" ht="19.5" customHeight="1" x14ac:dyDescent="0.3">
      <c r="A38" s="343"/>
      <c r="B38" s="343"/>
      <c r="C38" s="343" t="s">
        <v>366</v>
      </c>
      <c r="D38" s="343"/>
      <c r="E38" s="343"/>
      <c r="F38" s="341">
        <f t="shared" si="9"/>
        <v>0</v>
      </c>
      <c r="G38" s="341">
        <f t="shared" si="9"/>
        <v>0</v>
      </c>
      <c r="H38" s="341">
        <f>SUM(H39:H42)</f>
        <v>0</v>
      </c>
      <c r="I38" s="341">
        <f>SUM(I39:I42)</f>
        <v>0</v>
      </c>
      <c r="J38" s="341">
        <f t="shared" ref="J38:K38" si="11">SUM(J39:J42)</f>
        <v>0</v>
      </c>
      <c r="K38" s="342">
        <f t="shared" si="11"/>
        <v>0</v>
      </c>
    </row>
    <row r="39" spans="1:11" ht="19.5" customHeight="1" x14ac:dyDescent="0.3">
      <c r="A39" s="343"/>
      <c r="B39" s="343"/>
      <c r="C39" s="343"/>
      <c r="D39" s="343" t="s">
        <v>367</v>
      </c>
      <c r="E39" s="343"/>
      <c r="F39" s="341">
        <f t="shared" si="9"/>
        <v>0</v>
      </c>
      <c r="G39" s="341">
        <f t="shared" si="9"/>
        <v>0</v>
      </c>
      <c r="H39" s="345">
        <v>0</v>
      </c>
      <c r="I39" s="345">
        <f>'[1]鄉庫收支月報表(113年10月)'!I39+'鄉庫收支月報表(113年11月)'!H39</f>
        <v>0</v>
      </c>
      <c r="J39" s="345">
        <v>0</v>
      </c>
      <c r="K39" s="346">
        <f>'[1]鄉庫收支月報表(113年10月)'!K39+'鄉庫收支月報表(113年11月)'!J39</f>
        <v>0</v>
      </c>
    </row>
    <row r="40" spans="1:11" ht="19.5" customHeight="1" x14ac:dyDescent="0.3">
      <c r="A40" s="343"/>
      <c r="B40" s="343"/>
      <c r="C40" s="343"/>
      <c r="D40" s="343" t="s">
        <v>368</v>
      </c>
      <c r="E40" s="343"/>
      <c r="F40" s="341">
        <f t="shared" si="9"/>
        <v>0</v>
      </c>
      <c r="G40" s="341">
        <f t="shared" si="9"/>
        <v>0</v>
      </c>
      <c r="H40" s="345">
        <v>0</v>
      </c>
      <c r="I40" s="345">
        <f>'[1]鄉庫收支月報表(113年10月)'!I40+'鄉庫收支月報表(113年11月)'!H40</f>
        <v>0</v>
      </c>
      <c r="J40" s="345">
        <v>0</v>
      </c>
      <c r="K40" s="346">
        <f>'[1]鄉庫收支月報表(113年10月)'!K40+'鄉庫收支月報表(113年11月)'!J40</f>
        <v>0</v>
      </c>
    </row>
    <row r="41" spans="1:11" ht="19.5" customHeight="1" x14ac:dyDescent="0.3">
      <c r="A41" s="343"/>
      <c r="B41" s="343"/>
      <c r="C41" s="343"/>
      <c r="D41" s="343" t="s">
        <v>369</v>
      </c>
      <c r="E41" s="343"/>
      <c r="F41" s="341">
        <f t="shared" si="9"/>
        <v>0</v>
      </c>
      <c r="G41" s="341">
        <f t="shared" si="9"/>
        <v>0</v>
      </c>
      <c r="H41" s="345">
        <v>0</v>
      </c>
      <c r="I41" s="345">
        <f>'[1]鄉庫收支月報表(113年10月)'!I41+'鄉庫收支月報表(113年11月)'!H41</f>
        <v>0</v>
      </c>
      <c r="J41" s="345">
        <v>0</v>
      </c>
      <c r="K41" s="346">
        <f>'[1]鄉庫收支月報表(113年10月)'!K41+'鄉庫收支月報表(113年11月)'!J41</f>
        <v>0</v>
      </c>
    </row>
    <row r="42" spans="1:11" ht="19.5" customHeight="1" x14ac:dyDescent="0.3">
      <c r="A42" s="343"/>
      <c r="B42" s="343"/>
      <c r="C42" s="343"/>
      <c r="D42" s="343" t="s">
        <v>354</v>
      </c>
      <c r="E42" s="343"/>
      <c r="F42" s="341">
        <f t="shared" si="9"/>
        <v>0</v>
      </c>
      <c r="G42" s="341">
        <f t="shared" si="9"/>
        <v>0</v>
      </c>
      <c r="H42" s="345"/>
      <c r="I42" s="345">
        <f>'[1]鄉庫收支月報表(113年10月)'!I42+'鄉庫收支月報表(113年11月)'!H42</f>
        <v>0</v>
      </c>
      <c r="J42" s="345">
        <v>0</v>
      </c>
      <c r="K42" s="346">
        <f>'[1]鄉庫收支月報表(113年10月)'!K42+'鄉庫收支月報表(113年11月)'!J42</f>
        <v>0</v>
      </c>
    </row>
    <row r="43" spans="1:11" ht="19.5" customHeight="1" x14ac:dyDescent="0.3">
      <c r="A43" s="343"/>
      <c r="B43" s="348" t="s">
        <v>370</v>
      </c>
      <c r="C43" s="343"/>
      <c r="D43" s="343"/>
      <c r="E43" s="343"/>
      <c r="F43" s="341">
        <f>F37+F7</f>
        <v>49750286</v>
      </c>
      <c r="G43" s="341">
        <f t="shared" ref="G43:K43" si="12">G37+G7</f>
        <v>315136049</v>
      </c>
      <c r="H43" s="341">
        <f t="shared" si="12"/>
        <v>36781200</v>
      </c>
      <c r="I43" s="341">
        <f t="shared" si="12"/>
        <v>235135901</v>
      </c>
      <c r="J43" s="341">
        <f t="shared" si="12"/>
        <v>12969086</v>
      </c>
      <c r="K43" s="342">
        <f t="shared" si="12"/>
        <v>80000148</v>
      </c>
    </row>
    <row r="44" spans="1:11" ht="19.5" customHeight="1" x14ac:dyDescent="0.3">
      <c r="A44" s="343"/>
      <c r="B44" s="343" t="s">
        <v>371</v>
      </c>
      <c r="C44" s="343"/>
      <c r="D44" s="343"/>
      <c r="E44" s="343"/>
      <c r="F44" s="349">
        <v>0</v>
      </c>
      <c r="G44" s="345">
        <f>'[1]鄉庫收支月報表(113年10月)'!G44+'鄉庫收支月報表(113年11月)'!F44</f>
        <v>0</v>
      </c>
      <c r="H44" s="350"/>
      <c r="I44" s="351"/>
      <c r="J44" s="351"/>
      <c r="K44" s="352"/>
    </row>
    <row r="45" spans="1:11" ht="19.5" customHeight="1" x14ac:dyDescent="0.3">
      <c r="A45" s="343"/>
      <c r="B45" s="343" t="s">
        <v>372</v>
      </c>
      <c r="C45" s="343"/>
      <c r="D45" s="343"/>
      <c r="E45" s="343"/>
      <c r="F45" s="349">
        <v>0</v>
      </c>
      <c r="G45" s="345">
        <f>'[1]鄉庫收支月報表(113年10月)'!G45+'鄉庫收支月報表(113年11月)'!F45</f>
        <v>0</v>
      </c>
      <c r="H45" s="353"/>
      <c r="I45" s="354"/>
      <c r="J45" s="354"/>
      <c r="K45" s="355"/>
    </row>
    <row r="46" spans="1:11" ht="19.5" customHeight="1" x14ac:dyDescent="0.3">
      <c r="A46" s="343"/>
      <c r="B46" s="343" t="s">
        <v>373</v>
      </c>
      <c r="C46" s="343"/>
      <c r="D46" s="343"/>
      <c r="E46" s="343"/>
      <c r="F46" s="349">
        <v>0</v>
      </c>
      <c r="G46" s="345">
        <f>'[1]鄉庫收支月報表(113年10月)'!G46+'鄉庫收支月報表(113年11月)'!F46</f>
        <v>0</v>
      </c>
      <c r="H46" s="353"/>
      <c r="I46" s="354"/>
      <c r="J46" s="354"/>
      <c r="K46" s="355"/>
    </row>
    <row r="47" spans="1:11" ht="19.5" customHeight="1" x14ac:dyDescent="0.3">
      <c r="A47" s="343"/>
      <c r="B47" s="343" t="s">
        <v>374</v>
      </c>
      <c r="C47" s="343"/>
      <c r="D47" s="343"/>
      <c r="E47" s="343"/>
      <c r="F47" s="349">
        <v>0</v>
      </c>
      <c r="G47" s="345">
        <f>'[1]鄉庫收支月報表(113年10月)'!G47+'鄉庫收支月報表(113年11月)'!F47</f>
        <v>0</v>
      </c>
      <c r="H47" s="356"/>
      <c r="I47" s="354"/>
      <c r="J47" s="354"/>
      <c r="K47" s="355"/>
    </row>
    <row r="48" spans="1:11" ht="19.5" customHeight="1" x14ac:dyDescent="0.3">
      <c r="A48" s="343"/>
      <c r="B48" s="343" t="s">
        <v>375</v>
      </c>
      <c r="C48" s="343"/>
      <c r="D48" s="343"/>
      <c r="E48" s="343"/>
      <c r="F48" s="349">
        <v>0</v>
      </c>
      <c r="G48" s="345">
        <f>'[1]鄉庫收支月報表(113年10月)'!G48+'鄉庫收支月報表(113年11月)'!F48</f>
        <v>0</v>
      </c>
      <c r="H48" s="353"/>
      <c r="I48" s="354"/>
      <c r="J48" s="354"/>
      <c r="K48" s="355"/>
    </row>
    <row r="49" spans="1:11" ht="19.5" customHeight="1" x14ac:dyDescent="0.3">
      <c r="A49" s="343" t="s">
        <v>376</v>
      </c>
      <c r="B49" s="343"/>
      <c r="C49" s="343"/>
      <c r="D49" s="343"/>
      <c r="E49" s="343"/>
      <c r="F49" s="349">
        <v>0</v>
      </c>
      <c r="G49" s="345">
        <f>'[1]鄉庫收支月報表(113年10月)'!G49+'鄉庫收支月報表(113年11月)'!F49</f>
        <v>0</v>
      </c>
      <c r="H49" s="353"/>
      <c r="I49" s="354"/>
      <c r="J49" s="354"/>
      <c r="K49" s="355"/>
    </row>
    <row r="50" spans="1:11" ht="19.5" customHeight="1" x14ac:dyDescent="0.3">
      <c r="A50" s="343"/>
      <c r="B50" s="343" t="s">
        <v>377</v>
      </c>
      <c r="C50" s="343"/>
      <c r="D50" s="343"/>
      <c r="E50" s="343"/>
      <c r="F50" s="349">
        <v>0</v>
      </c>
      <c r="G50" s="345">
        <f>'[1]鄉庫收支月報表(113年10月)'!G50+'鄉庫收支月報表(113年11月)'!F50</f>
        <v>0</v>
      </c>
      <c r="H50" s="353"/>
      <c r="I50" s="354"/>
      <c r="J50" s="354"/>
      <c r="K50" s="355"/>
    </row>
    <row r="51" spans="1:11" ht="19.5" customHeight="1" x14ac:dyDescent="0.3">
      <c r="A51" s="348" t="s">
        <v>378</v>
      </c>
      <c r="B51" s="343"/>
      <c r="C51" s="343"/>
      <c r="D51" s="343"/>
      <c r="E51" s="357"/>
      <c r="F51" s="341">
        <f>SUM(F43:F50)</f>
        <v>49750286</v>
      </c>
      <c r="G51" s="341">
        <f>SUM(G43:G50)</f>
        <v>315136049</v>
      </c>
      <c r="H51" s="353"/>
      <c r="I51" s="354"/>
      <c r="J51" s="354"/>
      <c r="K51" s="355"/>
    </row>
    <row r="52" spans="1:11" ht="19.5" customHeight="1" x14ac:dyDescent="0.3">
      <c r="A52" s="348" t="s">
        <v>379</v>
      </c>
      <c r="B52" s="343"/>
      <c r="C52" s="343"/>
      <c r="D52" s="343"/>
      <c r="E52" s="358"/>
      <c r="F52" s="345">
        <f>'[1]鄉庫收支月報表(113年10月)'!F128</f>
        <v>357179449</v>
      </c>
      <c r="G52" s="345"/>
      <c r="H52" s="353"/>
      <c r="I52" s="354"/>
      <c r="J52" s="354"/>
      <c r="K52" s="355"/>
    </row>
    <row r="53" spans="1:11" ht="19.5" customHeight="1" x14ac:dyDescent="0.3">
      <c r="A53" s="348" t="s">
        <v>380</v>
      </c>
      <c r="B53" s="343"/>
      <c r="C53" s="343"/>
      <c r="D53" s="343"/>
      <c r="E53" s="358"/>
      <c r="F53" s="341">
        <f>SUM(F51:F52)</f>
        <v>406929735</v>
      </c>
      <c r="G53" s="345"/>
      <c r="H53" s="359"/>
      <c r="I53" s="360"/>
      <c r="J53" s="360"/>
      <c r="K53" s="361"/>
    </row>
    <row r="54" spans="1:11" ht="18.600000000000001" customHeight="1" x14ac:dyDescent="0.4">
      <c r="A54" s="1481" t="s">
        <v>329</v>
      </c>
      <c r="B54" s="1481"/>
      <c r="C54" s="1481"/>
      <c r="D54" s="1481"/>
      <c r="E54" s="1482"/>
      <c r="F54" s="1485" t="s">
        <v>330</v>
      </c>
      <c r="G54" s="1486"/>
      <c r="H54" s="363" t="s">
        <v>331</v>
      </c>
      <c r="I54" s="364" t="s">
        <v>381</v>
      </c>
      <c r="J54" s="363" t="s">
        <v>333</v>
      </c>
      <c r="K54" s="365" t="s">
        <v>382</v>
      </c>
    </row>
    <row r="55" spans="1:11" ht="18.600000000000001" customHeight="1" x14ac:dyDescent="0.4">
      <c r="A55" s="1483"/>
      <c r="B55" s="1483"/>
      <c r="C55" s="1483"/>
      <c r="D55" s="1483"/>
      <c r="E55" s="1484"/>
      <c r="F55" s="366" t="s">
        <v>335</v>
      </c>
      <c r="G55" s="366" t="s">
        <v>336</v>
      </c>
      <c r="H55" s="366" t="s">
        <v>335</v>
      </c>
      <c r="I55" s="366" t="s">
        <v>336</v>
      </c>
      <c r="J55" s="366" t="s">
        <v>335</v>
      </c>
      <c r="K55" s="362" t="s">
        <v>336</v>
      </c>
    </row>
    <row r="56" spans="1:11" ht="19.5" customHeight="1" x14ac:dyDescent="0.3">
      <c r="A56" s="343"/>
      <c r="B56" s="344" t="s">
        <v>383</v>
      </c>
      <c r="C56" s="343"/>
      <c r="D56" s="343"/>
      <c r="E56" s="343"/>
      <c r="F56" s="341">
        <f>H56+J56</f>
        <v>10122515</v>
      </c>
      <c r="G56" s="341">
        <f>I56+K56</f>
        <v>112124285</v>
      </c>
      <c r="H56" s="341">
        <f>H57+H62+H66+H71+H77+H82+H85+H88</f>
        <v>10122515</v>
      </c>
      <c r="I56" s="341">
        <f t="shared" ref="I56:K56" si="13">I57+I62+I66+I71+I77+I82+I85+I88</f>
        <v>112124285</v>
      </c>
      <c r="J56" s="341">
        <f t="shared" si="13"/>
        <v>0</v>
      </c>
      <c r="K56" s="342">
        <f t="shared" si="13"/>
        <v>0</v>
      </c>
    </row>
    <row r="57" spans="1:11" ht="19.5" customHeight="1" x14ac:dyDescent="0.3">
      <c r="A57" s="343"/>
      <c r="B57" s="343"/>
      <c r="C57" s="344" t="s">
        <v>384</v>
      </c>
      <c r="D57" s="343"/>
      <c r="E57" s="343"/>
      <c r="F57" s="341">
        <f t="shared" ref="F57:G79" si="14">H57+J57</f>
        <v>6067667</v>
      </c>
      <c r="G57" s="341">
        <f t="shared" si="14"/>
        <v>64995543</v>
      </c>
      <c r="H57" s="341">
        <f>SUM(H58:H61)</f>
        <v>6067667</v>
      </c>
      <c r="I57" s="341">
        <f t="shared" ref="I57:K57" si="15">SUM(I58:I61)</f>
        <v>64995543</v>
      </c>
      <c r="J57" s="341">
        <f t="shared" si="15"/>
        <v>0</v>
      </c>
      <c r="K57" s="342">
        <f t="shared" si="15"/>
        <v>0</v>
      </c>
    </row>
    <row r="58" spans="1:11" ht="19.5" customHeight="1" x14ac:dyDescent="0.3">
      <c r="A58" s="343"/>
      <c r="B58" s="343"/>
      <c r="C58" s="344"/>
      <c r="D58" s="343" t="s">
        <v>385</v>
      </c>
      <c r="E58" s="343"/>
      <c r="F58" s="341">
        <f t="shared" si="14"/>
        <v>1423731</v>
      </c>
      <c r="G58" s="341">
        <f t="shared" si="14"/>
        <v>15255241</v>
      </c>
      <c r="H58" s="345">
        <v>1423731</v>
      </c>
      <c r="I58" s="345">
        <f>'[1]鄉庫收支月報表(113年10月)'!I58+'鄉庫收支月報表(113年11月)'!H58</f>
        <v>15255241</v>
      </c>
      <c r="J58" s="345">
        <v>0</v>
      </c>
      <c r="K58" s="346">
        <f>'[1]鄉庫收支月報表(113年10月)'!K58+'鄉庫收支月報表(113年11月)'!J58</f>
        <v>0</v>
      </c>
    </row>
    <row r="59" spans="1:11" ht="19.5" customHeight="1" x14ac:dyDescent="0.3">
      <c r="A59" s="343"/>
      <c r="B59" s="343"/>
      <c r="C59" s="344"/>
      <c r="D59" s="343" t="s">
        <v>386</v>
      </c>
      <c r="E59" s="343"/>
      <c r="F59" s="341">
        <f t="shared" si="14"/>
        <v>1448071</v>
      </c>
      <c r="G59" s="341">
        <f t="shared" si="14"/>
        <v>15464298</v>
      </c>
      <c r="H59" s="345">
        <v>1448071</v>
      </c>
      <c r="I59" s="345">
        <f>'[1]鄉庫收支月報表(113年10月)'!I59+'鄉庫收支月報表(113年11月)'!H59</f>
        <v>15464298</v>
      </c>
      <c r="J59" s="345">
        <v>0</v>
      </c>
      <c r="K59" s="346">
        <f>'[1]鄉庫收支月報表(113年10月)'!K59+'鄉庫收支月報表(113年11月)'!J59</f>
        <v>0</v>
      </c>
    </row>
    <row r="60" spans="1:11" ht="19.5" customHeight="1" x14ac:dyDescent="0.3">
      <c r="A60" s="343"/>
      <c r="B60" s="343"/>
      <c r="C60" s="344"/>
      <c r="D60" s="343" t="s">
        <v>387</v>
      </c>
      <c r="E60" s="343"/>
      <c r="F60" s="341">
        <f t="shared" si="14"/>
        <v>3191467</v>
      </c>
      <c r="G60" s="341">
        <f t="shared" si="14"/>
        <v>34172578</v>
      </c>
      <c r="H60" s="345">
        <v>3191467</v>
      </c>
      <c r="I60" s="345">
        <f>'[1]鄉庫收支月報表(113年10月)'!I60+'鄉庫收支月報表(113年11月)'!H60</f>
        <v>34172578</v>
      </c>
      <c r="J60" s="345">
        <v>0</v>
      </c>
      <c r="K60" s="346">
        <f>'[1]鄉庫收支月報表(113年10月)'!K60+'鄉庫收支月報表(113年11月)'!J60</f>
        <v>0</v>
      </c>
    </row>
    <row r="61" spans="1:11" ht="19.5" customHeight="1" x14ac:dyDescent="0.3">
      <c r="A61" s="343"/>
      <c r="B61" s="343"/>
      <c r="C61" s="344"/>
      <c r="D61" s="343" t="s">
        <v>388</v>
      </c>
      <c r="E61" s="343"/>
      <c r="F61" s="341">
        <f t="shared" si="14"/>
        <v>4398</v>
      </c>
      <c r="G61" s="341">
        <f t="shared" si="14"/>
        <v>103426</v>
      </c>
      <c r="H61" s="345">
        <v>4398</v>
      </c>
      <c r="I61" s="345">
        <f>'[1]鄉庫收支月報表(113年10月)'!I61+'鄉庫收支月報表(113年11月)'!H61</f>
        <v>103426</v>
      </c>
      <c r="J61" s="345">
        <v>0</v>
      </c>
      <c r="K61" s="346">
        <f>'[1]鄉庫收支月報表(113年10月)'!K61+'鄉庫收支月報表(113年11月)'!J61</f>
        <v>0</v>
      </c>
    </row>
    <row r="62" spans="1:11" ht="19.5" customHeight="1" x14ac:dyDescent="0.3">
      <c r="A62" s="343"/>
      <c r="B62" s="343"/>
      <c r="C62" s="344" t="s">
        <v>389</v>
      </c>
      <c r="D62" s="343"/>
      <c r="E62" s="343"/>
      <c r="F62" s="341">
        <f t="shared" si="14"/>
        <v>250367</v>
      </c>
      <c r="G62" s="341">
        <f t="shared" si="14"/>
        <v>4374421</v>
      </c>
      <c r="H62" s="341">
        <f>SUM(H63:H65)</f>
        <v>250367</v>
      </c>
      <c r="I62" s="341">
        <f t="shared" ref="I62:K62" si="16">SUM(I63:I65)</f>
        <v>4374421</v>
      </c>
      <c r="J62" s="341">
        <f t="shared" si="16"/>
        <v>0</v>
      </c>
      <c r="K62" s="342">
        <f t="shared" si="16"/>
        <v>0</v>
      </c>
    </row>
    <row r="63" spans="1:11" ht="19.5" customHeight="1" x14ac:dyDescent="0.3">
      <c r="A63" s="343"/>
      <c r="B63" s="343"/>
      <c r="C63" s="344"/>
      <c r="D63" s="343" t="s">
        <v>390</v>
      </c>
      <c r="E63" s="343"/>
      <c r="F63" s="341">
        <f t="shared" si="14"/>
        <v>0</v>
      </c>
      <c r="G63" s="341">
        <f t="shared" si="14"/>
        <v>0</v>
      </c>
      <c r="H63" s="345">
        <v>0</v>
      </c>
      <c r="I63" s="345">
        <f>'[1]鄉庫收支月報表(113年10月)'!I63+'鄉庫收支月報表(113年11月)'!H63</f>
        <v>0</v>
      </c>
      <c r="J63" s="345">
        <v>0</v>
      </c>
      <c r="K63" s="346">
        <f>'[1]鄉庫收支月報表(113年10月)'!K63+'鄉庫收支月報表(113年11月)'!J63</f>
        <v>0</v>
      </c>
    </row>
    <row r="64" spans="1:11" ht="19.5" customHeight="1" x14ac:dyDescent="0.3">
      <c r="A64" s="343"/>
      <c r="B64" s="343"/>
      <c r="C64" s="344"/>
      <c r="D64" s="343" t="s">
        <v>391</v>
      </c>
      <c r="E64" s="343"/>
      <c r="F64" s="341">
        <f t="shared" si="14"/>
        <v>0</v>
      </c>
      <c r="G64" s="341">
        <f t="shared" si="14"/>
        <v>0</v>
      </c>
      <c r="H64" s="345">
        <v>0</v>
      </c>
      <c r="I64" s="345">
        <f>'[1]鄉庫收支月報表(113年10月)'!I64+'鄉庫收支月報表(113年11月)'!H64</f>
        <v>0</v>
      </c>
      <c r="J64" s="345">
        <v>0</v>
      </c>
      <c r="K64" s="346">
        <f>'[1]鄉庫收支月報表(113年10月)'!K64+'鄉庫收支月報表(113年11月)'!J64</f>
        <v>0</v>
      </c>
    </row>
    <row r="65" spans="1:13" ht="19.5" customHeight="1" x14ac:dyDescent="0.3">
      <c r="A65" s="343"/>
      <c r="B65" s="343"/>
      <c r="C65" s="344"/>
      <c r="D65" s="343" t="s">
        <v>392</v>
      </c>
      <c r="E65" s="343"/>
      <c r="F65" s="341">
        <f t="shared" si="14"/>
        <v>250367</v>
      </c>
      <c r="G65" s="341">
        <f t="shared" si="14"/>
        <v>4374421</v>
      </c>
      <c r="H65" s="345">
        <v>250367</v>
      </c>
      <c r="I65" s="345">
        <f>'[1]鄉庫收支月報表(113年10月)'!I65+'鄉庫收支月報表(113年11月)'!H65</f>
        <v>4374421</v>
      </c>
      <c r="J65" s="345">
        <v>0</v>
      </c>
      <c r="K65" s="346">
        <f>'[1]鄉庫收支月報表(113年10月)'!K65+'鄉庫收支月報表(113年11月)'!J65</f>
        <v>0</v>
      </c>
    </row>
    <row r="66" spans="1:13" ht="19.5" customHeight="1" x14ac:dyDescent="0.3">
      <c r="A66" s="343"/>
      <c r="B66" s="343"/>
      <c r="C66" s="344" t="s">
        <v>393</v>
      </c>
      <c r="D66" s="343"/>
      <c r="E66" s="343"/>
      <c r="F66" s="341">
        <f t="shared" si="14"/>
        <v>1010891</v>
      </c>
      <c r="G66" s="341">
        <f t="shared" si="14"/>
        <v>15110296</v>
      </c>
      <c r="H66" s="341">
        <f>SUM(H67:H70)</f>
        <v>1010891</v>
      </c>
      <c r="I66" s="341">
        <f t="shared" ref="I66:K66" si="17">SUM(I67:I70)</f>
        <v>15110296</v>
      </c>
      <c r="J66" s="341">
        <f t="shared" si="17"/>
        <v>0</v>
      </c>
      <c r="K66" s="342">
        <f t="shared" si="17"/>
        <v>0</v>
      </c>
    </row>
    <row r="67" spans="1:13" ht="19.5" customHeight="1" x14ac:dyDescent="0.3">
      <c r="A67" s="343"/>
      <c r="B67" s="343"/>
      <c r="C67" s="344"/>
      <c r="D67" s="343" t="s">
        <v>394</v>
      </c>
      <c r="E67" s="343"/>
      <c r="F67" s="341">
        <f t="shared" si="14"/>
        <v>353285</v>
      </c>
      <c r="G67" s="341">
        <f t="shared" si="14"/>
        <v>6725511</v>
      </c>
      <c r="H67" s="345">
        <v>353285</v>
      </c>
      <c r="I67" s="345">
        <f>'[1]鄉庫收支月報表(113年10月)'!I67+'鄉庫收支月報表(113年11月)'!H67</f>
        <v>6725511</v>
      </c>
      <c r="J67" s="345">
        <v>0</v>
      </c>
      <c r="K67" s="346">
        <f>'[1]鄉庫收支月報表(113年10月)'!K67+'鄉庫收支月報表(113年11月)'!J67</f>
        <v>0</v>
      </c>
    </row>
    <row r="68" spans="1:13" ht="19.5" customHeight="1" x14ac:dyDescent="0.3">
      <c r="A68" s="343"/>
      <c r="B68" s="343"/>
      <c r="C68" s="344"/>
      <c r="D68" s="343" t="s">
        <v>395</v>
      </c>
      <c r="E68" s="343"/>
      <c r="F68" s="341">
        <f t="shared" si="14"/>
        <v>450</v>
      </c>
      <c r="G68" s="341">
        <f t="shared" si="14"/>
        <v>4760</v>
      </c>
      <c r="H68" s="345">
        <v>450</v>
      </c>
      <c r="I68" s="345">
        <f>'[1]鄉庫收支月報表(113年10月)'!I68+'鄉庫收支月報表(113年11月)'!H68</f>
        <v>4760</v>
      </c>
      <c r="J68" s="345">
        <v>0</v>
      </c>
      <c r="K68" s="346">
        <f>'[1]鄉庫收支月報表(113年10月)'!K68+'鄉庫收支月報表(113年11月)'!J68</f>
        <v>0</v>
      </c>
    </row>
    <row r="69" spans="1:13" ht="19.5" customHeight="1" x14ac:dyDescent="0.3">
      <c r="A69" s="343"/>
      <c r="B69" s="343"/>
      <c r="C69" s="344"/>
      <c r="D69" s="343" t="s">
        <v>396</v>
      </c>
      <c r="E69" s="343"/>
      <c r="F69" s="341">
        <f t="shared" si="14"/>
        <v>0</v>
      </c>
      <c r="G69" s="341">
        <f t="shared" si="14"/>
        <v>0</v>
      </c>
      <c r="H69" s="345">
        <v>0</v>
      </c>
      <c r="I69" s="345">
        <f>'[1]鄉庫收支月報表(113年10月)'!I69+'鄉庫收支月報表(113年11月)'!H69</f>
        <v>0</v>
      </c>
      <c r="J69" s="345">
        <v>0</v>
      </c>
      <c r="K69" s="346">
        <f>'[1]鄉庫收支月報表(113年10月)'!K69+'鄉庫收支月報表(113年11月)'!J69</f>
        <v>0</v>
      </c>
    </row>
    <row r="70" spans="1:13" ht="19.5" customHeight="1" x14ac:dyDescent="0.3">
      <c r="A70" s="343"/>
      <c r="B70" s="343"/>
      <c r="C70" s="344"/>
      <c r="D70" s="343" t="s">
        <v>397</v>
      </c>
      <c r="E70" s="343"/>
      <c r="F70" s="341">
        <f t="shared" si="14"/>
        <v>657156</v>
      </c>
      <c r="G70" s="341">
        <f t="shared" si="14"/>
        <v>8380025</v>
      </c>
      <c r="H70" s="345">
        <v>657156</v>
      </c>
      <c r="I70" s="345">
        <f>'[1]鄉庫收支月報表(113年10月)'!I70+'鄉庫收支月報表(113年11月)'!H70</f>
        <v>8380025</v>
      </c>
      <c r="J70" s="345">
        <v>0</v>
      </c>
      <c r="K70" s="346">
        <f>'[1]鄉庫收支月報表(113年10月)'!K70+'鄉庫收支月報表(113年11月)'!J70</f>
        <v>0</v>
      </c>
    </row>
    <row r="71" spans="1:13" ht="19.5" customHeight="1" x14ac:dyDescent="0.3">
      <c r="A71" s="343"/>
      <c r="B71" s="343"/>
      <c r="C71" s="344" t="s">
        <v>398</v>
      </c>
      <c r="D71" s="343"/>
      <c r="E71" s="343"/>
      <c r="F71" s="341">
        <f t="shared" si="14"/>
        <v>583229</v>
      </c>
      <c r="G71" s="341">
        <f t="shared" si="14"/>
        <v>7924239</v>
      </c>
      <c r="H71" s="341">
        <f>SUM(H72:H76)</f>
        <v>583229</v>
      </c>
      <c r="I71" s="341">
        <f t="shared" ref="I71:K71" si="18">SUM(I72:I76)</f>
        <v>7924239</v>
      </c>
      <c r="J71" s="341">
        <f t="shared" si="18"/>
        <v>0</v>
      </c>
      <c r="K71" s="342">
        <f t="shared" si="18"/>
        <v>0</v>
      </c>
    </row>
    <row r="72" spans="1:13" ht="19.5" customHeight="1" x14ac:dyDescent="0.3">
      <c r="A72" s="343"/>
      <c r="B72" s="343"/>
      <c r="C72" s="344"/>
      <c r="D72" s="343" t="s">
        <v>399</v>
      </c>
      <c r="E72" s="343"/>
      <c r="F72" s="341">
        <f t="shared" si="14"/>
        <v>37879</v>
      </c>
      <c r="G72" s="341">
        <f t="shared" si="14"/>
        <v>423591</v>
      </c>
      <c r="H72" s="345">
        <v>37879</v>
      </c>
      <c r="I72" s="345">
        <f>'[1]鄉庫收支月報表(113年10月)'!I72+'鄉庫收支月報表(113年11月)'!H72</f>
        <v>423591</v>
      </c>
      <c r="J72" s="345">
        <v>0</v>
      </c>
      <c r="K72" s="346">
        <f>'[1]鄉庫收支月報表(113年10月)'!K72+'鄉庫收支月報表(113年11月)'!J72</f>
        <v>0</v>
      </c>
    </row>
    <row r="73" spans="1:13" ht="19.5" customHeight="1" x14ac:dyDescent="0.3">
      <c r="A73" s="343"/>
      <c r="B73" s="343"/>
      <c r="C73" s="344"/>
      <c r="D73" s="343" t="s">
        <v>400</v>
      </c>
      <c r="E73" s="343"/>
      <c r="F73" s="341">
        <f t="shared" si="14"/>
        <v>0</v>
      </c>
      <c r="G73" s="341">
        <f t="shared" si="14"/>
        <v>0</v>
      </c>
      <c r="H73" s="345">
        <v>0</v>
      </c>
      <c r="I73" s="345">
        <f>'[1]鄉庫收支月報表(113年10月)'!I73+'鄉庫收支月報表(113年11月)'!H73</f>
        <v>0</v>
      </c>
      <c r="J73" s="345">
        <v>0</v>
      </c>
      <c r="K73" s="346">
        <f>'[1]鄉庫收支月報表(113年10月)'!K73+'鄉庫收支月報表(113年11月)'!J73</f>
        <v>0</v>
      </c>
    </row>
    <row r="74" spans="1:13" ht="19.5" customHeight="1" x14ac:dyDescent="0.3">
      <c r="A74" s="343"/>
      <c r="B74" s="343"/>
      <c r="C74" s="344"/>
      <c r="D74" s="343" t="s">
        <v>401</v>
      </c>
      <c r="E74" s="343"/>
      <c r="F74" s="341">
        <f t="shared" si="14"/>
        <v>545350</v>
      </c>
      <c r="G74" s="341">
        <f t="shared" si="14"/>
        <v>7500648</v>
      </c>
      <c r="H74" s="345">
        <v>545350</v>
      </c>
      <c r="I74" s="345">
        <f>'[1]鄉庫收支月報表(113年10月)'!I74+'鄉庫收支月報表(113年11月)'!H74</f>
        <v>7500648</v>
      </c>
      <c r="J74" s="345">
        <v>0</v>
      </c>
      <c r="K74" s="346">
        <f>'[1]鄉庫收支月報表(113年10月)'!K74+'鄉庫收支月報表(113年11月)'!J74</f>
        <v>0</v>
      </c>
    </row>
    <row r="75" spans="1:13" ht="19.5" customHeight="1" x14ac:dyDescent="0.3">
      <c r="A75" s="343"/>
      <c r="B75" s="343"/>
      <c r="C75" s="344"/>
      <c r="D75" s="343" t="s">
        <v>402</v>
      </c>
      <c r="E75" s="343"/>
      <c r="F75" s="341">
        <f t="shared" si="14"/>
        <v>0</v>
      </c>
      <c r="G75" s="341">
        <f t="shared" si="14"/>
        <v>0</v>
      </c>
      <c r="H75" s="345">
        <v>0</v>
      </c>
      <c r="I75" s="345">
        <f>'[1]鄉庫收支月報表(113年10月)'!I75+'鄉庫收支月報表(113年11月)'!H75</f>
        <v>0</v>
      </c>
      <c r="J75" s="345">
        <v>0</v>
      </c>
      <c r="K75" s="346">
        <f>'[1]鄉庫收支月報表(113年10月)'!K75+'鄉庫收支月報表(113年11月)'!J75</f>
        <v>0</v>
      </c>
    </row>
    <row r="76" spans="1:13" ht="19.5" customHeight="1" x14ac:dyDescent="0.3">
      <c r="A76" s="343"/>
      <c r="B76" s="343"/>
      <c r="C76" s="344"/>
      <c r="D76" s="343" t="s">
        <v>403</v>
      </c>
      <c r="E76" s="343"/>
      <c r="F76" s="341">
        <f t="shared" si="14"/>
        <v>0</v>
      </c>
      <c r="G76" s="341">
        <f t="shared" si="14"/>
        <v>0</v>
      </c>
      <c r="H76" s="345">
        <v>0</v>
      </c>
      <c r="I76" s="345">
        <f>'[1]鄉庫收支月報表(113年10月)'!I76+'鄉庫收支月報表(113年11月)'!H76</f>
        <v>0</v>
      </c>
      <c r="J76" s="345">
        <v>0</v>
      </c>
      <c r="K76" s="346">
        <f>'[1]鄉庫收支月報表(113年10月)'!K76+'鄉庫收支月報表(113年11月)'!J76</f>
        <v>0</v>
      </c>
    </row>
    <row r="77" spans="1:13" ht="19.5" customHeight="1" x14ac:dyDescent="0.3">
      <c r="A77" s="343"/>
      <c r="B77" s="343"/>
      <c r="C77" s="343" t="s">
        <v>404</v>
      </c>
      <c r="D77" s="343"/>
      <c r="E77" s="343"/>
      <c r="F77" s="341">
        <f t="shared" si="14"/>
        <v>1891635</v>
      </c>
      <c r="G77" s="341">
        <f t="shared" si="14"/>
        <v>14062434</v>
      </c>
      <c r="H77" s="341">
        <f>SUM(H78:H79)</f>
        <v>1891635</v>
      </c>
      <c r="I77" s="341">
        <f t="shared" ref="I77:K77" si="19">SUM(I78:I79)</f>
        <v>14062434</v>
      </c>
      <c r="J77" s="341">
        <f t="shared" si="19"/>
        <v>0</v>
      </c>
      <c r="K77" s="342">
        <f t="shared" si="19"/>
        <v>0</v>
      </c>
    </row>
    <row r="78" spans="1:13" ht="19.5" customHeight="1" x14ac:dyDescent="0.3">
      <c r="A78" s="343"/>
      <c r="B78" s="343"/>
      <c r="C78" s="343"/>
      <c r="D78" s="343" t="s">
        <v>405</v>
      </c>
      <c r="E78" s="343"/>
      <c r="F78" s="341">
        <f t="shared" si="14"/>
        <v>80000</v>
      </c>
      <c r="G78" s="341">
        <f t="shared" si="14"/>
        <v>201056</v>
      </c>
      <c r="H78" s="345">
        <v>80000</v>
      </c>
      <c r="I78" s="345">
        <f>'[1]鄉庫收支月報表(113年10月)'!I78+'鄉庫收支月報表(113年11月)'!H78</f>
        <v>201056</v>
      </c>
      <c r="J78" s="345">
        <v>0</v>
      </c>
      <c r="K78" s="346">
        <f>'[1]鄉庫收支月報表(113年10月)'!K78+'鄉庫收支月報表(113年11月)'!J78</f>
        <v>0</v>
      </c>
    </row>
    <row r="79" spans="1:13" ht="19.5" customHeight="1" x14ac:dyDescent="0.3">
      <c r="A79" s="343"/>
      <c r="B79" s="343"/>
      <c r="C79" s="343"/>
      <c r="D79" s="343" t="s">
        <v>406</v>
      </c>
      <c r="E79" s="343"/>
      <c r="F79" s="341">
        <f t="shared" si="14"/>
        <v>1811635</v>
      </c>
      <c r="G79" s="341">
        <f t="shared" si="14"/>
        <v>13861378</v>
      </c>
      <c r="H79" s="345">
        <v>1811635</v>
      </c>
      <c r="I79" s="345">
        <f>'[1]鄉庫收支月報表(113年10月)'!I79+'鄉庫收支月報表(113年11月)'!H79</f>
        <v>13861378</v>
      </c>
      <c r="J79" s="345">
        <v>0</v>
      </c>
      <c r="K79" s="346">
        <f>'[1]鄉庫收支月報表(113年10月)'!K79+'鄉庫收支月報表(113年11月)'!J79</f>
        <v>0</v>
      </c>
    </row>
    <row r="80" spans="1:13" ht="23.25" customHeight="1" x14ac:dyDescent="0.4">
      <c r="A80" s="1481" t="s">
        <v>329</v>
      </c>
      <c r="B80" s="1481"/>
      <c r="C80" s="1481"/>
      <c r="D80" s="1481"/>
      <c r="E80" s="1482"/>
      <c r="F80" s="1485" t="s">
        <v>330</v>
      </c>
      <c r="G80" s="1486"/>
      <c r="H80" s="363" t="s">
        <v>331</v>
      </c>
      <c r="I80" s="364" t="s">
        <v>381</v>
      </c>
      <c r="J80" s="363" t="s">
        <v>333</v>
      </c>
      <c r="K80" s="365" t="s">
        <v>382</v>
      </c>
      <c r="L80" s="323"/>
      <c r="M80" s="367"/>
    </row>
    <row r="81" spans="1:13" ht="23.25" customHeight="1" x14ac:dyDescent="0.4">
      <c r="A81" s="1483"/>
      <c r="B81" s="1483"/>
      <c r="C81" s="1483"/>
      <c r="D81" s="1483"/>
      <c r="E81" s="1484"/>
      <c r="F81" s="366" t="s">
        <v>335</v>
      </c>
      <c r="G81" s="366" t="s">
        <v>336</v>
      </c>
      <c r="H81" s="366" t="s">
        <v>335</v>
      </c>
      <c r="I81" s="366" t="s">
        <v>336</v>
      </c>
      <c r="J81" s="366" t="s">
        <v>335</v>
      </c>
      <c r="K81" s="362" t="s">
        <v>336</v>
      </c>
      <c r="L81" s="323"/>
      <c r="M81" s="368"/>
    </row>
    <row r="82" spans="1:13" ht="19.5" customHeight="1" x14ac:dyDescent="0.3">
      <c r="A82" s="343"/>
      <c r="B82" s="343"/>
      <c r="C82" s="343" t="s">
        <v>407</v>
      </c>
      <c r="D82" s="343"/>
      <c r="E82" s="343"/>
      <c r="F82" s="341">
        <f>H82+J82</f>
        <v>318726</v>
      </c>
      <c r="G82" s="341">
        <f>I82+K82</f>
        <v>5290352</v>
      </c>
      <c r="H82" s="341">
        <f>SUM(H83:H84)</f>
        <v>318726</v>
      </c>
      <c r="I82" s="341">
        <f t="shared" ref="I82:K82" si="20">SUM(I83:I84)</f>
        <v>5290352</v>
      </c>
      <c r="J82" s="341">
        <f t="shared" si="20"/>
        <v>0</v>
      </c>
      <c r="K82" s="342">
        <f t="shared" si="20"/>
        <v>0</v>
      </c>
    </row>
    <row r="83" spans="1:13" ht="19.5" customHeight="1" x14ac:dyDescent="0.3">
      <c r="A83" s="343"/>
      <c r="B83" s="343"/>
      <c r="C83" s="343"/>
      <c r="D83" s="343" t="s">
        <v>408</v>
      </c>
      <c r="E83" s="343"/>
      <c r="F83" s="341">
        <f t="shared" ref="F83:G98" si="21">H83+J83</f>
        <v>318726</v>
      </c>
      <c r="G83" s="341">
        <f t="shared" si="21"/>
        <v>5290352</v>
      </c>
      <c r="H83" s="345">
        <v>318726</v>
      </c>
      <c r="I83" s="345">
        <f>'[1]鄉庫收支月報表(113年10月)'!I83+'鄉庫收支月報表(113年11月)'!H83</f>
        <v>5290352</v>
      </c>
      <c r="J83" s="345">
        <v>0</v>
      </c>
      <c r="K83" s="346">
        <f>'[1]鄉庫收支月報表(113年10月)'!K83+'鄉庫收支月報表(113年11月)'!J83</f>
        <v>0</v>
      </c>
    </row>
    <row r="84" spans="1:13" ht="19.5" customHeight="1" x14ac:dyDescent="0.3">
      <c r="A84" s="343"/>
      <c r="B84" s="343"/>
      <c r="C84" s="343"/>
      <c r="D84" s="343" t="s">
        <v>409</v>
      </c>
      <c r="E84" s="343"/>
      <c r="F84" s="341">
        <f t="shared" si="21"/>
        <v>0</v>
      </c>
      <c r="G84" s="341">
        <f t="shared" si="21"/>
        <v>0</v>
      </c>
      <c r="H84" s="345">
        <v>0</v>
      </c>
      <c r="I84" s="345">
        <f>'[1]鄉庫收支月報表(113年10月)'!I84+'鄉庫收支月報表(113年11月)'!H84</f>
        <v>0</v>
      </c>
      <c r="J84" s="345">
        <v>0</v>
      </c>
      <c r="K84" s="346">
        <f>'[1]鄉庫收支月報表(113年10月)'!K84+'鄉庫收支月報表(113年11月)'!J84</f>
        <v>0</v>
      </c>
    </row>
    <row r="85" spans="1:13" ht="19.5" customHeight="1" x14ac:dyDescent="0.3">
      <c r="A85" s="343"/>
      <c r="B85" s="343"/>
      <c r="C85" s="343" t="s">
        <v>410</v>
      </c>
      <c r="D85" s="343"/>
      <c r="E85" s="343"/>
      <c r="F85" s="341">
        <f t="shared" si="21"/>
        <v>0</v>
      </c>
      <c r="G85" s="341">
        <f t="shared" si="21"/>
        <v>0</v>
      </c>
      <c r="H85" s="341">
        <f>SUM(H86:H87)</f>
        <v>0</v>
      </c>
      <c r="I85" s="341">
        <f t="shared" ref="I85:K85" si="22">SUM(I86:I87)</f>
        <v>0</v>
      </c>
      <c r="J85" s="341">
        <f t="shared" si="22"/>
        <v>0</v>
      </c>
      <c r="K85" s="342">
        <f t="shared" si="22"/>
        <v>0</v>
      </c>
    </row>
    <row r="86" spans="1:13" ht="19.5" customHeight="1" x14ac:dyDescent="0.3">
      <c r="A86" s="343"/>
      <c r="B86" s="343"/>
      <c r="C86" s="343"/>
      <c r="D86" s="343" t="s">
        <v>411</v>
      </c>
      <c r="E86" s="343"/>
      <c r="F86" s="341">
        <f t="shared" si="21"/>
        <v>0</v>
      </c>
      <c r="G86" s="341">
        <f t="shared" si="21"/>
        <v>0</v>
      </c>
      <c r="H86" s="345">
        <v>0</v>
      </c>
      <c r="I86" s="345">
        <f>'[1]鄉庫收支月報表(113年10月)'!I86+'鄉庫收支月報表(113年11月)'!H86</f>
        <v>0</v>
      </c>
      <c r="J86" s="345">
        <v>0</v>
      </c>
      <c r="K86" s="346">
        <f>'[1]鄉庫收支月報表(113年10月)'!K86+'鄉庫收支月報表(113年11月)'!J86</f>
        <v>0</v>
      </c>
    </row>
    <row r="87" spans="1:13" ht="19.5" customHeight="1" x14ac:dyDescent="0.3">
      <c r="A87" s="343"/>
      <c r="B87" s="343"/>
      <c r="C87" s="343"/>
      <c r="D87" s="343" t="s">
        <v>412</v>
      </c>
      <c r="E87" s="343"/>
      <c r="F87" s="341">
        <f t="shared" si="21"/>
        <v>0</v>
      </c>
      <c r="G87" s="341">
        <f t="shared" si="21"/>
        <v>0</v>
      </c>
      <c r="H87" s="345">
        <v>0</v>
      </c>
      <c r="I87" s="345">
        <f>'[1]鄉庫收支月報表(113年10月)'!I87+'鄉庫收支月報表(113年11月)'!H87</f>
        <v>0</v>
      </c>
      <c r="J87" s="345">
        <v>0</v>
      </c>
      <c r="K87" s="346">
        <f>'[1]鄉庫收支月報表(113年10月)'!K87+'鄉庫收支月報表(113年11月)'!J87</f>
        <v>0</v>
      </c>
    </row>
    <row r="88" spans="1:13" ht="19.5" customHeight="1" x14ac:dyDescent="0.3">
      <c r="A88" s="343"/>
      <c r="B88" s="343"/>
      <c r="C88" s="343" t="s">
        <v>413</v>
      </c>
      <c r="D88" s="343"/>
      <c r="E88" s="343"/>
      <c r="F88" s="341">
        <f t="shared" si="21"/>
        <v>0</v>
      </c>
      <c r="G88" s="341">
        <f t="shared" si="21"/>
        <v>367000</v>
      </c>
      <c r="H88" s="341">
        <f>SUM(H89:H90)</f>
        <v>0</v>
      </c>
      <c r="I88" s="341">
        <f t="shared" ref="I88:K88" si="23">SUM(I89:I90)</f>
        <v>367000</v>
      </c>
      <c r="J88" s="341">
        <f t="shared" si="23"/>
        <v>0</v>
      </c>
      <c r="K88" s="342">
        <f t="shared" si="23"/>
        <v>0</v>
      </c>
    </row>
    <row r="89" spans="1:13" ht="19.5" customHeight="1" x14ac:dyDescent="0.3">
      <c r="A89" s="343"/>
      <c r="B89" s="343"/>
      <c r="C89" s="343"/>
      <c r="D89" s="343" t="s">
        <v>414</v>
      </c>
      <c r="E89" s="343"/>
      <c r="F89" s="341">
        <f t="shared" si="21"/>
        <v>0</v>
      </c>
      <c r="G89" s="341">
        <f t="shared" si="21"/>
        <v>0</v>
      </c>
      <c r="H89" s="345">
        <v>0</v>
      </c>
      <c r="I89" s="345">
        <f>'[1]鄉庫收支月報表(113年10月)'!I89+'鄉庫收支月報表(113年11月)'!H89</f>
        <v>0</v>
      </c>
      <c r="J89" s="345">
        <v>0</v>
      </c>
      <c r="K89" s="346">
        <f>'[1]鄉庫收支月報表(113年10月)'!K89+'鄉庫收支月報表(113年11月)'!J89</f>
        <v>0</v>
      </c>
    </row>
    <row r="90" spans="1:13" ht="19.5" customHeight="1" x14ac:dyDescent="0.3">
      <c r="A90" s="343"/>
      <c r="B90" s="343"/>
      <c r="C90" s="343" t="s">
        <v>326</v>
      </c>
      <c r="D90" s="343" t="s">
        <v>415</v>
      </c>
      <c r="E90" s="343"/>
      <c r="F90" s="341">
        <f t="shared" si="21"/>
        <v>0</v>
      </c>
      <c r="G90" s="341">
        <f t="shared" si="21"/>
        <v>367000</v>
      </c>
      <c r="H90" s="345">
        <v>0</v>
      </c>
      <c r="I90" s="345">
        <f>'[1]鄉庫收支月報表(113年10月)'!I90+'鄉庫收支月報表(113年11月)'!H90</f>
        <v>367000</v>
      </c>
      <c r="J90" s="345">
        <v>0</v>
      </c>
      <c r="K90" s="346">
        <f>'[1]鄉庫收支月報表(113年10月)'!K90+'鄉庫收支月報表(113年11月)'!J90</f>
        <v>0</v>
      </c>
    </row>
    <row r="91" spans="1:13" ht="19.5" customHeight="1" x14ac:dyDescent="0.3">
      <c r="A91" s="343"/>
      <c r="B91" s="344" t="s">
        <v>365</v>
      </c>
      <c r="C91" s="343"/>
      <c r="D91" s="343"/>
      <c r="E91" s="343"/>
      <c r="F91" s="341">
        <f t="shared" si="21"/>
        <v>8061012</v>
      </c>
      <c r="G91" s="341">
        <f t="shared" si="21"/>
        <v>145861573</v>
      </c>
      <c r="H91" s="341">
        <f>H92+H97+H101+H108+H114+H117</f>
        <v>6563946</v>
      </c>
      <c r="I91" s="341">
        <f t="shared" ref="I91:K91" si="24">I92+I97+I101+I108+I114+I117</f>
        <v>64983341</v>
      </c>
      <c r="J91" s="341">
        <f t="shared" si="24"/>
        <v>1497066</v>
      </c>
      <c r="K91" s="342">
        <f t="shared" si="24"/>
        <v>80878232</v>
      </c>
    </row>
    <row r="92" spans="1:13" ht="19.5" customHeight="1" x14ac:dyDescent="0.3">
      <c r="A92" s="343"/>
      <c r="B92" s="343"/>
      <c r="C92" s="344" t="s">
        <v>384</v>
      </c>
      <c r="D92" s="343"/>
      <c r="E92" s="343"/>
      <c r="F92" s="341">
        <f t="shared" si="21"/>
        <v>155898</v>
      </c>
      <c r="G92" s="341">
        <f t="shared" si="21"/>
        <v>12930998</v>
      </c>
      <c r="H92" s="341">
        <f>SUM(H93:H96)</f>
        <v>155898</v>
      </c>
      <c r="I92" s="341">
        <f t="shared" ref="I92:K92" si="25">SUM(I93:I96)</f>
        <v>1015064</v>
      </c>
      <c r="J92" s="341">
        <f t="shared" si="25"/>
        <v>0</v>
      </c>
      <c r="K92" s="342">
        <f t="shared" si="25"/>
        <v>11915934</v>
      </c>
    </row>
    <row r="93" spans="1:13" ht="19.5" customHeight="1" x14ac:dyDescent="0.3">
      <c r="A93" s="343"/>
      <c r="B93" s="343"/>
      <c r="C93" s="344"/>
      <c r="D93" s="343" t="s">
        <v>385</v>
      </c>
      <c r="E93" s="343"/>
      <c r="F93" s="341">
        <f t="shared" si="21"/>
        <v>0</v>
      </c>
      <c r="G93" s="341">
        <f t="shared" si="21"/>
        <v>111629</v>
      </c>
      <c r="H93" s="345">
        <v>0</v>
      </c>
      <c r="I93" s="345">
        <f>'[1]鄉庫收支月報表(113年10月)'!I93+'鄉庫收支月報表(113年11月)'!H93</f>
        <v>111629</v>
      </c>
      <c r="J93" s="345">
        <v>0</v>
      </c>
      <c r="K93" s="346">
        <f>'[1]鄉庫收支月報表(113年10月)'!K93+'鄉庫收支月報表(113年11月)'!J93</f>
        <v>0</v>
      </c>
    </row>
    <row r="94" spans="1:13" ht="19.5" customHeight="1" x14ac:dyDescent="0.3">
      <c r="A94" s="343"/>
      <c r="B94" s="343"/>
      <c r="C94" s="344"/>
      <c r="D94" s="343" t="s">
        <v>386</v>
      </c>
      <c r="E94" s="343"/>
      <c r="F94" s="341">
        <f t="shared" si="21"/>
        <v>155898</v>
      </c>
      <c r="G94" s="341">
        <f t="shared" si="21"/>
        <v>858435</v>
      </c>
      <c r="H94" s="345">
        <v>155898</v>
      </c>
      <c r="I94" s="345">
        <f>'[1]鄉庫收支月報表(113年10月)'!I94+'鄉庫收支月報表(113年11月)'!H94</f>
        <v>858435</v>
      </c>
      <c r="J94" s="345">
        <v>0</v>
      </c>
      <c r="K94" s="346">
        <f>'[1]鄉庫收支月報表(113年10月)'!K94+'鄉庫收支月報表(113年11月)'!J94</f>
        <v>0</v>
      </c>
    </row>
    <row r="95" spans="1:13" ht="19.5" customHeight="1" x14ac:dyDescent="0.3">
      <c r="A95" s="343"/>
      <c r="B95" s="343"/>
      <c r="C95" s="344"/>
      <c r="D95" s="343" t="s">
        <v>387</v>
      </c>
      <c r="E95" s="343"/>
      <c r="F95" s="341">
        <f t="shared" si="21"/>
        <v>0</v>
      </c>
      <c r="G95" s="341">
        <f t="shared" si="21"/>
        <v>11960934</v>
      </c>
      <c r="H95" s="345">
        <v>0</v>
      </c>
      <c r="I95" s="345">
        <f>'[1]鄉庫收支月報表(113年10月)'!I95+'鄉庫收支月報表(113年11月)'!H95</f>
        <v>45000</v>
      </c>
      <c r="J95" s="345">
        <v>0</v>
      </c>
      <c r="K95" s="346">
        <f>'[1]鄉庫收支月報表(113年10月)'!K95+'鄉庫收支月報表(113年11月)'!J95</f>
        <v>11915934</v>
      </c>
    </row>
    <row r="96" spans="1:13" ht="19.5" customHeight="1" x14ac:dyDescent="0.3">
      <c r="A96" s="343"/>
      <c r="B96" s="343"/>
      <c r="C96" s="344"/>
      <c r="D96" s="343" t="s">
        <v>388</v>
      </c>
      <c r="E96" s="343"/>
      <c r="F96" s="341">
        <f t="shared" si="21"/>
        <v>0</v>
      </c>
      <c r="G96" s="341">
        <f t="shared" si="21"/>
        <v>0</v>
      </c>
      <c r="H96" s="345">
        <v>0</v>
      </c>
      <c r="I96" s="345">
        <f>'[1]鄉庫收支月報表(113年10月)'!I96+'鄉庫收支月報表(113年11月)'!H96</f>
        <v>0</v>
      </c>
      <c r="J96" s="345">
        <v>0</v>
      </c>
      <c r="K96" s="346">
        <f>'[1]鄉庫收支月報表(113年10月)'!K96+'鄉庫收支月報表(113年11月)'!J96</f>
        <v>0</v>
      </c>
    </row>
    <row r="97" spans="1:11" ht="19.5" customHeight="1" x14ac:dyDescent="0.3">
      <c r="A97" s="343"/>
      <c r="B97" s="343"/>
      <c r="C97" s="344" t="s">
        <v>389</v>
      </c>
      <c r="D97" s="343"/>
      <c r="E97" s="343"/>
      <c r="F97" s="341">
        <f t="shared" si="21"/>
        <v>0</v>
      </c>
      <c r="G97" s="341">
        <f t="shared" si="21"/>
        <v>0</v>
      </c>
      <c r="H97" s="341">
        <f>SUM(H98:H100)</f>
        <v>0</v>
      </c>
      <c r="I97" s="341">
        <f t="shared" ref="I97:K97" si="26">SUM(I98:I100)</f>
        <v>0</v>
      </c>
      <c r="J97" s="341">
        <f t="shared" si="26"/>
        <v>0</v>
      </c>
      <c r="K97" s="342">
        <f t="shared" si="26"/>
        <v>0</v>
      </c>
    </row>
    <row r="98" spans="1:11" ht="19.5" customHeight="1" x14ac:dyDescent="0.3">
      <c r="A98" s="343"/>
      <c r="B98" s="343"/>
      <c r="C98" s="344"/>
      <c r="D98" s="343" t="s">
        <v>390</v>
      </c>
      <c r="E98" s="343"/>
      <c r="F98" s="341">
        <f t="shared" si="21"/>
        <v>0</v>
      </c>
      <c r="G98" s="341">
        <f t="shared" si="21"/>
        <v>0</v>
      </c>
      <c r="H98" s="345">
        <v>0</v>
      </c>
      <c r="I98" s="345">
        <f>'[1]鄉庫收支月報表(113年10月)'!I98+'鄉庫收支月報表(113年11月)'!H98</f>
        <v>0</v>
      </c>
      <c r="J98" s="345">
        <v>0</v>
      </c>
      <c r="K98" s="346">
        <f>'[1]鄉庫收支月報表(113年10月)'!K98+'鄉庫收支月報表(113年11月)'!J98</f>
        <v>0</v>
      </c>
    </row>
    <row r="99" spans="1:11" ht="19.5" customHeight="1" x14ac:dyDescent="0.3">
      <c r="A99" s="343"/>
      <c r="B99" s="343"/>
      <c r="C99" s="344"/>
      <c r="D99" s="343" t="s">
        <v>391</v>
      </c>
      <c r="E99" s="343"/>
      <c r="F99" s="341">
        <f t="shared" ref="F99:G105" si="27">H99+J99</f>
        <v>0</v>
      </c>
      <c r="G99" s="341">
        <f t="shared" si="27"/>
        <v>0</v>
      </c>
      <c r="H99" s="345">
        <v>0</v>
      </c>
      <c r="I99" s="345">
        <f>'[1]鄉庫收支月報表(113年10月)'!I99+'鄉庫收支月報表(113年11月)'!H99</f>
        <v>0</v>
      </c>
      <c r="J99" s="345">
        <v>0</v>
      </c>
      <c r="K99" s="346">
        <f>'[1]鄉庫收支月報表(113年10月)'!K99+'鄉庫收支月報表(113年11月)'!J99</f>
        <v>0</v>
      </c>
    </row>
    <row r="100" spans="1:11" ht="19.5" customHeight="1" x14ac:dyDescent="0.3">
      <c r="A100" s="343"/>
      <c r="B100" s="343"/>
      <c r="C100" s="344"/>
      <c r="D100" s="343" t="s">
        <v>392</v>
      </c>
      <c r="E100" s="343"/>
      <c r="F100" s="341">
        <f t="shared" si="27"/>
        <v>0</v>
      </c>
      <c r="G100" s="341">
        <f t="shared" si="27"/>
        <v>0</v>
      </c>
      <c r="H100" s="345">
        <v>0</v>
      </c>
      <c r="I100" s="345">
        <f>'[1]鄉庫收支月報表(113年10月)'!I100+'鄉庫收支月報表(113年11月)'!H100</f>
        <v>0</v>
      </c>
      <c r="J100" s="345">
        <v>0</v>
      </c>
      <c r="K100" s="346">
        <f>'[1]鄉庫收支月報表(113年10月)'!K100+'鄉庫收支月報表(113年11月)'!J100</f>
        <v>0</v>
      </c>
    </row>
    <row r="101" spans="1:11" ht="19.5" customHeight="1" x14ac:dyDescent="0.3">
      <c r="A101" s="343"/>
      <c r="B101" s="343"/>
      <c r="C101" s="344" t="s">
        <v>393</v>
      </c>
      <c r="D101" s="343"/>
      <c r="E101" s="343"/>
      <c r="F101" s="341">
        <f t="shared" si="27"/>
        <v>6095931</v>
      </c>
      <c r="G101" s="341">
        <f t="shared" si="27"/>
        <v>128531495</v>
      </c>
      <c r="H101" s="341">
        <f>SUM(H102:H105)</f>
        <v>4598865</v>
      </c>
      <c r="I101" s="341">
        <f t="shared" ref="I101:K101" si="28">SUM(I102:I105)</f>
        <v>60393595</v>
      </c>
      <c r="J101" s="341">
        <f t="shared" si="28"/>
        <v>1497066</v>
      </c>
      <c r="K101" s="342">
        <f t="shared" si="28"/>
        <v>68137900</v>
      </c>
    </row>
    <row r="102" spans="1:11" ht="19.5" customHeight="1" x14ac:dyDescent="0.3">
      <c r="A102" s="343"/>
      <c r="B102" s="343"/>
      <c r="C102" s="344"/>
      <c r="D102" s="343" t="s">
        <v>394</v>
      </c>
      <c r="E102" s="343"/>
      <c r="F102" s="341">
        <f t="shared" si="27"/>
        <v>0</v>
      </c>
      <c r="G102" s="341">
        <f t="shared" si="27"/>
        <v>141000</v>
      </c>
      <c r="H102" s="345">
        <v>0</v>
      </c>
      <c r="I102" s="345">
        <f>'[1]鄉庫收支月報表(113年10月)'!I102+'鄉庫收支月報表(113年11月)'!H102</f>
        <v>141000</v>
      </c>
      <c r="J102" s="345">
        <v>0</v>
      </c>
      <c r="K102" s="346">
        <f>'[1]鄉庫收支月報表(113年10月)'!K102+'鄉庫收支月報表(113年11月)'!J102</f>
        <v>0</v>
      </c>
    </row>
    <row r="103" spans="1:11" ht="19.5" customHeight="1" x14ac:dyDescent="0.3">
      <c r="A103" s="343"/>
      <c r="B103" s="343"/>
      <c r="C103" s="344"/>
      <c r="D103" s="343" t="s">
        <v>395</v>
      </c>
      <c r="E103" s="343"/>
      <c r="F103" s="341">
        <f t="shared" si="27"/>
        <v>0</v>
      </c>
      <c r="G103" s="341">
        <f t="shared" si="27"/>
        <v>0</v>
      </c>
      <c r="H103" s="345">
        <v>0</v>
      </c>
      <c r="I103" s="345">
        <f>'[1]鄉庫收支月報表(113年10月)'!I103+'鄉庫收支月報表(113年11月)'!H103</f>
        <v>0</v>
      </c>
      <c r="J103" s="345">
        <v>0</v>
      </c>
      <c r="K103" s="346">
        <f>'[1]鄉庫收支月報表(113年10月)'!K103+'鄉庫收支月報表(113年11月)'!J103</f>
        <v>0</v>
      </c>
    </row>
    <row r="104" spans="1:11" ht="19.5" customHeight="1" x14ac:dyDescent="0.3">
      <c r="A104" s="343"/>
      <c r="B104" s="343"/>
      <c r="C104" s="344"/>
      <c r="D104" s="343" t="s">
        <v>396</v>
      </c>
      <c r="E104" s="343"/>
      <c r="F104" s="341">
        <f t="shared" si="27"/>
        <v>0</v>
      </c>
      <c r="G104" s="341">
        <f t="shared" si="27"/>
        <v>0</v>
      </c>
      <c r="H104" s="345">
        <v>0</v>
      </c>
      <c r="I104" s="345">
        <f>'[1]鄉庫收支月報表(113年10月)'!I104+'鄉庫收支月報表(113年11月)'!H104</f>
        <v>0</v>
      </c>
      <c r="J104" s="345">
        <v>0</v>
      </c>
      <c r="K104" s="346">
        <f>'[1]鄉庫收支月報表(113年10月)'!K104+'鄉庫收支月報表(113年11月)'!J104</f>
        <v>0</v>
      </c>
    </row>
    <row r="105" spans="1:11" ht="19.5" customHeight="1" x14ac:dyDescent="0.3">
      <c r="A105" s="343"/>
      <c r="B105" s="343"/>
      <c r="C105" s="344"/>
      <c r="D105" s="343" t="s">
        <v>397</v>
      </c>
      <c r="E105" s="343"/>
      <c r="F105" s="341">
        <f t="shared" si="27"/>
        <v>6095931</v>
      </c>
      <c r="G105" s="341">
        <f t="shared" si="27"/>
        <v>128390495</v>
      </c>
      <c r="H105" s="345">
        <v>4598865</v>
      </c>
      <c r="I105" s="345">
        <f>'[1]鄉庫收支月報表(113年10月)'!I105+'鄉庫收支月報表(113年11月)'!H105</f>
        <v>60252595</v>
      </c>
      <c r="J105" s="345">
        <v>1497066</v>
      </c>
      <c r="K105" s="346">
        <f>'[1]鄉庫收支月報表(113年10月)'!K105+'鄉庫收支月報表(113年11月)'!J105</f>
        <v>68137900</v>
      </c>
    </row>
    <row r="106" spans="1:11" ht="19.8" customHeight="1" x14ac:dyDescent="0.4">
      <c r="A106" s="1481" t="s">
        <v>329</v>
      </c>
      <c r="B106" s="1481"/>
      <c r="C106" s="1481"/>
      <c r="D106" s="1481"/>
      <c r="E106" s="1482"/>
      <c r="F106" s="1485" t="s">
        <v>330</v>
      </c>
      <c r="G106" s="1486"/>
      <c r="H106" s="363" t="s">
        <v>331</v>
      </c>
      <c r="I106" s="364" t="s">
        <v>381</v>
      </c>
      <c r="J106" s="363" t="s">
        <v>333</v>
      </c>
      <c r="K106" s="365" t="s">
        <v>382</v>
      </c>
    </row>
    <row r="107" spans="1:11" ht="19.8" customHeight="1" x14ac:dyDescent="0.4">
      <c r="A107" s="1483"/>
      <c r="B107" s="1483"/>
      <c r="C107" s="1483"/>
      <c r="D107" s="1483"/>
      <c r="E107" s="1484"/>
      <c r="F107" s="366" t="s">
        <v>335</v>
      </c>
      <c r="G107" s="366" t="s">
        <v>336</v>
      </c>
      <c r="H107" s="366" t="s">
        <v>335</v>
      </c>
      <c r="I107" s="366" t="s">
        <v>336</v>
      </c>
      <c r="J107" s="366" t="s">
        <v>335</v>
      </c>
      <c r="K107" s="362" t="s">
        <v>336</v>
      </c>
    </row>
    <row r="108" spans="1:11" ht="20.25" customHeight="1" x14ac:dyDescent="0.3">
      <c r="A108" s="343"/>
      <c r="B108" s="343"/>
      <c r="C108" s="344" t="s">
        <v>398</v>
      </c>
      <c r="D108" s="343"/>
      <c r="E108" s="343"/>
      <c r="F108" s="341">
        <f t="shared" ref="F108:G108" si="29">SUM(F109:F113)</f>
        <v>0</v>
      </c>
      <c r="G108" s="341">
        <f t="shared" si="29"/>
        <v>0</v>
      </c>
      <c r="H108" s="341">
        <f>SUM(H109:H113)</f>
        <v>0</v>
      </c>
      <c r="I108" s="341">
        <f t="shared" ref="I108:K108" si="30">SUM(I109:I113)</f>
        <v>0</v>
      </c>
      <c r="J108" s="341">
        <f t="shared" si="30"/>
        <v>0</v>
      </c>
      <c r="K108" s="342">
        <f t="shared" si="30"/>
        <v>0</v>
      </c>
    </row>
    <row r="109" spans="1:11" ht="20.25" customHeight="1" x14ac:dyDescent="0.3">
      <c r="A109" s="343"/>
      <c r="B109" s="343"/>
      <c r="C109" s="344"/>
      <c r="D109" s="343" t="s">
        <v>399</v>
      </c>
      <c r="E109" s="343"/>
      <c r="F109" s="341">
        <f>H109+J109</f>
        <v>0</v>
      </c>
      <c r="G109" s="341">
        <f>I109+K109</f>
        <v>0</v>
      </c>
      <c r="H109" s="345">
        <v>0</v>
      </c>
      <c r="I109" s="345">
        <f>'[1]鄉庫收支月報表(113年10月)'!I109+'鄉庫收支月報表(113年11月)'!H109</f>
        <v>0</v>
      </c>
      <c r="J109" s="345">
        <v>0</v>
      </c>
      <c r="K109" s="346">
        <f>'[1]鄉庫收支月報表(113年10月)'!K109+'鄉庫收支月報表(113年11月)'!J109</f>
        <v>0</v>
      </c>
    </row>
    <row r="110" spans="1:11" ht="20.25" customHeight="1" x14ac:dyDescent="0.3">
      <c r="A110" s="343"/>
      <c r="B110" s="343"/>
      <c r="C110" s="344"/>
      <c r="D110" s="343" t="s">
        <v>400</v>
      </c>
      <c r="E110" s="343"/>
      <c r="F110" s="341">
        <f t="shared" ref="F110:G118" si="31">H110+J110</f>
        <v>0</v>
      </c>
      <c r="G110" s="341">
        <f t="shared" si="31"/>
        <v>0</v>
      </c>
      <c r="H110" s="345">
        <v>0</v>
      </c>
      <c r="I110" s="345">
        <f>'[1]鄉庫收支月報表(113年10月)'!I110+'鄉庫收支月報表(113年11月)'!H110</f>
        <v>0</v>
      </c>
      <c r="J110" s="345">
        <v>0</v>
      </c>
      <c r="K110" s="346">
        <f>'[1]鄉庫收支月報表(113年10月)'!K110+'鄉庫收支月報表(113年11月)'!J110</f>
        <v>0</v>
      </c>
    </row>
    <row r="111" spans="1:11" ht="20.25" customHeight="1" x14ac:dyDescent="0.3">
      <c r="A111" s="343"/>
      <c r="B111" s="343"/>
      <c r="C111" s="344"/>
      <c r="D111" s="343" t="s">
        <v>401</v>
      </c>
      <c r="E111" s="343"/>
      <c r="F111" s="341">
        <f t="shared" si="31"/>
        <v>0</v>
      </c>
      <c r="G111" s="341">
        <f t="shared" si="31"/>
        <v>0</v>
      </c>
      <c r="H111" s="345">
        <v>0</v>
      </c>
      <c r="I111" s="345">
        <f>'[1]鄉庫收支月報表(113年10月)'!I111+'鄉庫收支月報表(113年11月)'!H111</f>
        <v>0</v>
      </c>
      <c r="J111" s="345">
        <v>0</v>
      </c>
      <c r="K111" s="346">
        <f>'[1]鄉庫收支月報表(113年10月)'!K111+'鄉庫收支月報表(113年11月)'!J111</f>
        <v>0</v>
      </c>
    </row>
    <row r="112" spans="1:11" ht="20.25" customHeight="1" x14ac:dyDescent="0.3">
      <c r="A112" s="343"/>
      <c r="B112" s="343"/>
      <c r="C112" s="344"/>
      <c r="D112" s="343" t="s">
        <v>402</v>
      </c>
      <c r="E112" s="343"/>
      <c r="F112" s="341">
        <f t="shared" si="31"/>
        <v>0</v>
      </c>
      <c r="G112" s="341">
        <f t="shared" si="31"/>
        <v>0</v>
      </c>
      <c r="H112" s="345">
        <v>0</v>
      </c>
      <c r="I112" s="345">
        <f>'[1]鄉庫收支月報表(113年10月)'!I112+'鄉庫收支月報表(113年11月)'!H112</f>
        <v>0</v>
      </c>
      <c r="J112" s="345">
        <v>0</v>
      </c>
      <c r="K112" s="346">
        <f>'[1]鄉庫收支月報表(113年10月)'!K112+'鄉庫收支月報表(113年11月)'!J112</f>
        <v>0</v>
      </c>
    </row>
    <row r="113" spans="1:11" ht="20.25" customHeight="1" x14ac:dyDescent="0.3">
      <c r="A113" s="343"/>
      <c r="B113" s="343"/>
      <c r="C113" s="344"/>
      <c r="D113" s="343" t="s">
        <v>403</v>
      </c>
      <c r="E113" s="343"/>
      <c r="F113" s="341">
        <f t="shared" si="31"/>
        <v>0</v>
      </c>
      <c r="G113" s="341">
        <f t="shared" si="31"/>
        <v>0</v>
      </c>
      <c r="H113" s="345">
        <v>0</v>
      </c>
      <c r="I113" s="345">
        <f>'[1]鄉庫收支月報表(113年10月)'!I113+'鄉庫收支月報表(113年11月)'!H113</f>
        <v>0</v>
      </c>
      <c r="J113" s="345">
        <v>0</v>
      </c>
      <c r="K113" s="346">
        <f>'[1]鄉庫收支月報表(113年10月)'!K113+'鄉庫收支月報表(113年11月)'!J113</f>
        <v>0</v>
      </c>
    </row>
    <row r="114" spans="1:11" ht="20.25" customHeight="1" x14ac:dyDescent="0.3">
      <c r="A114" s="343"/>
      <c r="B114" s="343"/>
      <c r="C114" s="343" t="s">
        <v>404</v>
      </c>
      <c r="D114" s="343"/>
      <c r="E114" s="343"/>
      <c r="F114" s="341">
        <f t="shared" si="31"/>
        <v>107478</v>
      </c>
      <c r="G114" s="341">
        <f t="shared" si="31"/>
        <v>2469080</v>
      </c>
      <c r="H114" s="341">
        <f>SUM(H115:H116)</f>
        <v>107478</v>
      </c>
      <c r="I114" s="341">
        <f t="shared" ref="I114:K114" si="32">SUM(I115:I116)</f>
        <v>1644682</v>
      </c>
      <c r="J114" s="341">
        <f t="shared" si="32"/>
        <v>0</v>
      </c>
      <c r="K114" s="342">
        <f t="shared" si="32"/>
        <v>824398</v>
      </c>
    </row>
    <row r="115" spans="1:11" ht="20.25" customHeight="1" x14ac:dyDescent="0.3">
      <c r="A115" s="343"/>
      <c r="B115" s="343"/>
      <c r="C115" s="343"/>
      <c r="D115" s="343" t="s">
        <v>405</v>
      </c>
      <c r="E115" s="343"/>
      <c r="F115" s="341">
        <f t="shared" si="31"/>
        <v>0</v>
      </c>
      <c r="G115" s="341">
        <f t="shared" si="31"/>
        <v>0</v>
      </c>
      <c r="H115" s="345">
        <v>0</v>
      </c>
      <c r="I115" s="345">
        <f>'[1]鄉庫收支月報表(113年10月)'!I115+'鄉庫收支月報表(113年11月)'!H115</f>
        <v>0</v>
      </c>
      <c r="J115" s="345">
        <v>0</v>
      </c>
      <c r="K115" s="346">
        <f>'[1]鄉庫收支月報表(113年10月)'!K115+'鄉庫收支月報表(113年11月)'!J115</f>
        <v>0</v>
      </c>
    </row>
    <row r="116" spans="1:11" ht="20.25" customHeight="1" x14ac:dyDescent="0.3">
      <c r="A116" s="343"/>
      <c r="B116" s="343"/>
      <c r="C116" s="343"/>
      <c r="D116" s="343" t="s">
        <v>406</v>
      </c>
      <c r="E116" s="343"/>
      <c r="F116" s="341">
        <f t="shared" si="31"/>
        <v>107478</v>
      </c>
      <c r="G116" s="341">
        <f t="shared" si="31"/>
        <v>2469080</v>
      </c>
      <c r="H116" s="345">
        <v>107478</v>
      </c>
      <c r="I116" s="345">
        <f>'[1]鄉庫收支月報表(113年10月)'!I116+'鄉庫收支月報表(113年11月)'!H116</f>
        <v>1644682</v>
      </c>
      <c r="J116" s="345">
        <v>0</v>
      </c>
      <c r="K116" s="346">
        <f>'[1]鄉庫收支月報表(113年10月)'!K116+'鄉庫收支月報表(113年11月)'!J116</f>
        <v>824398</v>
      </c>
    </row>
    <row r="117" spans="1:11" ht="20.25" customHeight="1" x14ac:dyDescent="0.3">
      <c r="A117" s="343"/>
      <c r="B117" s="343"/>
      <c r="C117" s="343" t="s">
        <v>416</v>
      </c>
      <c r="D117" s="343"/>
      <c r="E117" s="343"/>
      <c r="F117" s="341">
        <f t="shared" si="31"/>
        <v>1701705</v>
      </c>
      <c r="G117" s="341">
        <f t="shared" si="31"/>
        <v>1930000</v>
      </c>
      <c r="H117" s="345">
        <v>1701705</v>
      </c>
      <c r="I117" s="345">
        <f>'[1]鄉庫收支月報表(113年10月)'!I117+'鄉庫收支月報表(113年11月)'!H117</f>
        <v>1930000</v>
      </c>
      <c r="J117" s="345">
        <v>0</v>
      </c>
      <c r="K117" s="346">
        <f>'[1]鄉庫收支月報表(113年10月)'!K117+'鄉庫收支月報表(113年11月)'!J117</f>
        <v>0</v>
      </c>
    </row>
    <row r="118" spans="1:11" ht="20.25" customHeight="1" x14ac:dyDescent="0.3">
      <c r="A118" s="343"/>
      <c r="B118" s="348" t="s">
        <v>370</v>
      </c>
      <c r="C118" s="343"/>
      <c r="D118" s="343"/>
      <c r="E118" s="343"/>
      <c r="F118" s="341">
        <f t="shared" si="31"/>
        <v>18183527</v>
      </c>
      <c r="G118" s="341">
        <f t="shared" si="31"/>
        <v>257985858</v>
      </c>
      <c r="H118" s="341">
        <f>H56+H91</f>
        <v>16686461</v>
      </c>
      <c r="I118" s="341">
        <f t="shared" ref="I118:K118" si="33">I56+I91</f>
        <v>177107626</v>
      </c>
      <c r="J118" s="341">
        <f t="shared" si="33"/>
        <v>1497066</v>
      </c>
      <c r="K118" s="342">
        <f t="shared" si="33"/>
        <v>80878232</v>
      </c>
    </row>
    <row r="119" spans="1:11" ht="20.25" customHeight="1" x14ac:dyDescent="0.3">
      <c r="A119" s="343"/>
      <c r="B119" s="343" t="s">
        <v>417</v>
      </c>
      <c r="C119" s="343"/>
      <c r="D119" s="343"/>
      <c r="E119" s="343"/>
      <c r="F119" s="369" t="s">
        <v>418</v>
      </c>
      <c r="G119" s="369" t="s">
        <v>418</v>
      </c>
      <c r="H119" s="350"/>
      <c r="I119" s="351"/>
      <c r="J119" s="351"/>
      <c r="K119" s="352"/>
    </row>
    <row r="120" spans="1:11" ht="20.25" customHeight="1" x14ac:dyDescent="0.3">
      <c r="A120" s="343"/>
      <c r="B120" s="343" t="s">
        <v>419</v>
      </c>
      <c r="C120" s="343"/>
      <c r="D120" s="343"/>
      <c r="E120" s="343"/>
      <c r="F120" s="369">
        <v>32108</v>
      </c>
      <c r="G120" s="369">
        <f>'[1]鄉庫收支月報表(113年10月)'!G120+'鄉庫收支月報表(113年11月)'!F120</f>
        <v>403931</v>
      </c>
      <c r="H120" s="353"/>
      <c r="I120" s="354"/>
      <c r="J120" s="354"/>
      <c r="K120" s="355"/>
    </row>
    <row r="121" spans="1:11" ht="20.25" customHeight="1" x14ac:dyDescent="0.3">
      <c r="A121" s="343"/>
      <c r="B121" s="343" t="s">
        <v>420</v>
      </c>
      <c r="C121" s="343"/>
      <c r="D121" s="343"/>
      <c r="E121" s="343"/>
      <c r="F121" s="369" t="s">
        <v>418</v>
      </c>
      <c r="G121" s="369" t="s">
        <v>418</v>
      </c>
      <c r="H121" s="353"/>
      <c r="I121" s="354"/>
      <c r="J121" s="354"/>
      <c r="K121" s="355"/>
    </row>
    <row r="122" spans="1:11" ht="20.25" customHeight="1" x14ac:dyDescent="0.3">
      <c r="A122" s="343"/>
      <c r="B122" s="343" t="s">
        <v>421</v>
      </c>
      <c r="C122" s="343"/>
      <c r="D122" s="343"/>
      <c r="E122" s="343"/>
      <c r="F122" s="369">
        <v>0</v>
      </c>
      <c r="G122" s="369">
        <f>'[1]鄉庫收支月報表(113年10月)'!G122+'鄉庫收支月報表(113年11月)'!F122</f>
        <v>409217</v>
      </c>
      <c r="H122" s="353"/>
      <c r="I122" s="354"/>
      <c r="J122" s="354"/>
      <c r="K122" s="355"/>
    </row>
    <row r="123" spans="1:11" ht="20.25" customHeight="1" x14ac:dyDescent="0.3">
      <c r="A123" s="323"/>
      <c r="B123" s="343" t="s">
        <v>416</v>
      </c>
      <c r="C123" s="323"/>
      <c r="D123" s="323"/>
      <c r="E123" s="323"/>
      <c r="F123" s="369" t="s">
        <v>418</v>
      </c>
      <c r="G123" s="369" t="s">
        <v>418</v>
      </c>
      <c r="H123" s="353"/>
      <c r="I123" s="354"/>
      <c r="J123" s="354"/>
      <c r="K123" s="355"/>
    </row>
    <row r="124" spans="1:11" ht="20.25" customHeight="1" x14ac:dyDescent="0.3">
      <c r="A124" s="343"/>
      <c r="B124" s="343" t="s">
        <v>422</v>
      </c>
      <c r="C124" s="343"/>
      <c r="D124" s="343"/>
      <c r="E124" s="343"/>
      <c r="F124" s="369" t="s">
        <v>418</v>
      </c>
      <c r="G124" s="369" t="s">
        <v>418</v>
      </c>
      <c r="H124" s="353"/>
      <c r="I124" s="354"/>
      <c r="J124" s="354"/>
      <c r="K124" s="355"/>
    </row>
    <row r="125" spans="1:11" ht="20.25" customHeight="1" x14ac:dyDescent="0.3">
      <c r="A125" s="343" t="s">
        <v>423</v>
      </c>
      <c r="B125" s="343"/>
      <c r="C125" s="343"/>
      <c r="D125" s="343"/>
      <c r="E125" s="343"/>
      <c r="F125" s="369" t="s">
        <v>418</v>
      </c>
      <c r="G125" s="369" t="s">
        <v>418</v>
      </c>
      <c r="H125" s="353"/>
      <c r="I125" s="354"/>
      <c r="J125" s="354"/>
      <c r="K125" s="355"/>
    </row>
    <row r="126" spans="1:11" ht="20.25" customHeight="1" x14ac:dyDescent="0.3">
      <c r="A126" s="343"/>
      <c r="B126" s="343" t="s">
        <v>424</v>
      </c>
      <c r="C126" s="343"/>
      <c r="D126" s="343"/>
      <c r="E126" s="343"/>
      <c r="F126" s="369" t="s">
        <v>418</v>
      </c>
      <c r="G126" s="369" t="s">
        <v>418</v>
      </c>
      <c r="H126" s="353"/>
      <c r="I126" s="354"/>
      <c r="J126" s="354"/>
      <c r="K126" s="355"/>
    </row>
    <row r="127" spans="1:11" ht="20.25" customHeight="1" x14ac:dyDescent="0.3">
      <c r="A127" s="348" t="s">
        <v>425</v>
      </c>
      <c r="B127" s="343"/>
      <c r="C127" s="343"/>
      <c r="D127" s="343"/>
      <c r="E127" s="370"/>
      <c r="F127" s="341">
        <f>F118+F120+F122</f>
        <v>18215635</v>
      </c>
      <c r="G127" s="345">
        <f>SUM(G118:G126)</f>
        <v>258799006</v>
      </c>
      <c r="H127" s="353"/>
      <c r="I127" s="354"/>
      <c r="J127" s="354"/>
      <c r="K127" s="355"/>
    </row>
    <row r="128" spans="1:11" ht="20.25" customHeight="1" x14ac:dyDescent="0.3">
      <c r="A128" s="343" t="s">
        <v>426</v>
      </c>
      <c r="B128" s="343"/>
      <c r="C128" s="343"/>
      <c r="D128" s="343"/>
      <c r="E128" s="371"/>
      <c r="F128" s="341">
        <f>F53-F127</f>
        <v>388714100</v>
      </c>
      <c r="G128" s="345"/>
      <c r="H128" s="353"/>
      <c r="I128" s="354"/>
      <c r="J128" s="354"/>
      <c r="K128" s="355"/>
    </row>
    <row r="129" spans="1:11" ht="20.25" customHeight="1" x14ac:dyDescent="0.3">
      <c r="A129" s="343" t="s">
        <v>427</v>
      </c>
      <c r="B129" s="343"/>
      <c r="C129" s="343"/>
      <c r="D129" s="343"/>
      <c r="E129" s="343"/>
      <c r="F129" s="341">
        <f>SUM(F127:F128)</f>
        <v>406929735</v>
      </c>
      <c r="G129" s="345"/>
      <c r="H129" s="353"/>
      <c r="I129" s="354"/>
      <c r="J129" s="354"/>
      <c r="K129" s="355"/>
    </row>
    <row r="130" spans="1:11" ht="20.25" customHeight="1" x14ac:dyDescent="0.3">
      <c r="A130" s="343" t="s">
        <v>428</v>
      </c>
      <c r="B130" s="343"/>
      <c r="C130" s="343"/>
      <c r="D130" s="343"/>
      <c r="E130" s="343"/>
      <c r="F130" s="345">
        <v>10635</v>
      </c>
      <c r="G130" s="345"/>
      <c r="H130" s="372"/>
      <c r="I130" s="354"/>
      <c r="J130" s="354"/>
      <c r="K130" s="355"/>
    </row>
    <row r="131" spans="1:11" ht="20.25" customHeight="1" x14ac:dyDescent="0.3">
      <c r="A131" s="348" t="s">
        <v>429</v>
      </c>
      <c r="B131" s="343"/>
      <c r="C131" s="343"/>
      <c r="D131" s="343"/>
      <c r="E131" s="343"/>
      <c r="F131" s="341">
        <f>F53-F127+F130</f>
        <v>388724735</v>
      </c>
      <c r="G131" s="345"/>
      <c r="H131" s="373"/>
      <c r="I131" s="360"/>
      <c r="J131" s="360"/>
      <c r="K131" s="361"/>
    </row>
    <row r="132" spans="1:11" ht="23.25" customHeight="1" x14ac:dyDescent="0.3">
      <c r="A132" s="323" t="s">
        <v>133</v>
      </c>
      <c r="B132" s="323"/>
      <c r="C132" s="323"/>
      <c r="D132" s="323"/>
      <c r="E132" s="323" t="s">
        <v>134</v>
      </c>
      <c r="F132" s="1476" t="s">
        <v>430</v>
      </c>
      <c r="G132" s="1477"/>
      <c r="H132" s="324" t="s">
        <v>136</v>
      </c>
      <c r="I132" s="324"/>
      <c r="J132" s="1478" t="s">
        <v>431</v>
      </c>
      <c r="K132" s="1478"/>
    </row>
    <row r="133" spans="1:11" ht="17.399999999999999" x14ac:dyDescent="0.3">
      <c r="A133" s="323"/>
      <c r="B133" s="323"/>
      <c r="C133" s="323"/>
      <c r="D133" s="323"/>
      <c r="E133" s="323"/>
      <c r="F133" s="1479" t="s">
        <v>432</v>
      </c>
      <c r="G133" s="1480"/>
      <c r="H133" s="324"/>
      <c r="I133" s="324"/>
      <c r="J133" s="324"/>
      <c r="K133" s="324"/>
    </row>
    <row r="134" spans="1:11" ht="17.399999999999999" x14ac:dyDescent="0.3">
      <c r="A134" s="323" t="s">
        <v>433</v>
      </c>
    </row>
    <row r="135" spans="1:11" ht="17.399999999999999" x14ac:dyDescent="0.3">
      <c r="A135" s="323" t="s">
        <v>434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0" type="noConversion"/>
  <hyperlinks>
    <hyperlink ref="L1" location="預告統計資料發布時間表!A1" display="回發布時間表" xr:uid="{ED2944C7-C3D0-4199-B4E3-913729FE5999}"/>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0060-2009-46C6-972C-9B7EADE179AB}">
  <dimension ref="A1:K41"/>
  <sheetViews>
    <sheetView zoomScaleNormal="100" workbookViewId="0">
      <selection activeCell="K1" sqref="K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24" t="s">
        <v>94</v>
      </c>
      <c r="B1" s="1525"/>
      <c r="G1" s="32" t="s">
        <v>95</v>
      </c>
      <c r="H1" s="1526" t="s">
        <v>96</v>
      </c>
      <c r="I1" s="1527"/>
      <c r="J1" s="1528"/>
      <c r="K1" s="33" t="s">
        <v>97</v>
      </c>
    </row>
    <row r="2" spans="1:11" ht="16.8" thickBot="1" x14ac:dyDescent="0.35">
      <c r="A2" s="1524" t="s">
        <v>98</v>
      </c>
      <c r="B2" s="1525"/>
      <c r="C2" s="34" t="s">
        <v>99</v>
      </c>
      <c r="D2" s="35"/>
      <c r="G2" s="32" t="s">
        <v>100</v>
      </c>
      <c r="H2" s="1524" t="s">
        <v>101</v>
      </c>
      <c r="I2" s="1529"/>
      <c r="J2" s="1525"/>
    </row>
    <row r="3" spans="1:11" s="36" customFormat="1" ht="24.6" x14ac:dyDescent="0.3">
      <c r="A3" s="1530" t="s">
        <v>102</v>
      </c>
      <c r="B3" s="1530"/>
      <c r="C3" s="1530"/>
      <c r="D3" s="1530"/>
      <c r="E3" s="1530"/>
      <c r="F3" s="1530"/>
      <c r="G3" s="1530"/>
      <c r="H3" s="1530"/>
      <c r="I3" s="1530"/>
      <c r="J3" s="1530"/>
    </row>
    <row r="4" spans="1:11" s="36" customFormat="1" ht="15" x14ac:dyDescent="0.3">
      <c r="A4" s="1531"/>
      <c r="B4" s="1531"/>
      <c r="C4" s="1531"/>
      <c r="D4" s="1531"/>
      <c r="E4" s="1531"/>
      <c r="F4" s="1531"/>
    </row>
    <row r="5" spans="1:11" s="36" customFormat="1" ht="18.75" customHeight="1" thickBot="1" x14ac:dyDescent="0.35">
      <c r="A5" s="1506" t="s">
        <v>240</v>
      </c>
      <c r="B5" s="1506"/>
      <c r="C5" s="1506"/>
      <c r="D5" s="1506"/>
      <c r="E5" s="1506"/>
      <c r="F5" s="1506"/>
      <c r="G5" s="1506"/>
      <c r="H5" s="1506"/>
      <c r="I5" s="1506"/>
      <c r="J5" s="1506"/>
    </row>
    <row r="6" spans="1:11" s="38" customFormat="1" ht="24" customHeight="1" x14ac:dyDescent="0.3">
      <c r="A6" s="1507" t="s">
        <v>103</v>
      </c>
      <c r="B6" s="1508"/>
      <c r="C6" s="1513" t="s">
        <v>104</v>
      </c>
      <c r="D6" s="1513"/>
      <c r="E6" s="1516" t="s">
        <v>105</v>
      </c>
      <c r="F6" s="1516"/>
      <c r="G6" s="1516"/>
      <c r="H6" s="1516"/>
      <c r="I6" s="1516"/>
      <c r="J6" s="1517"/>
    </row>
    <row r="7" spans="1:11" ht="15" customHeight="1" x14ac:dyDescent="0.3">
      <c r="A7" s="1509"/>
      <c r="B7" s="1510"/>
      <c r="C7" s="1514"/>
      <c r="D7" s="1514"/>
      <c r="E7" s="1518" t="s">
        <v>106</v>
      </c>
      <c r="F7" s="1519"/>
      <c r="G7" s="1518" t="s">
        <v>107</v>
      </c>
      <c r="H7" s="1519"/>
      <c r="I7" s="1518" t="s">
        <v>108</v>
      </c>
      <c r="J7" s="1521"/>
      <c r="K7" s="38"/>
    </row>
    <row r="8" spans="1:11" ht="18" customHeight="1" x14ac:dyDescent="0.3">
      <c r="A8" s="1509"/>
      <c r="B8" s="1510"/>
      <c r="C8" s="1514"/>
      <c r="D8" s="1514"/>
      <c r="E8" s="1519"/>
      <c r="F8" s="1519"/>
      <c r="G8" s="1519"/>
      <c r="H8" s="1519"/>
      <c r="I8" s="1518"/>
      <c r="J8" s="1521"/>
      <c r="K8" s="38"/>
    </row>
    <row r="9" spans="1:11" ht="17.25" customHeight="1" x14ac:dyDescent="0.3">
      <c r="A9" s="1509"/>
      <c r="B9" s="1510"/>
      <c r="C9" s="1514"/>
      <c r="D9" s="1514"/>
      <c r="E9" s="1519"/>
      <c r="F9" s="1519"/>
      <c r="G9" s="1519"/>
      <c r="H9" s="1519"/>
      <c r="I9" s="1518"/>
      <c r="J9" s="1521"/>
      <c r="K9" s="38"/>
    </row>
    <row r="10" spans="1:11" s="38" customFormat="1" ht="15" customHeight="1" x14ac:dyDescent="0.3">
      <c r="A10" s="1511"/>
      <c r="B10" s="1512"/>
      <c r="C10" s="1515"/>
      <c r="D10" s="1515"/>
      <c r="E10" s="1520"/>
      <c r="F10" s="1520"/>
      <c r="G10" s="1520"/>
      <c r="H10" s="1520"/>
      <c r="I10" s="1522"/>
      <c r="J10" s="1523"/>
    </row>
    <row r="11" spans="1:11" s="38" customFormat="1" ht="23.1" customHeight="1" x14ac:dyDescent="0.3">
      <c r="A11" s="1503" t="s">
        <v>109</v>
      </c>
      <c r="B11" s="1504"/>
      <c r="C11" s="1505">
        <f>SUM(E11:J11)</f>
        <v>67913</v>
      </c>
      <c r="D11" s="1505"/>
      <c r="E11" s="1505">
        <f>SUM(E12:F34)</f>
        <v>32450</v>
      </c>
      <c r="F11" s="1505"/>
      <c r="G11" s="1505">
        <f>SUM(G12:H34)</f>
        <v>0</v>
      </c>
      <c r="H11" s="1505"/>
      <c r="I11" s="1505">
        <f>SUM(I12:J34)</f>
        <v>35463</v>
      </c>
      <c r="J11" s="1505"/>
      <c r="K11" s="31"/>
    </row>
    <row r="12" spans="1:11" s="38" customFormat="1" ht="23.1" customHeight="1" x14ac:dyDescent="0.3">
      <c r="A12" s="1501" t="s">
        <v>110</v>
      </c>
      <c r="B12" s="1502"/>
      <c r="C12" s="1495">
        <f t="shared" ref="C12:C34" si="0">SUM(E12:J12)</f>
        <v>15566</v>
      </c>
      <c r="D12" s="1495"/>
      <c r="E12" s="1496">
        <v>6500</v>
      </c>
      <c r="F12" s="1496"/>
      <c r="G12" s="1496">
        <v>0</v>
      </c>
      <c r="H12" s="1496"/>
      <c r="I12" s="1496">
        <v>9066</v>
      </c>
      <c r="J12" s="1496"/>
    </row>
    <row r="13" spans="1:11" s="38" customFormat="1" ht="23.1" customHeight="1" x14ac:dyDescent="0.3">
      <c r="A13" s="1501" t="s">
        <v>111</v>
      </c>
      <c r="B13" s="1502"/>
      <c r="C13" s="1495">
        <f t="shared" si="0"/>
        <v>7797</v>
      </c>
      <c r="D13" s="1495"/>
      <c r="E13" s="1496">
        <v>4951</v>
      </c>
      <c r="F13" s="1496"/>
      <c r="G13" s="1496">
        <v>0</v>
      </c>
      <c r="H13" s="1496"/>
      <c r="I13" s="1496">
        <v>2846</v>
      </c>
      <c r="J13" s="1496"/>
    </row>
    <row r="14" spans="1:11" s="38" customFormat="1" ht="23.1" customHeight="1" x14ac:dyDescent="0.3">
      <c r="A14" s="1501" t="s">
        <v>112</v>
      </c>
      <c r="B14" s="1502"/>
      <c r="C14" s="1495">
        <f t="shared" si="0"/>
        <v>1140</v>
      </c>
      <c r="D14" s="1495"/>
      <c r="E14" s="1496">
        <v>1100</v>
      </c>
      <c r="F14" s="1496"/>
      <c r="G14" s="1496">
        <v>0</v>
      </c>
      <c r="H14" s="1496"/>
      <c r="I14" s="1496">
        <v>40</v>
      </c>
      <c r="J14" s="1496"/>
    </row>
    <row r="15" spans="1:11" s="38" customFormat="1" ht="23.1" customHeight="1" x14ac:dyDescent="0.3">
      <c r="A15" s="1501" t="s">
        <v>113</v>
      </c>
      <c r="B15" s="1502"/>
      <c r="C15" s="1495">
        <f t="shared" si="0"/>
        <v>1027</v>
      </c>
      <c r="D15" s="1495"/>
      <c r="E15" s="1496">
        <v>530</v>
      </c>
      <c r="F15" s="1496"/>
      <c r="G15" s="1496">
        <v>0</v>
      </c>
      <c r="H15" s="1496"/>
      <c r="I15" s="1496">
        <v>497</v>
      </c>
      <c r="J15" s="1496"/>
    </row>
    <row r="16" spans="1:11" s="38" customFormat="1" ht="23.1" customHeight="1" x14ac:dyDescent="0.3">
      <c r="A16" s="1501" t="s">
        <v>114</v>
      </c>
      <c r="B16" s="1502"/>
      <c r="C16" s="1495">
        <f t="shared" si="0"/>
        <v>4641</v>
      </c>
      <c r="D16" s="1495"/>
      <c r="E16" s="1496">
        <v>1130</v>
      </c>
      <c r="F16" s="1496"/>
      <c r="G16" s="1496">
        <v>0</v>
      </c>
      <c r="H16" s="1496"/>
      <c r="I16" s="1496">
        <v>3511</v>
      </c>
      <c r="J16" s="1496"/>
    </row>
    <row r="17" spans="1:11" ht="23.1" customHeight="1" x14ac:dyDescent="0.3">
      <c r="A17" s="1501" t="s">
        <v>115</v>
      </c>
      <c r="B17" s="1502"/>
      <c r="C17" s="1495">
        <f t="shared" si="0"/>
        <v>3952</v>
      </c>
      <c r="D17" s="1495"/>
      <c r="E17" s="1496">
        <v>497</v>
      </c>
      <c r="F17" s="1496"/>
      <c r="G17" s="1496">
        <v>0</v>
      </c>
      <c r="H17" s="1496"/>
      <c r="I17" s="1496">
        <v>3455</v>
      </c>
      <c r="J17" s="1496"/>
      <c r="K17" s="38"/>
    </row>
    <row r="18" spans="1:11" ht="23.1" customHeight="1" x14ac:dyDescent="0.3">
      <c r="A18" s="1501" t="s">
        <v>116</v>
      </c>
      <c r="B18" s="1502"/>
      <c r="C18" s="1495">
        <f t="shared" si="0"/>
        <v>9244</v>
      </c>
      <c r="D18" s="1495"/>
      <c r="E18" s="1496">
        <v>5584</v>
      </c>
      <c r="F18" s="1496"/>
      <c r="G18" s="1496">
        <v>0</v>
      </c>
      <c r="H18" s="1496"/>
      <c r="I18" s="1496">
        <v>3660</v>
      </c>
      <c r="J18" s="1496"/>
      <c r="K18" s="38"/>
    </row>
    <row r="19" spans="1:11" ht="23.1" customHeight="1" x14ac:dyDescent="0.3">
      <c r="A19" s="1501" t="s">
        <v>117</v>
      </c>
      <c r="B19" s="1502"/>
      <c r="C19" s="1495">
        <f t="shared" si="0"/>
        <v>0</v>
      </c>
      <c r="D19" s="1495"/>
      <c r="E19" s="1496">
        <v>0</v>
      </c>
      <c r="F19" s="1496"/>
      <c r="G19" s="1496">
        <v>0</v>
      </c>
      <c r="H19" s="1496"/>
      <c r="I19" s="1496">
        <v>0</v>
      </c>
      <c r="J19" s="1496"/>
    </row>
    <row r="20" spans="1:11" ht="23.1" customHeight="1" x14ac:dyDescent="0.3">
      <c r="A20" s="1501" t="s">
        <v>118</v>
      </c>
      <c r="B20" s="1502"/>
      <c r="C20" s="1495">
        <f t="shared" si="0"/>
        <v>4892</v>
      </c>
      <c r="D20" s="1495"/>
      <c r="E20" s="1496">
        <v>2580</v>
      </c>
      <c r="F20" s="1496"/>
      <c r="G20" s="1496">
        <v>0</v>
      </c>
      <c r="H20" s="1496"/>
      <c r="I20" s="1496">
        <v>2312</v>
      </c>
      <c r="J20" s="1496"/>
    </row>
    <row r="21" spans="1:11" ht="23.1" customHeight="1" x14ac:dyDescent="0.3">
      <c r="A21" s="1501" t="s">
        <v>119</v>
      </c>
      <c r="B21" s="1502"/>
      <c r="C21" s="1495">
        <f t="shared" si="0"/>
        <v>50</v>
      </c>
      <c r="D21" s="1495"/>
      <c r="E21" s="1496">
        <v>50</v>
      </c>
      <c r="F21" s="1496"/>
      <c r="G21" s="1496">
        <v>0</v>
      </c>
      <c r="H21" s="1496"/>
      <c r="I21" s="1496">
        <v>0</v>
      </c>
      <c r="J21" s="1496"/>
    </row>
    <row r="22" spans="1:11" ht="23.1" customHeight="1" x14ac:dyDescent="0.3">
      <c r="A22" s="1493" t="s">
        <v>120</v>
      </c>
      <c r="B22" s="1494"/>
      <c r="C22" s="1495">
        <f t="shared" si="0"/>
        <v>19509</v>
      </c>
      <c r="D22" s="1495"/>
      <c r="E22" s="1496">
        <v>9433</v>
      </c>
      <c r="F22" s="1496"/>
      <c r="G22" s="1496">
        <v>0</v>
      </c>
      <c r="H22" s="1496"/>
      <c r="I22" s="1496">
        <v>10076</v>
      </c>
      <c r="J22" s="1496"/>
    </row>
    <row r="23" spans="1:11" ht="23.1" customHeight="1" x14ac:dyDescent="0.3">
      <c r="A23" s="1493" t="s">
        <v>121</v>
      </c>
      <c r="B23" s="1494"/>
      <c r="C23" s="1495">
        <f t="shared" si="0"/>
        <v>0</v>
      </c>
      <c r="D23" s="1495"/>
      <c r="E23" s="1496">
        <v>0</v>
      </c>
      <c r="F23" s="1496"/>
      <c r="G23" s="1496">
        <v>0</v>
      </c>
      <c r="H23" s="1496"/>
      <c r="I23" s="1496">
        <v>0</v>
      </c>
      <c r="J23" s="1496"/>
    </row>
    <row r="24" spans="1:11" ht="23.1" customHeight="1" x14ac:dyDescent="0.3">
      <c r="A24" s="1493" t="s">
        <v>122</v>
      </c>
      <c r="B24" s="1494"/>
      <c r="C24" s="1495">
        <f t="shared" si="0"/>
        <v>5</v>
      </c>
      <c r="D24" s="1495"/>
      <c r="E24" s="1496">
        <v>5</v>
      </c>
      <c r="F24" s="1496"/>
      <c r="G24" s="1496">
        <v>0</v>
      </c>
      <c r="H24" s="1496"/>
      <c r="I24" s="1496">
        <v>0</v>
      </c>
      <c r="J24" s="1496"/>
    </row>
    <row r="25" spans="1:11" ht="23.1" customHeight="1" x14ac:dyDescent="0.3">
      <c r="A25" s="1493" t="s">
        <v>123</v>
      </c>
      <c r="B25" s="1494"/>
      <c r="C25" s="1495">
        <f t="shared" si="0"/>
        <v>10</v>
      </c>
      <c r="D25" s="1495"/>
      <c r="E25" s="1496">
        <v>10</v>
      </c>
      <c r="F25" s="1496"/>
      <c r="G25" s="1496">
        <v>0</v>
      </c>
      <c r="H25" s="1496"/>
      <c r="I25" s="1496">
        <v>0</v>
      </c>
      <c r="J25" s="1496"/>
    </row>
    <row r="26" spans="1:11" ht="23.1" customHeight="1" x14ac:dyDescent="0.3">
      <c r="A26" s="1493" t="s">
        <v>124</v>
      </c>
      <c r="B26" s="1494"/>
      <c r="C26" s="1495">
        <f t="shared" si="0"/>
        <v>0</v>
      </c>
      <c r="D26" s="1495"/>
      <c r="E26" s="1496">
        <v>0</v>
      </c>
      <c r="F26" s="1496"/>
      <c r="G26" s="1496">
        <v>0</v>
      </c>
      <c r="H26" s="1496"/>
      <c r="I26" s="1496">
        <v>0</v>
      </c>
      <c r="J26" s="1496"/>
    </row>
    <row r="27" spans="1:11" ht="23.1" customHeight="1" x14ac:dyDescent="0.3">
      <c r="A27" s="1493" t="s">
        <v>125</v>
      </c>
      <c r="B27" s="1494"/>
      <c r="C27" s="1495">
        <f t="shared" si="0"/>
        <v>80</v>
      </c>
      <c r="D27" s="1495"/>
      <c r="E27" s="1496">
        <v>80</v>
      </c>
      <c r="F27" s="1496"/>
      <c r="G27" s="1496">
        <v>0</v>
      </c>
      <c r="H27" s="1496"/>
      <c r="I27" s="1496">
        <v>0</v>
      </c>
      <c r="J27" s="1496"/>
    </row>
    <row r="28" spans="1:11" ht="23.1" customHeight="1" x14ac:dyDescent="0.3">
      <c r="A28" s="1493" t="s">
        <v>126</v>
      </c>
      <c r="B28" s="1494"/>
      <c r="C28" s="1495">
        <f t="shared" si="0"/>
        <v>0</v>
      </c>
      <c r="D28" s="1495"/>
      <c r="E28" s="1496">
        <v>0</v>
      </c>
      <c r="F28" s="1496"/>
      <c r="G28" s="1496">
        <v>0</v>
      </c>
      <c r="H28" s="1496"/>
      <c r="I28" s="1496">
        <v>0</v>
      </c>
      <c r="J28" s="1496"/>
    </row>
    <row r="29" spans="1:11" ht="23.1" customHeight="1" x14ac:dyDescent="0.3">
      <c r="A29" s="1493" t="s">
        <v>127</v>
      </c>
      <c r="B29" s="1494"/>
      <c r="C29" s="1495">
        <f t="shared" si="0"/>
        <v>0</v>
      </c>
      <c r="D29" s="1495"/>
      <c r="E29" s="1496">
        <v>0</v>
      </c>
      <c r="F29" s="1496"/>
      <c r="G29" s="1496">
        <v>0</v>
      </c>
      <c r="H29" s="1496"/>
      <c r="I29" s="1496">
        <v>0</v>
      </c>
      <c r="J29" s="1496"/>
    </row>
    <row r="30" spans="1:11" ht="23.4" customHeight="1" x14ac:dyDescent="0.3">
      <c r="A30" s="1493" t="s">
        <v>128</v>
      </c>
      <c r="B30" s="1494"/>
      <c r="C30" s="1495">
        <f t="shared" si="0"/>
        <v>0</v>
      </c>
      <c r="D30" s="1495"/>
      <c r="E30" s="1496">
        <v>0</v>
      </c>
      <c r="F30" s="1496"/>
      <c r="G30" s="1496">
        <v>0</v>
      </c>
      <c r="H30" s="1496"/>
      <c r="I30" s="1496">
        <v>0</v>
      </c>
      <c r="J30" s="1496"/>
    </row>
    <row r="31" spans="1:11" ht="37.5" customHeight="1" x14ac:dyDescent="0.3">
      <c r="A31" s="1493" t="s">
        <v>129</v>
      </c>
      <c r="B31" s="1494"/>
      <c r="C31" s="1495">
        <f t="shared" si="0"/>
        <v>0</v>
      </c>
      <c r="D31" s="1495"/>
      <c r="E31" s="1496">
        <v>0</v>
      </c>
      <c r="F31" s="1496"/>
      <c r="G31" s="1496">
        <v>0</v>
      </c>
      <c r="H31" s="1496"/>
      <c r="I31" s="1496">
        <v>0</v>
      </c>
      <c r="J31" s="1496"/>
    </row>
    <row r="32" spans="1:11" ht="23.1" customHeight="1" x14ac:dyDescent="0.3">
      <c r="A32" s="1493" t="s">
        <v>130</v>
      </c>
      <c r="B32" s="1494"/>
      <c r="C32" s="1495">
        <f t="shared" si="0"/>
        <v>0</v>
      </c>
      <c r="D32" s="1495"/>
      <c r="E32" s="1496">
        <v>0</v>
      </c>
      <c r="F32" s="1496"/>
      <c r="G32" s="1496">
        <v>0</v>
      </c>
      <c r="H32" s="1496"/>
      <c r="I32" s="1496">
        <v>0</v>
      </c>
      <c r="J32" s="1496"/>
    </row>
    <row r="33" spans="1:10" ht="23.1" customHeight="1" x14ac:dyDescent="0.3">
      <c r="A33" s="1493" t="s">
        <v>131</v>
      </c>
      <c r="B33" s="1494"/>
      <c r="C33" s="1495">
        <f t="shared" si="0"/>
        <v>0</v>
      </c>
      <c r="D33" s="1495"/>
      <c r="E33" s="1496">
        <v>0</v>
      </c>
      <c r="F33" s="1496"/>
      <c r="G33" s="1496">
        <v>0</v>
      </c>
      <c r="H33" s="1496"/>
      <c r="I33" s="1496">
        <v>0</v>
      </c>
      <c r="J33" s="1496"/>
    </row>
    <row r="34" spans="1:10" ht="23.1" customHeight="1" x14ac:dyDescent="0.3">
      <c r="A34" s="1497" t="s">
        <v>132</v>
      </c>
      <c r="B34" s="1498"/>
      <c r="C34" s="1499">
        <f t="shared" si="0"/>
        <v>0</v>
      </c>
      <c r="D34" s="1499"/>
      <c r="E34" s="1500">
        <v>0</v>
      </c>
      <c r="F34" s="1500"/>
      <c r="G34" s="1500">
        <v>0</v>
      </c>
      <c r="H34" s="1500"/>
      <c r="I34" s="1500">
        <v>0</v>
      </c>
      <c r="J34" s="1500"/>
    </row>
    <row r="35" spans="1:10" x14ac:dyDescent="0.3">
      <c r="A35" s="39" t="s">
        <v>133</v>
      </c>
      <c r="B35" s="40" t="s">
        <v>134</v>
      </c>
      <c r="C35" s="36"/>
      <c r="D35" s="36"/>
      <c r="E35" s="37" t="s">
        <v>135</v>
      </c>
      <c r="F35" s="37"/>
      <c r="G35" s="37" t="s">
        <v>136</v>
      </c>
      <c r="J35" s="37"/>
    </row>
    <row r="36" spans="1:10" x14ac:dyDescent="0.3">
      <c r="A36" s="36"/>
      <c r="B36" s="36"/>
      <c r="E36" s="37" t="s">
        <v>137</v>
      </c>
      <c r="F36" s="37"/>
      <c r="H36" s="1492" t="s">
        <v>242</v>
      </c>
      <c r="I36" s="1492"/>
      <c r="J36" s="1492"/>
    </row>
    <row r="37" spans="1:10" x14ac:dyDescent="0.3">
      <c r="A37" s="36"/>
      <c r="B37" s="36"/>
      <c r="E37" s="37"/>
      <c r="F37" s="37"/>
      <c r="J37" s="37"/>
    </row>
    <row r="38" spans="1:10" x14ac:dyDescent="0.3">
      <c r="A38" s="41" t="s">
        <v>138</v>
      </c>
      <c r="B38" s="42"/>
    </row>
    <row r="39" spans="1:10" x14ac:dyDescent="0.3">
      <c r="A39" s="41" t="s">
        <v>139</v>
      </c>
      <c r="B39" s="42"/>
    </row>
    <row r="40" spans="1:10" x14ac:dyDescent="0.3">
      <c r="A40" s="43" t="s">
        <v>140</v>
      </c>
      <c r="B40" s="42"/>
    </row>
    <row r="41" spans="1:10" x14ac:dyDescent="0.3">
      <c r="A41" s="4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10" type="noConversion"/>
  <hyperlinks>
    <hyperlink ref="K1" location="預告統計資料發布時間表!A1" display="回發布時間表" xr:uid="{7FDDDC65-7016-484A-BBCB-F273B4B4F802}"/>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2BF8-5EE6-43EC-9A51-D4731E5031B2}">
  <dimension ref="A1:K41"/>
  <sheetViews>
    <sheetView zoomScaleNormal="100" workbookViewId="0">
      <selection sqref="A1:B1"/>
    </sheetView>
  </sheetViews>
  <sheetFormatPr defaultRowHeight="16.2" x14ac:dyDescent="0.3"/>
  <cols>
    <col min="1" max="1" width="10.6640625" style="31" customWidth="1"/>
    <col min="2" max="2" width="11.77734375" style="31" customWidth="1"/>
    <col min="3" max="3" width="8.6640625" style="31" customWidth="1"/>
    <col min="4" max="4" width="9.6640625" style="31" customWidth="1"/>
    <col min="5" max="5" width="8.6640625" style="31" customWidth="1"/>
    <col min="6" max="6" width="9.6640625" style="31" customWidth="1"/>
    <col min="7" max="7" width="10.109375" style="31" customWidth="1"/>
    <col min="8" max="9" width="8.6640625" style="31" customWidth="1"/>
    <col min="10" max="10" width="9.6640625" style="31" customWidth="1"/>
    <col min="11" max="256" width="8.88671875" style="31"/>
    <col min="257" max="257" width="10.6640625" style="31" customWidth="1"/>
    <col min="258" max="258" width="11.77734375" style="31" customWidth="1"/>
    <col min="259" max="259" width="8.6640625" style="31" customWidth="1"/>
    <col min="260" max="260" width="9.6640625" style="31" customWidth="1"/>
    <col min="261" max="261" width="8.6640625" style="31" customWidth="1"/>
    <col min="262" max="262" width="9.6640625" style="31" customWidth="1"/>
    <col min="263" max="263" width="10.109375" style="31" customWidth="1"/>
    <col min="264" max="265" width="8.6640625" style="31" customWidth="1"/>
    <col min="266" max="266" width="9.6640625" style="31" customWidth="1"/>
    <col min="267" max="512" width="8.88671875" style="31"/>
    <col min="513" max="513" width="10.6640625" style="31" customWidth="1"/>
    <col min="514" max="514" width="11.77734375" style="31" customWidth="1"/>
    <col min="515" max="515" width="8.6640625" style="31" customWidth="1"/>
    <col min="516" max="516" width="9.6640625" style="31" customWidth="1"/>
    <col min="517" max="517" width="8.6640625" style="31" customWidth="1"/>
    <col min="518" max="518" width="9.6640625" style="31" customWidth="1"/>
    <col min="519" max="519" width="10.109375" style="31" customWidth="1"/>
    <col min="520" max="521" width="8.6640625" style="31" customWidth="1"/>
    <col min="522" max="522" width="9.6640625" style="31" customWidth="1"/>
    <col min="523" max="768" width="8.88671875" style="31"/>
    <col min="769" max="769" width="10.6640625" style="31" customWidth="1"/>
    <col min="770" max="770" width="11.77734375" style="31" customWidth="1"/>
    <col min="771" max="771" width="8.6640625" style="31" customWidth="1"/>
    <col min="772" max="772" width="9.6640625" style="31" customWidth="1"/>
    <col min="773" max="773" width="8.6640625" style="31" customWidth="1"/>
    <col min="774" max="774" width="9.6640625" style="31" customWidth="1"/>
    <col min="775" max="775" width="10.109375" style="31" customWidth="1"/>
    <col min="776" max="777" width="8.6640625" style="31" customWidth="1"/>
    <col min="778" max="778" width="9.6640625" style="31" customWidth="1"/>
    <col min="779" max="1024" width="8.88671875" style="31"/>
    <col min="1025" max="1025" width="10.6640625" style="31" customWidth="1"/>
    <col min="1026" max="1026" width="11.77734375" style="31" customWidth="1"/>
    <col min="1027" max="1027" width="8.6640625" style="31" customWidth="1"/>
    <col min="1028" max="1028" width="9.6640625" style="31" customWidth="1"/>
    <col min="1029" max="1029" width="8.6640625" style="31" customWidth="1"/>
    <col min="1030" max="1030" width="9.6640625" style="31" customWidth="1"/>
    <col min="1031" max="1031" width="10.109375" style="31" customWidth="1"/>
    <col min="1032" max="1033" width="8.6640625" style="31" customWidth="1"/>
    <col min="1034" max="1034" width="9.6640625" style="31" customWidth="1"/>
    <col min="1035" max="1280" width="8.88671875" style="31"/>
    <col min="1281" max="1281" width="10.6640625" style="31" customWidth="1"/>
    <col min="1282" max="1282" width="11.77734375" style="31" customWidth="1"/>
    <col min="1283" max="1283" width="8.6640625" style="31" customWidth="1"/>
    <col min="1284" max="1284" width="9.6640625" style="31" customWidth="1"/>
    <col min="1285" max="1285" width="8.6640625" style="31" customWidth="1"/>
    <col min="1286" max="1286" width="9.6640625" style="31" customWidth="1"/>
    <col min="1287" max="1287" width="10.109375" style="31" customWidth="1"/>
    <col min="1288" max="1289" width="8.6640625" style="31" customWidth="1"/>
    <col min="1290" max="1290" width="9.6640625" style="31" customWidth="1"/>
    <col min="1291" max="1536" width="8.88671875" style="31"/>
    <col min="1537" max="1537" width="10.6640625" style="31" customWidth="1"/>
    <col min="1538" max="1538" width="11.77734375" style="31" customWidth="1"/>
    <col min="1539" max="1539" width="8.6640625" style="31" customWidth="1"/>
    <col min="1540" max="1540" width="9.6640625" style="31" customWidth="1"/>
    <col min="1541" max="1541" width="8.6640625" style="31" customWidth="1"/>
    <col min="1542" max="1542" width="9.6640625" style="31" customWidth="1"/>
    <col min="1543" max="1543" width="10.109375" style="31" customWidth="1"/>
    <col min="1544" max="1545" width="8.6640625" style="31" customWidth="1"/>
    <col min="1546" max="1546" width="9.6640625" style="31" customWidth="1"/>
    <col min="1547" max="1792" width="8.88671875" style="31"/>
    <col min="1793" max="1793" width="10.6640625" style="31" customWidth="1"/>
    <col min="1794" max="1794" width="11.77734375" style="31" customWidth="1"/>
    <col min="1795" max="1795" width="8.6640625" style="31" customWidth="1"/>
    <col min="1796" max="1796" width="9.6640625" style="31" customWidth="1"/>
    <col min="1797" max="1797" width="8.6640625" style="31" customWidth="1"/>
    <col min="1798" max="1798" width="9.6640625" style="31" customWidth="1"/>
    <col min="1799" max="1799" width="10.109375" style="31" customWidth="1"/>
    <col min="1800" max="1801" width="8.6640625" style="31" customWidth="1"/>
    <col min="1802" max="1802" width="9.6640625" style="31" customWidth="1"/>
    <col min="1803" max="2048" width="8.88671875" style="31"/>
    <col min="2049" max="2049" width="10.6640625" style="31" customWidth="1"/>
    <col min="2050" max="2050" width="11.77734375" style="31" customWidth="1"/>
    <col min="2051" max="2051" width="8.6640625" style="31" customWidth="1"/>
    <col min="2052" max="2052" width="9.6640625" style="31" customWidth="1"/>
    <col min="2053" max="2053" width="8.6640625" style="31" customWidth="1"/>
    <col min="2054" max="2054" width="9.6640625" style="31" customWidth="1"/>
    <col min="2055" max="2055" width="10.109375" style="31" customWidth="1"/>
    <col min="2056" max="2057" width="8.6640625" style="31" customWidth="1"/>
    <col min="2058" max="2058" width="9.6640625" style="31" customWidth="1"/>
    <col min="2059" max="2304" width="8.88671875" style="31"/>
    <col min="2305" max="2305" width="10.6640625" style="31" customWidth="1"/>
    <col min="2306" max="2306" width="11.77734375" style="31" customWidth="1"/>
    <col min="2307" max="2307" width="8.6640625" style="31" customWidth="1"/>
    <col min="2308" max="2308" width="9.6640625" style="31" customWidth="1"/>
    <col min="2309" max="2309" width="8.6640625" style="31" customWidth="1"/>
    <col min="2310" max="2310" width="9.6640625" style="31" customWidth="1"/>
    <col min="2311" max="2311" width="10.109375" style="31" customWidth="1"/>
    <col min="2312" max="2313" width="8.6640625" style="31" customWidth="1"/>
    <col min="2314" max="2314" width="9.6640625" style="31" customWidth="1"/>
    <col min="2315" max="2560" width="8.88671875" style="31"/>
    <col min="2561" max="2561" width="10.6640625" style="31" customWidth="1"/>
    <col min="2562" max="2562" width="11.77734375" style="31" customWidth="1"/>
    <col min="2563" max="2563" width="8.6640625" style="31" customWidth="1"/>
    <col min="2564" max="2564" width="9.6640625" style="31" customWidth="1"/>
    <col min="2565" max="2565" width="8.6640625" style="31" customWidth="1"/>
    <col min="2566" max="2566" width="9.6640625" style="31" customWidth="1"/>
    <col min="2567" max="2567" width="10.109375" style="31" customWidth="1"/>
    <col min="2568" max="2569" width="8.6640625" style="31" customWidth="1"/>
    <col min="2570" max="2570" width="9.6640625" style="31" customWidth="1"/>
    <col min="2571" max="2816" width="8.88671875" style="31"/>
    <col min="2817" max="2817" width="10.6640625" style="31" customWidth="1"/>
    <col min="2818" max="2818" width="11.77734375" style="31" customWidth="1"/>
    <col min="2819" max="2819" width="8.6640625" style="31" customWidth="1"/>
    <col min="2820" max="2820" width="9.6640625" style="31" customWidth="1"/>
    <col min="2821" max="2821" width="8.6640625" style="31" customWidth="1"/>
    <col min="2822" max="2822" width="9.6640625" style="31" customWidth="1"/>
    <col min="2823" max="2823" width="10.109375" style="31" customWidth="1"/>
    <col min="2824" max="2825" width="8.6640625" style="31" customWidth="1"/>
    <col min="2826" max="2826" width="9.6640625" style="31" customWidth="1"/>
    <col min="2827" max="3072" width="8.88671875" style="31"/>
    <col min="3073" max="3073" width="10.6640625" style="31" customWidth="1"/>
    <col min="3074" max="3074" width="11.77734375" style="31" customWidth="1"/>
    <col min="3075" max="3075" width="8.6640625" style="31" customWidth="1"/>
    <col min="3076" max="3076" width="9.6640625" style="31" customWidth="1"/>
    <col min="3077" max="3077" width="8.6640625" style="31" customWidth="1"/>
    <col min="3078" max="3078" width="9.6640625" style="31" customWidth="1"/>
    <col min="3079" max="3079" width="10.109375" style="31" customWidth="1"/>
    <col min="3080" max="3081" width="8.6640625" style="31" customWidth="1"/>
    <col min="3082" max="3082" width="9.6640625" style="31" customWidth="1"/>
    <col min="3083" max="3328" width="8.88671875" style="31"/>
    <col min="3329" max="3329" width="10.6640625" style="31" customWidth="1"/>
    <col min="3330" max="3330" width="11.77734375" style="31" customWidth="1"/>
    <col min="3331" max="3331" width="8.6640625" style="31" customWidth="1"/>
    <col min="3332" max="3332" width="9.6640625" style="31" customWidth="1"/>
    <col min="3333" max="3333" width="8.6640625" style="31" customWidth="1"/>
    <col min="3334" max="3334" width="9.6640625" style="31" customWidth="1"/>
    <col min="3335" max="3335" width="10.109375" style="31" customWidth="1"/>
    <col min="3336" max="3337" width="8.6640625" style="31" customWidth="1"/>
    <col min="3338" max="3338" width="9.6640625" style="31" customWidth="1"/>
    <col min="3339" max="3584" width="8.88671875" style="31"/>
    <col min="3585" max="3585" width="10.6640625" style="31" customWidth="1"/>
    <col min="3586" max="3586" width="11.77734375" style="31" customWidth="1"/>
    <col min="3587" max="3587" width="8.6640625" style="31" customWidth="1"/>
    <col min="3588" max="3588" width="9.6640625" style="31" customWidth="1"/>
    <col min="3589" max="3589" width="8.6640625" style="31" customWidth="1"/>
    <col min="3590" max="3590" width="9.6640625" style="31" customWidth="1"/>
    <col min="3591" max="3591" width="10.109375" style="31" customWidth="1"/>
    <col min="3592" max="3593" width="8.6640625" style="31" customWidth="1"/>
    <col min="3594" max="3594" width="9.6640625" style="31" customWidth="1"/>
    <col min="3595" max="3840" width="8.88671875" style="31"/>
    <col min="3841" max="3841" width="10.6640625" style="31" customWidth="1"/>
    <col min="3842" max="3842" width="11.77734375" style="31" customWidth="1"/>
    <col min="3843" max="3843" width="8.6640625" style="31" customWidth="1"/>
    <col min="3844" max="3844" width="9.6640625" style="31" customWidth="1"/>
    <col min="3845" max="3845" width="8.6640625" style="31" customWidth="1"/>
    <col min="3846" max="3846" width="9.6640625" style="31" customWidth="1"/>
    <col min="3847" max="3847" width="10.109375" style="31" customWidth="1"/>
    <col min="3848" max="3849" width="8.6640625" style="31" customWidth="1"/>
    <col min="3850" max="3850" width="9.6640625" style="31" customWidth="1"/>
    <col min="3851" max="4096" width="8.88671875" style="31"/>
    <col min="4097" max="4097" width="10.6640625" style="31" customWidth="1"/>
    <col min="4098" max="4098" width="11.77734375" style="31" customWidth="1"/>
    <col min="4099" max="4099" width="8.6640625" style="31" customWidth="1"/>
    <col min="4100" max="4100" width="9.6640625" style="31" customWidth="1"/>
    <col min="4101" max="4101" width="8.6640625" style="31" customWidth="1"/>
    <col min="4102" max="4102" width="9.6640625" style="31" customWidth="1"/>
    <col min="4103" max="4103" width="10.109375" style="31" customWidth="1"/>
    <col min="4104" max="4105" width="8.6640625" style="31" customWidth="1"/>
    <col min="4106" max="4106" width="9.6640625" style="31" customWidth="1"/>
    <col min="4107" max="4352" width="8.88671875" style="31"/>
    <col min="4353" max="4353" width="10.6640625" style="31" customWidth="1"/>
    <col min="4354" max="4354" width="11.77734375" style="31" customWidth="1"/>
    <col min="4355" max="4355" width="8.6640625" style="31" customWidth="1"/>
    <col min="4356" max="4356" width="9.6640625" style="31" customWidth="1"/>
    <col min="4357" max="4357" width="8.6640625" style="31" customWidth="1"/>
    <col min="4358" max="4358" width="9.6640625" style="31" customWidth="1"/>
    <col min="4359" max="4359" width="10.109375" style="31" customWidth="1"/>
    <col min="4360" max="4361" width="8.6640625" style="31" customWidth="1"/>
    <col min="4362" max="4362" width="9.6640625" style="31" customWidth="1"/>
    <col min="4363" max="4608" width="8.88671875" style="31"/>
    <col min="4609" max="4609" width="10.6640625" style="31" customWidth="1"/>
    <col min="4610" max="4610" width="11.77734375" style="31" customWidth="1"/>
    <col min="4611" max="4611" width="8.6640625" style="31" customWidth="1"/>
    <col min="4612" max="4612" width="9.6640625" style="31" customWidth="1"/>
    <col min="4613" max="4613" width="8.6640625" style="31" customWidth="1"/>
    <col min="4614" max="4614" width="9.6640625" style="31" customWidth="1"/>
    <col min="4615" max="4615" width="10.109375" style="31" customWidth="1"/>
    <col min="4616" max="4617" width="8.6640625" style="31" customWidth="1"/>
    <col min="4618" max="4618" width="9.6640625" style="31" customWidth="1"/>
    <col min="4619" max="4864" width="8.88671875" style="31"/>
    <col min="4865" max="4865" width="10.6640625" style="31" customWidth="1"/>
    <col min="4866" max="4866" width="11.77734375" style="31" customWidth="1"/>
    <col min="4867" max="4867" width="8.6640625" style="31" customWidth="1"/>
    <col min="4868" max="4868" width="9.6640625" style="31" customWidth="1"/>
    <col min="4869" max="4869" width="8.6640625" style="31" customWidth="1"/>
    <col min="4870" max="4870" width="9.6640625" style="31" customWidth="1"/>
    <col min="4871" max="4871" width="10.109375" style="31" customWidth="1"/>
    <col min="4872" max="4873" width="8.6640625" style="31" customWidth="1"/>
    <col min="4874" max="4874" width="9.6640625" style="31" customWidth="1"/>
    <col min="4875" max="5120" width="8.88671875" style="31"/>
    <col min="5121" max="5121" width="10.6640625" style="31" customWidth="1"/>
    <col min="5122" max="5122" width="11.77734375" style="31" customWidth="1"/>
    <col min="5123" max="5123" width="8.6640625" style="31" customWidth="1"/>
    <col min="5124" max="5124" width="9.6640625" style="31" customWidth="1"/>
    <col min="5125" max="5125" width="8.6640625" style="31" customWidth="1"/>
    <col min="5126" max="5126" width="9.6640625" style="31" customWidth="1"/>
    <col min="5127" max="5127" width="10.109375" style="31" customWidth="1"/>
    <col min="5128" max="5129" width="8.6640625" style="31" customWidth="1"/>
    <col min="5130" max="5130" width="9.6640625" style="31" customWidth="1"/>
    <col min="5131" max="5376" width="8.88671875" style="31"/>
    <col min="5377" max="5377" width="10.6640625" style="31" customWidth="1"/>
    <col min="5378" max="5378" width="11.77734375" style="31" customWidth="1"/>
    <col min="5379" max="5379" width="8.6640625" style="31" customWidth="1"/>
    <col min="5380" max="5380" width="9.6640625" style="31" customWidth="1"/>
    <col min="5381" max="5381" width="8.6640625" style="31" customWidth="1"/>
    <col min="5382" max="5382" width="9.6640625" style="31" customWidth="1"/>
    <col min="5383" max="5383" width="10.109375" style="31" customWidth="1"/>
    <col min="5384" max="5385" width="8.6640625" style="31" customWidth="1"/>
    <col min="5386" max="5386" width="9.6640625" style="31" customWidth="1"/>
    <col min="5387" max="5632" width="8.88671875" style="31"/>
    <col min="5633" max="5633" width="10.6640625" style="31" customWidth="1"/>
    <col min="5634" max="5634" width="11.77734375" style="31" customWidth="1"/>
    <col min="5635" max="5635" width="8.6640625" style="31" customWidth="1"/>
    <col min="5636" max="5636" width="9.6640625" style="31" customWidth="1"/>
    <col min="5637" max="5637" width="8.6640625" style="31" customWidth="1"/>
    <col min="5638" max="5638" width="9.6640625" style="31" customWidth="1"/>
    <col min="5639" max="5639" width="10.109375" style="31" customWidth="1"/>
    <col min="5640" max="5641" width="8.6640625" style="31" customWidth="1"/>
    <col min="5642" max="5642" width="9.6640625" style="31" customWidth="1"/>
    <col min="5643" max="5888" width="8.88671875" style="31"/>
    <col min="5889" max="5889" width="10.6640625" style="31" customWidth="1"/>
    <col min="5890" max="5890" width="11.77734375" style="31" customWidth="1"/>
    <col min="5891" max="5891" width="8.6640625" style="31" customWidth="1"/>
    <col min="5892" max="5892" width="9.6640625" style="31" customWidth="1"/>
    <col min="5893" max="5893" width="8.6640625" style="31" customWidth="1"/>
    <col min="5894" max="5894" width="9.6640625" style="31" customWidth="1"/>
    <col min="5895" max="5895" width="10.109375" style="31" customWidth="1"/>
    <col min="5896" max="5897" width="8.6640625" style="31" customWidth="1"/>
    <col min="5898" max="5898" width="9.6640625" style="31" customWidth="1"/>
    <col min="5899" max="6144" width="8.88671875" style="31"/>
    <col min="6145" max="6145" width="10.6640625" style="31" customWidth="1"/>
    <col min="6146" max="6146" width="11.77734375" style="31" customWidth="1"/>
    <col min="6147" max="6147" width="8.6640625" style="31" customWidth="1"/>
    <col min="6148" max="6148" width="9.6640625" style="31" customWidth="1"/>
    <col min="6149" max="6149" width="8.6640625" style="31" customWidth="1"/>
    <col min="6150" max="6150" width="9.6640625" style="31" customWidth="1"/>
    <col min="6151" max="6151" width="10.109375" style="31" customWidth="1"/>
    <col min="6152" max="6153" width="8.6640625" style="31" customWidth="1"/>
    <col min="6154" max="6154" width="9.6640625" style="31" customWidth="1"/>
    <col min="6155" max="6400" width="8.88671875" style="31"/>
    <col min="6401" max="6401" width="10.6640625" style="31" customWidth="1"/>
    <col min="6402" max="6402" width="11.77734375" style="31" customWidth="1"/>
    <col min="6403" max="6403" width="8.6640625" style="31" customWidth="1"/>
    <col min="6404" max="6404" width="9.6640625" style="31" customWidth="1"/>
    <col min="6405" max="6405" width="8.6640625" style="31" customWidth="1"/>
    <col min="6406" max="6406" width="9.6640625" style="31" customWidth="1"/>
    <col min="6407" max="6407" width="10.109375" style="31" customWidth="1"/>
    <col min="6408" max="6409" width="8.6640625" style="31" customWidth="1"/>
    <col min="6410" max="6410" width="9.6640625" style="31" customWidth="1"/>
    <col min="6411" max="6656" width="8.88671875" style="31"/>
    <col min="6657" max="6657" width="10.6640625" style="31" customWidth="1"/>
    <col min="6658" max="6658" width="11.77734375" style="31" customWidth="1"/>
    <col min="6659" max="6659" width="8.6640625" style="31" customWidth="1"/>
    <col min="6660" max="6660" width="9.6640625" style="31" customWidth="1"/>
    <col min="6661" max="6661" width="8.6640625" style="31" customWidth="1"/>
    <col min="6662" max="6662" width="9.6640625" style="31" customWidth="1"/>
    <col min="6663" max="6663" width="10.109375" style="31" customWidth="1"/>
    <col min="6664" max="6665" width="8.6640625" style="31" customWidth="1"/>
    <col min="6666" max="6666" width="9.6640625" style="31" customWidth="1"/>
    <col min="6667" max="6912" width="8.88671875" style="31"/>
    <col min="6913" max="6913" width="10.6640625" style="31" customWidth="1"/>
    <col min="6914" max="6914" width="11.77734375" style="31" customWidth="1"/>
    <col min="6915" max="6915" width="8.6640625" style="31" customWidth="1"/>
    <col min="6916" max="6916" width="9.6640625" style="31" customWidth="1"/>
    <col min="6917" max="6917" width="8.6640625" style="31" customWidth="1"/>
    <col min="6918" max="6918" width="9.6640625" style="31" customWidth="1"/>
    <col min="6919" max="6919" width="10.109375" style="31" customWidth="1"/>
    <col min="6920" max="6921" width="8.6640625" style="31" customWidth="1"/>
    <col min="6922" max="6922" width="9.6640625" style="31" customWidth="1"/>
    <col min="6923" max="7168" width="8.88671875" style="31"/>
    <col min="7169" max="7169" width="10.6640625" style="31" customWidth="1"/>
    <col min="7170" max="7170" width="11.77734375" style="31" customWidth="1"/>
    <col min="7171" max="7171" width="8.6640625" style="31" customWidth="1"/>
    <col min="7172" max="7172" width="9.6640625" style="31" customWidth="1"/>
    <col min="7173" max="7173" width="8.6640625" style="31" customWidth="1"/>
    <col min="7174" max="7174" width="9.6640625" style="31" customWidth="1"/>
    <col min="7175" max="7175" width="10.109375" style="31" customWidth="1"/>
    <col min="7176" max="7177" width="8.6640625" style="31" customWidth="1"/>
    <col min="7178" max="7178" width="9.6640625" style="31" customWidth="1"/>
    <col min="7179" max="7424" width="8.88671875" style="31"/>
    <col min="7425" max="7425" width="10.6640625" style="31" customWidth="1"/>
    <col min="7426" max="7426" width="11.77734375" style="31" customWidth="1"/>
    <col min="7427" max="7427" width="8.6640625" style="31" customWidth="1"/>
    <col min="7428" max="7428" width="9.6640625" style="31" customWidth="1"/>
    <col min="7429" max="7429" width="8.6640625" style="31" customWidth="1"/>
    <col min="7430" max="7430" width="9.6640625" style="31" customWidth="1"/>
    <col min="7431" max="7431" width="10.109375" style="31" customWidth="1"/>
    <col min="7432" max="7433" width="8.6640625" style="31" customWidth="1"/>
    <col min="7434" max="7434" width="9.6640625" style="31" customWidth="1"/>
    <col min="7435" max="7680" width="8.88671875" style="31"/>
    <col min="7681" max="7681" width="10.6640625" style="31" customWidth="1"/>
    <col min="7682" max="7682" width="11.77734375" style="31" customWidth="1"/>
    <col min="7683" max="7683" width="8.6640625" style="31" customWidth="1"/>
    <col min="7684" max="7684" width="9.6640625" style="31" customWidth="1"/>
    <col min="7685" max="7685" width="8.6640625" style="31" customWidth="1"/>
    <col min="7686" max="7686" width="9.6640625" style="31" customWidth="1"/>
    <col min="7687" max="7687" width="10.109375" style="31" customWidth="1"/>
    <col min="7688" max="7689" width="8.6640625" style="31" customWidth="1"/>
    <col min="7690" max="7690" width="9.6640625" style="31" customWidth="1"/>
    <col min="7691" max="7936" width="8.88671875" style="31"/>
    <col min="7937" max="7937" width="10.6640625" style="31" customWidth="1"/>
    <col min="7938" max="7938" width="11.77734375" style="31" customWidth="1"/>
    <col min="7939" max="7939" width="8.6640625" style="31" customWidth="1"/>
    <col min="7940" max="7940" width="9.6640625" style="31" customWidth="1"/>
    <col min="7941" max="7941" width="8.6640625" style="31" customWidth="1"/>
    <col min="7942" max="7942" width="9.6640625" style="31" customWidth="1"/>
    <col min="7943" max="7943" width="10.109375" style="31" customWidth="1"/>
    <col min="7944" max="7945" width="8.6640625" style="31" customWidth="1"/>
    <col min="7946" max="7946" width="9.6640625" style="31" customWidth="1"/>
    <col min="7947" max="8192" width="8.88671875" style="31"/>
    <col min="8193" max="8193" width="10.6640625" style="31" customWidth="1"/>
    <col min="8194" max="8194" width="11.77734375" style="31" customWidth="1"/>
    <col min="8195" max="8195" width="8.6640625" style="31" customWidth="1"/>
    <col min="8196" max="8196" width="9.6640625" style="31" customWidth="1"/>
    <col min="8197" max="8197" width="8.6640625" style="31" customWidth="1"/>
    <col min="8198" max="8198" width="9.6640625" style="31" customWidth="1"/>
    <col min="8199" max="8199" width="10.109375" style="31" customWidth="1"/>
    <col min="8200" max="8201" width="8.6640625" style="31" customWidth="1"/>
    <col min="8202" max="8202" width="9.6640625" style="31" customWidth="1"/>
    <col min="8203" max="8448" width="8.88671875" style="31"/>
    <col min="8449" max="8449" width="10.6640625" style="31" customWidth="1"/>
    <col min="8450" max="8450" width="11.77734375" style="31" customWidth="1"/>
    <col min="8451" max="8451" width="8.6640625" style="31" customWidth="1"/>
    <col min="8452" max="8452" width="9.6640625" style="31" customWidth="1"/>
    <col min="8453" max="8453" width="8.6640625" style="31" customWidth="1"/>
    <col min="8454" max="8454" width="9.6640625" style="31" customWidth="1"/>
    <col min="8455" max="8455" width="10.109375" style="31" customWidth="1"/>
    <col min="8456" max="8457" width="8.6640625" style="31" customWidth="1"/>
    <col min="8458" max="8458" width="9.6640625" style="31" customWidth="1"/>
    <col min="8459" max="8704" width="8.88671875" style="31"/>
    <col min="8705" max="8705" width="10.6640625" style="31" customWidth="1"/>
    <col min="8706" max="8706" width="11.77734375" style="31" customWidth="1"/>
    <col min="8707" max="8707" width="8.6640625" style="31" customWidth="1"/>
    <col min="8708" max="8708" width="9.6640625" style="31" customWidth="1"/>
    <col min="8709" max="8709" width="8.6640625" style="31" customWidth="1"/>
    <col min="8710" max="8710" width="9.6640625" style="31" customWidth="1"/>
    <col min="8711" max="8711" width="10.109375" style="31" customWidth="1"/>
    <col min="8712" max="8713" width="8.6640625" style="31" customWidth="1"/>
    <col min="8714" max="8714" width="9.6640625" style="31" customWidth="1"/>
    <col min="8715" max="8960" width="8.88671875" style="31"/>
    <col min="8961" max="8961" width="10.6640625" style="31" customWidth="1"/>
    <col min="8962" max="8962" width="11.77734375" style="31" customWidth="1"/>
    <col min="8963" max="8963" width="8.6640625" style="31" customWidth="1"/>
    <col min="8964" max="8964" width="9.6640625" style="31" customWidth="1"/>
    <col min="8965" max="8965" width="8.6640625" style="31" customWidth="1"/>
    <col min="8966" max="8966" width="9.6640625" style="31" customWidth="1"/>
    <col min="8967" max="8967" width="10.109375" style="31" customWidth="1"/>
    <col min="8968" max="8969" width="8.6640625" style="31" customWidth="1"/>
    <col min="8970" max="8970" width="9.6640625" style="31" customWidth="1"/>
    <col min="8971" max="9216" width="8.88671875" style="31"/>
    <col min="9217" max="9217" width="10.6640625" style="31" customWidth="1"/>
    <col min="9218" max="9218" width="11.77734375" style="31" customWidth="1"/>
    <col min="9219" max="9219" width="8.6640625" style="31" customWidth="1"/>
    <col min="9220" max="9220" width="9.6640625" style="31" customWidth="1"/>
    <col min="9221" max="9221" width="8.6640625" style="31" customWidth="1"/>
    <col min="9222" max="9222" width="9.6640625" style="31" customWidth="1"/>
    <col min="9223" max="9223" width="10.109375" style="31" customWidth="1"/>
    <col min="9224" max="9225" width="8.6640625" style="31" customWidth="1"/>
    <col min="9226" max="9226" width="9.6640625" style="31" customWidth="1"/>
    <col min="9227" max="9472" width="8.88671875" style="31"/>
    <col min="9473" max="9473" width="10.6640625" style="31" customWidth="1"/>
    <col min="9474" max="9474" width="11.77734375" style="31" customWidth="1"/>
    <col min="9475" max="9475" width="8.6640625" style="31" customWidth="1"/>
    <col min="9476" max="9476" width="9.6640625" style="31" customWidth="1"/>
    <col min="9477" max="9477" width="8.6640625" style="31" customWidth="1"/>
    <col min="9478" max="9478" width="9.6640625" style="31" customWidth="1"/>
    <col min="9479" max="9479" width="10.109375" style="31" customWidth="1"/>
    <col min="9480" max="9481" width="8.6640625" style="31" customWidth="1"/>
    <col min="9482" max="9482" width="9.6640625" style="31" customWidth="1"/>
    <col min="9483" max="9728" width="8.88671875" style="31"/>
    <col min="9729" max="9729" width="10.6640625" style="31" customWidth="1"/>
    <col min="9730" max="9730" width="11.77734375" style="31" customWidth="1"/>
    <col min="9731" max="9731" width="8.6640625" style="31" customWidth="1"/>
    <col min="9732" max="9732" width="9.6640625" style="31" customWidth="1"/>
    <col min="9733" max="9733" width="8.6640625" style="31" customWidth="1"/>
    <col min="9734" max="9734" width="9.6640625" style="31" customWidth="1"/>
    <col min="9735" max="9735" width="10.109375" style="31" customWidth="1"/>
    <col min="9736" max="9737" width="8.6640625" style="31" customWidth="1"/>
    <col min="9738" max="9738" width="9.6640625" style="31" customWidth="1"/>
    <col min="9739" max="9984" width="8.88671875" style="31"/>
    <col min="9985" max="9985" width="10.6640625" style="31" customWidth="1"/>
    <col min="9986" max="9986" width="11.77734375" style="31" customWidth="1"/>
    <col min="9987" max="9987" width="8.6640625" style="31" customWidth="1"/>
    <col min="9988" max="9988" width="9.6640625" style="31" customWidth="1"/>
    <col min="9989" max="9989" width="8.6640625" style="31" customWidth="1"/>
    <col min="9990" max="9990" width="9.6640625" style="31" customWidth="1"/>
    <col min="9991" max="9991" width="10.109375" style="31" customWidth="1"/>
    <col min="9992" max="9993" width="8.6640625" style="31" customWidth="1"/>
    <col min="9994" max="9994" width="9.6640625" style="31" customWidth="1"/>
    <col min="9995" max="10240" width="8.88671875" style="31"/>
    <col min="10241" max="10241" width="10.6640625" style="31" customWidth="1"/>
    <col min="10242" max="10242" width="11.77734375" style="31" customWidth="1"/>
    <col min="10243" max="10243" width="8.6640625" style="31" customWidth="1"/>
    <col min="10244" max="10244" width="9.6640625" style="31" customWidth="1"/>
    <col min="10245" max="10245" width="8.6640625" style="31" customWidth="1"/>
    <col min="10246" max="10246" width="9.6640625" style="31" customWidth="1"/>
    <col min="10247" max="10247" width="10.109375" style="31" customWidth="1"/>
    <col min="10248" max="10249" width="8.6640625" style="31" customWidth="1"/>
    <col min="10250" max="10250" width="9.6640625" style="31" customWidth="1"/>
    <col min="10251" max="10496" width="8.88671875" style="31"/>
    <col min="10497" max="10497" width="10.6640625" style="31" customWidth="1"/>
    <col min="10498" max="10498" width="11.77734375" style="31" customWidth="1"/>
    <col min="10499" max="10499" width="8.6640625" style="31" customWidth="1"/>
    <col min="10500" max="10500" width="9.6640625" style="31" customWidth="1"/>
    <col min="10501" max="10501" width="8.6640625" style="31" customWidth="1"/>
    <col min="10502" max="10502" width="9.6640625" style="31" customWidth="1"/>
    <col min="10503" max="10503" width="10.109375" style="31" customWidth="1"/>
    <col min="10504" max="10505" width="8.6640625" style="31" customWidth="1"/>
    <col min="10506" max="10506" width="9.6640625" style="31" customWidth="1"/>
    <col min="10507" max="10752" width="8.88671875" style="31"/>
    <col min="10753" max="10753" width="10.6640625" style="31" customWidth="1"/>
    <col min="10754" max="10754" width="11.77734375" style="31" customWidth="1"/>
    <col min="10755" max="10755" width="8.6640625" style="31" customWidth="1"/>
    <col min="10756" max="10756" width="9.6640625" style="31" customWidth="1"/>
    <col min="10757" max="10757" width="8.6640625" style="31" customWidth="1"/>
    <col min="10758" max="10758" width="9.6640625" style="31" customWidth="1"/>
    <col min="10759" max="10759" width="10.109375" style="31" customWidth="1"/>
    <col min="10760" max="10761" width="8.6640625" style="31" customWidth="1"/>
    <col min="10762" max="10762" width="9.6640625" style="31" customWidth="1"/>
    <col min="10763" max="11008" width="8.88671875" style="31"/>
    <col min="11009" max="11009" width="10.6640625" style="31" customWidth="1"/>
    <col min="11010" max="11010" width="11.77734375" style="31" customWidth="1"/>
    <col min="11011" max="11011" width="8.6640625" style="31" customWidth="1"/>
    <col min="11012" max="11012" width="9.6640625" style="31" customWidth="1"/>
    <col min="11013" max="11013" width="8.6640625" style="31" customWidth="1"/>
    <col min="11014" max="11014" width="9.6640625" style="31" customWidth="1"/>
    <col min="11015" max="11015" width="10.109375" style="31" customWidth="1"/>
    <col min="11016" max="11017" width="8.6640625" style="31" customWidth="1"/>
    <col min="11018" max="11018" width="9.6640625" style="31" customWidth="1"/>
    <col min="11019" max="11264" width="8.88671875" style="31"/>
    <col min="11265" max="11265" width="10.6640625" style="31" customWidth="1"/>
    <col min="11266" max="11266" width="11.77734375" style="31" customWidth="1"/>
    <col min="11267" max="11267" width="8.6640625" style="31" customWidth="1"/>
    <col min="11268" max="11268" width="9.6640625" style="31" customWidth="1"/>
    <col min="11269" max="11269" width="8.6640625" style="31" customWidth="1"/>
    <col min="11270" max="11270" width="9.6640625" style="31" customWidth="1"/>
    <col min="11271" max="11271" width="10.109375" style="31" customWidth="1"/>
    <col min="11272" max="11273" width="8.6640625" style="31" customWidth="1"/>
    <col min="11274" max="11274" width="9.6640625" style="31" customWidth="1"/>
    <col min="11275" max="11520" width="8.88671875" style="31"/>
    <col min="11521" max="11521" width="10.6640625" style="31" customWidth="1"/>
    <col min="11522" max="11522" width="11.77734375" style="31" customWidth="1"/>
    <col min="11523" max="11523" width="8.6640625" style="31" customWidth="1"/>
    <col min="11524" max="11524" width="9.6640625" style="31" customWidth="1"/>
    <col min="11525" max="11525" width="8.6640625" style="31" customWidth="1"/>
    <col min="11526" max="11526" width="9.6640625" style="31" customWidth="1"/>
    <col min="11527" max="11527" width="10.109375" style="31" customWidth="1"/>
    <col min="11528" max="11529" width="8.6640625" style="31" customWidth="1"/>
    <col min="11530" max="11530" width="9.6640625" style="31" customWidth="1"/>
    <col min="11531" max="11776" width="8.88671875" style="31"/>
    <col min="11777" max="11777" width="10.6640625" style="31" customWidth="1"/>
    <col min="11778" max="11778" width="11.77734375" style="31" customWidth="1"/>
    <col min="11779" max="11779" width="8.6640625" style="31" customWidth="1"/>
    <col min="11780" max="11780" width="9.6640625" style="31" customWidth="1"/>
    <col min="11781" max="11781" width="8.6640625" style="31" customWidth="1"/>
    <col min="11782" max="11782" width="9.6640625" style="31" customWidth="1"/>
    <col min="11783" max="11783" width="10.109375" style="31" customWidth="1"/>
    <col min="11784" max="11785" width="8.6640625" style="31" customWidth="1"/>
    <col min="11786" max="11786" width="9.6640625" style="31" customWidth="1"/>
    <col min="11787" max="12032" width="8.88671875" style="31"/>
    <col min="12033" max="12033" width="10.6640625" style="31" customWidth="1"/>
    <col min="12034" max="12034" width="11.77734375" style="31" customWidth="1"/>
    <col min="12035" max="12035" width="8.6640625" style="31" customWidth="1"/>
    <col min="12036" max="12036" width="9.6640625" style="31" customWidth="1"/>
    <col min="12037" max="12037" width="8.6640625" style="31" customWidth="1"/>
    <col min="12038" max="12038" width="9.6640625" style="31" customWidth="1"/>
    <col min="12039" max="12039" width="10.109375" style="31" customWidth="1"/>
    <col min="12040" max="12041" width="8.6640625" style="31" customWidth="1"/>
    <col min="12042" max="12042" width="9.6640625" style="31" customWidth="1"/>
    <col min="12043" max="12288" width="8.88671875" style="31"/>
    <col min="12289" max="12289" width="10.6640625" style="31" customWidth="1"/>
    <col min="12290" max="12290" width="11.77734375" style="31" customWidth="1"/>
    <col min="12291" max="12291" width="8.6640625" style="31" customWidth="1"/>
    <col min="12292" max="12292" width="9.6640625" style="31" customWidth="1"/>
    <col min="12293" max="12293" width="8.6640625" style="31" customWidth="1"/>
    <col min="12294" max="12294" width="9.6640625" style="31" customWidth="1"/>
    <col min="12295" max="12295" width="10.109375" style="31" customWidth="1"/>
    <col min="12296" max="12297" width="8.6640625" style="31" customWidth="1"/>
    <col min="12298" max="12298" width="9.6640625" style="31" customWidth="1"/>
    <col min="12299" max="12544" width="8.88671875" style="31"/>
    <col min="12545" max="12545" width="10.6640625" style="31" customWidth="1"/>
    <col min="12546" max="12546" width="11.77734375" style="31" customWidth="1"/>
    <col min="12547" max="12547" width="8.6640625" style="31" customWidth="1"/>
    <col min="12548" max="12548" width="9.6640625" style="31" customWidth="1"/>
    <col min="12549" max="12549" width="8.6640625" style="31" customWidth="1"/>
    <col min="12550" max="12550" width="9.6640625" style="31" customWidth="1"/>
    <col min="12551" max="12551" width="10.109375" style="31" customWidth="1"/>
    <col min="12552" max="12553" width="8.6640625" style="31" customWidth="1"/>
    <col min="12554" max="12554" width="9.6640625" style="31" customWidth="1"/>
    <col min="12555" max="12800" width="8.88671875" style="31"/>
    <col min="12801" max="12801" width="10.6640625" style="31" customWidth="1"/>
    <col min="12802" max="12802" width="11.77734375" style="31" customWidth="1"/>
    <col min="12803" max="12803" width="8.6640625" style="31" customWidth="1"/>
    <col min="12804" max="12804" width="9.6640625" style="31" customWidth="1"/>
    <col min="12805" max="12805" width="8.6640625" style="31" customWidth="1"/>
    <col min="12806" max="12806" width="9.6640625" style="31" customWidth="1"/>
    <col min="12807" max="12807" width="10.109375" style="31" customWidth="1"/>
    <col min="12808" max="12809" width="8.6640625" style="31" customWidth="1"/>
    <col min="12810" max="12810" width="9.6640625" style="31" customWidth="1"/>
    <col min="12811" max="13056" width="8.88671875" style="31"/>
    <col min="13057" max="13057" width="10.6640625" style="31" customWidth="1"/>
    <col min="13058" max="13058" width="11.77734375" style="31" customWidth="1"/>
    <col min="13059" max="13059" width="8.6640625" style="31" customWidth="1"/>
    <col min="13060" max="13060" width="9.6640625" style="31" customWidth="1"/>
    <col min="13061" max="13061" width="8.6640625" style="31" customWidth="1"/>
    <col min="13062" max="13062" width="9.6640625" style="31" customWidth="1"/>
    <col min="13063" max="13063" width="10.109375" style="31" customWidth="1"/>
    <col min="13064" max="13065" width="8.6640625" style="31" customWidth="1"/>
    <col min="13066" max="13066" width="9.6640625" style="31" customWidth="1"/>
    <col min="13067" max="13312" width="8.88671875" style="31"/>
    <col min="13313" max="13313" width="10.6640625" style="31" customWidth="1"/>
    <col min="13314" max="13314" width="11.77734375" style="31" customWidth="1"/>
    <col min="13315" max="13315" width="8.6640625" style="31" customWidth="1"/>
    <col min="13316" max="13316" width="9.6640625" style="31" customWidth="1"/>
    <col min="13317" max="13317" width="8.6640625" style="31" customWidth="1"/>
    <col min="13318" max="13318" width="9.6640625" style="31" customWidth="1"/>
    <col min="13319" max="13319" width="10.109375" style="31" customWidth="1"/>
    <col min="13320" max="13321" width="8.6640625" style="31" customWidth="1"/>
    <col min="13322" max="13322" width="9.6640625" style="31" customWidth="1"/>
    <col min="13323" max="13568" width="8.88671875" style="31"/>
    <col min="13569" max="13569" width="10.6640625" style="31" customWidth="1"/>
    <col min="13570" max="13570" width="11.77734375" style="31" customWidth="1"/>
    <col min="13571" max="13571" width="8.6640625" style="31" customWidth="1"/>
    <col min="13572" max="13572" width="9.6640625" style="31" customWidth="1"/>
    <col min="13573" max="13573" width="8.6640625" style="31" customWidth="1"/>
    <col min="13574" max="13574" width="9.6640625" style="31" customWidth="1"/>
    <col min="13575" max="13575" width="10.109375" style="31" customWidth="1"/>
    <col min="13576" max="13577" width="8.6640625" style="31" customWidth="1"/>
    <col min="13578" max="13578" width="9.6640625" style="31" customWidth="1"/>
    <col min="13579" max="13824" width="8.88671875" style="31"/>
    <col min="13825" max="13825" width="10.6640625" style="31" customWidth="1"/>
    <col min="13826" max="13826" width="11.77734375" style="31" customWidth="1"/>
    <col min="13827" max="13827" width="8.6640625" style="31" customWidth="1"/>
    <col min="13828" max="13828" width="9.6640625" style="31" customWidth="1"/>
    <col min="13829" max="13829" width="8.6640625" style="31" customWidth="1"/>
    <col min="13830" max="13830" width="9.6640625" style="31" customWidth="1"/>
    <col min="13831" max="13831" width="10.109375" style="31" customWidth="1"/>
    <col min="13832" max="13833" width="8.6640625" style="31" customWidth="1"/>
    <col min="13834" max="13834" width="9.6640625" style="31" customWidth="1"/>
    <col min="13835" max="14080" width="8.88671875" style="31"/>
    <col min="14081" max="14081" width="10.6640625" style="31" customWidth="1"/>
    <col min="14082" max="14082" width="11.77734375" style="31" customWidth="1"/>
    <col min="14083" max="14083" width="8.6640625" style="31" customWidth="1"/>
    <col min="14084" max="14084" width="9.6640625" style="31" customWidth="1"/>
    <col min="14085" max="14085" width="8.6640625" style="31" customWidth="1"/>
    <col min="14086" max="14086" width="9.6640625" style="31" customWidth="1"/>
    <col min="14087" max="14087" width="10.109375" style="31" customWidth="1"/>
    <col min="14088" max="14089" width="8.6640625" style="31" customWidth="1"/>
    <col min="14090" max="14090" width="9.6640625" style="31" customWidth="1"/>
    <col min="14091" max="14336" width="8.88671875" style="31"/>
    <col min="14337" max="14337" width="10.6640625" style="31" customWidth="1"/>
    <col min="14338" max="14338" width="11.77734375" style="31" customWidth="1"/>
    <col min="14339" max="14339" width="8.6640625" style="31" customWidth="1"/>
    <col min="14340" max="14340" width="9.6640625" style="31" customWidth="1"/>
    <col min="14341" max="14341" width="8.6640625" style="31" customWidth="1"/>
    <col min="14342" max="14342" width="9.6640625" style="31" customWidth="1"/>
    <col min="14343" max="14343" width="10.109375" style="31" customWidth="1"/>
    <col min="14344" max="14345" width="8.6640625" style="31" customWidth="1"/>
    <col min="14346" max="14346" width="9.6640625" style="31" customWidth="1"/>
    <col min="14347" max="14592" width="8.88671875" style="31"/>
    <col min="14593" max="14593" width="10.6640625" style="31" customWidth="1"/>
    <col min="14594" max="14594" width="11.77734375" style="31" customWidth="1"/>
    <col min="14595" max="14595" width="8.6640625" style="31" customWidth="1"/>
    <col min="14596" max="14596" width="9.6640625" style="31" customWidth="1"/>
    <col min="14597" max="14597" width="8.6640625" style="31" customWidth="1"/>
    <col min="14598" max="14598" width="9.6640625" style="31" customWidth="1"/>
    <col min="14599" max="14599" width="10.109375" style="31" customWidth="1"/>
    <col min="14600" max="14601" width="8.6640625" style="31" customWidth="1"/>
    <col min="14602" max="14602" width="9.6640625" style="31" customWidth="1"/>
    <col min="14603" max="14848" width="8.88671875" style="31"/>
    <col min="14849" max="14849" width="10.6640625" style="31" customWidth="1"/>
    <col min="14850" max="14850" width="11.77734375" style="31" customWidth="1"/>
    <col min="14851" max="14851" width="8.6640625" style="31" customWidth="1"/>
    <col min="14852" max="14852" width="9.6640625" style="31" customWidth="1"/>
    <col min="14853" max="14853" width="8.6640625" style="31" customWidth="1"/>
    <col min="14854" max="14854" width="9.6640625" style="31" customWidth="1"/>
    <col min="14855" max="14855" width="10.109375" style="31" customWidth="1"/>
    <col min="14856" max="14857" width="8.6640625" style="31" customWidth="1"/>
    <col min="14858" max="14858" width="9.6640625" style="31" customWidth="1"/>
    <col min="14859" max="15104" width="8.88671875" style="31"/>
    <col min="15105" max="15105" width="10.6640625" style="31" customWidth="1"/>
    <col min="15106" max="15106" width="11.77734375" style="31" customWidth="1"/>
    <col min="15107" max="15107" width="8.6640625" style="31" customWidth="1"/>
    <col min="15108" max="15108" width="9.6640625" style="31" customWidth="1"/>
    <col min="15109" max="15109" width="8.6640625" style="31" customWidth="1"/>
    <col min="15110" max="15110" width="9.6640625" style="31" customWidth="1"/>
    <col min="15111" max="15111" width="10.109375" style="31" customWidth="1"/>
    <col min="15112" max="15113" width="8.6640625" style="31" customWidth="1"/>
    <col min="15114" max="15114" width="9.6640625" style="31" customWidth="1"/>
    <col min="15115" max="15360" width="8.88671875" style="31"/>
    <col min="15361" max="15361" width="10.6640625" style="31" customWidth="1"/>
    <col min="15362" max="15362" width="11.77734375" style="31" customWidth="1"/>
    <col min="15363" max="15363" width="8.6640625" style="31" customWidth="1"/>
    <col min="15364" max="15364" width="9.6640625" style="31" customWidth="1"/>
    <col min="15365" max="15365" width="8.6640625" style="31" customWidth="1"/>
    <col min="15366" max="15366" width="9.6640625" style="31" customWidth="1"/>
    <col min="15367" max="15367" width="10.109375" style="31" customWidth="1"/>
    <col min="15368" max="15369" width="8.6640625" style="31" customWidth="1"/>
    <col min="15370" max="15370" width="9.6640625" style="31" customWidth="1"/>
    <col min="15371" max="15616" width="8.88671875" style="31"/>
    <col min="15617" max="15617" width="10.6640625" style="31" customWidth="1"/>
    <col min="15618" max="15618" width="11.77734375" style="31" customWidth="1"/>
    <col min="15619" max="15619" width="8.6640625" style="31" customWidth="1"/>
    <col min="15620" max="15620" width="9.6640625" style="31" customWidth="1"/>
    <col min="15621" max="15621" width="8.6640625" style="31" customWidth="1"/>
    <col min="15622" max="15622" width="9.6640625" style="31" customWidth="1"/>
    <col min="15623" max="15623" width="10.109375" style="31" customWidth="1"/>
    <col min="15624" max="15625" width="8.6640625" style="31" customWidth="1"/>
    <col min="15626" max="15626" width="9.6640625" style="31" customWidth="1"/>
    <col min="15627" max="15872" width="8.88671875" style="31"/>
    <col min="15873" max="15873" width="10.6640625" style="31" customWidth="1"/>
    <col min="15874" max="15874" width="11.77734375" style="31" customWidth="1"/>
    <col min="15875" max="15875" width="8.6640625" style="31" customWidth="1"/>
    <col min="15876" max="15876" width="9.6640625" style="31" customWidth="1"/>
    <col min="15877" max="15877" width="8.6640625" style="31" customWidth="1"/>
    <col min="15878" max="15878" width="9.6640625" style="31" customWidth="1"/>
    <col min="15879" max="15879" width="10.109375" style="31" customWidth="1"/>
    <col min="15880" max="15881" width="8.6640625" style="31" customWidth="1"/>
    <col min="15882" max="15882" width="9.6640625" style="31" customWidth="1"/>
    <col min="15883" max="16128" width="8.88671875" style="31"/>
    <col min="16129" max="16129" width="10.6640625" style="31" customWidth="1"/>
    <col min="16130" max="16130" width="11.77734375" style="31" customWidth="1"/>
    <col min="16131" max="16131" width="8.6640625" style="31" customWidth="1"/>
    <col min="16132" max="16132" width="9.6640625" style="31" customWidth="1"/>
    <col min="16133" max="16133" width="8.6640625" style="31" customWidth="1"/>
    <col min="16134" max="16134" width="9.6640625" style="31" customWidth="1"/>
    <col min="16135" max="16135" width="10.109375" style="31" customWidth="1"/>
    <col min="16136" max="16137" width="8.6640625" style="31" customWidth="1"/>
    <col min="16138" max="16138" width="9.6640625" style="31" customWidth="1"/>
    <col min="16139" max="16384" width="8.88671875" style="31"/>
  </cols>
  <sheetData>
    <row r="1" spans="1:11" ht="16.8" thickBot="1" x14ac:dyDescent="0.35">
      <c r="A1" s="1524" t="s">
        <v>94</v>
      </c>
      <c r="B1" s="1525"/>
      <c r="G1" s="32" t="s">
        <v>95</v>
      </c>
      <c r="H1" s="1526" t="s">
        <v>96</v>
      </c>
      <c r="I1" s="1527"/>
      <c r="J1" s="1528"/>
      <c r="K1" s="33" t="s">
        <v>97</v>
      </c>
    </row>
    <row r="2" spans="1:11" ht="16.8" thickBot="1" x14ac:dyDescent="0.35">
      <c r="A2" s="1524" t="s">
        <v>98</v>
      </c>
      <c r="B2" s="1525"/>
      <c r="C2" s="34" t="s">
        <v>99</v>
      </c>
      <c r="D2" s="35"/>
      <c r="G2" s="32" t="s">
        <v>100</v>
      </c>
      <c r="H2" s="1524" t="s">
        <v>101</v>
      </c>
      <c r="I2" s="1529"/>
      <c r="J2" s="1525"/>
    </row>
    <row r="3" spans="1:11" s="36" customFormat="1" ht="24.6" x14ac:dyDescent="0.3">
      <c r="A3" s="1530" t="s">
        <v>102</v>
      </c>
      <c r="B3" s="1530"/>
      <c r="C3" s="1530"/>
      <c r="D3" s="1530"/>
      <c r="E3" s="1530"/>
      <c r="F3" s="1530"/>
      <c r="G3" s="1530"/>
      <c r="H3" s="1530"/>
      <c r="I3" s="1530"/>
      <c r="J3" s="1530"/>
    </row>
    <row r="4" spans="1:11" s="36" customFormat="1" ht="15" x14ac:dyDescent="0.3">
      <c r="A4" s="1531"/>
      <c r="B4" s="1531"/>
      <c r="C4" s="1531"/>
      <c r="D4" s="1531"/>
      <c r="E4" s="1531"/>
      <c r="F4" s="1531"/>
    </row>
    <row r="5" spans="1:11" s="36" customFormat="1" ht="18.75" customHeight="1" thickBot="1" x14ac:dyDescent="0.35">
      <c r="A5" s="1506" t="s">
        <v>848</v>
      </c>
      <c r="B5" s="1506"/>
      <c r="C5" s="1506"/>
      <c r="D5" s="1506"/>
      <c r="E5" s="1506"/>
      <c r="F5" s="1506"/>
      <c r="G5" s="1506"/>
      <c r="H5" s="1506"/>
      <c r="I5" s="1506"/>
      <c r="J5" s="1506"/>
    </row>
    <row r="6" spans="1:11" s="38" customFormat="1" ht="24" customHeight="1" x14ac:dyDescent="0.3">
      <c r="A6" s="1507" t="s">
        <v>103</v>
      </c>
      <c r="B6" s="1508"/>
      <c r="C6" s="1513" t="s">
        <v>104</v>
      </c>
      <c r="D6" s="1513"/>
      <c r="E6" s="1516" t="s">
        <v>105</v>
      </c>
      <c r="F6" s="1516"/>
      <c r="G6" s="1516"/>
      <c r="H6" s="1516"/>
      <c r="I6" s="1516"/>
      <c r="J6" s="1517"/>
    </row>
    <row r="7" spans="1:11" ht="15" customHeight="1" x14ac:dyDescent="0.3">
      <c r="A7" s="1509"/>
      <c r="B7" s="1510"/>
      <c r="C7" s="1514"/>
      <c r="D7" s="1514"/>
      <c r="E7" s="1518" t="s">
        <v>106</v>
      </c>
      <c r="F7" s="1519"/>
      <c r="G7" s="1518" t="s">
        <v>107</v>
      </c>
      <c r="H7" s="1519"/>
      <c r="I7" s="1518" t="s">
        <v>108</v>
      </c>
      <c r="J7" s="1521"/>
      <c r="K7" s="38"/>
    </row>
    <row r="8" spans="1:11" ht="18" customHeight="1" x14ac:dyDescent="0.3">
      <c r="A8" s="1509"/>
      <c r="B8" s="1510"/>
      <c r="C8" s="1514"/>
      <c r="D8" s="1514"/>
      <c r="E8" s="1519"/>
      <c r="F8" s="1519"/>
      <c r="G8" s="1519"/>
      <c r="H8" s="1519"/>
      <c r="I8" s="1518"/>
      <c r="J8" s="1521"/>
      <c r="K8" s="38"/>
    </row>
    <row r="9" spans="1:11" ht="17.25" customHeight="1" x14ac:dyDescent="0.3">
      <c r="A9" s="1509"/>
      <c r="B9" s="1510"/>
      <c r="C9" s="1514"/>
      <c r="D9" s="1514"/>
      <c r="E9" s="1519"/>
      <c r="F9" s="1519"/>
      <c r="G9" s="1519"/>
      <c r="H9" s="1519"/>
      <c r="I9" s="1518"/>
      <c r="J9" s="1521"/>
      <c r="K9" s="38"/>
    </row>
    <row r="10" spans="1:11" s="38" customFormat="1" ht="15" customHeight="1" x14ac:dyDescent="0.3">
      <c r="A10" s="1511"/>
      <c r="B10" s="1512"/>
      <c r="C10" s="1515"/>
      <c r="D10" s="1515"/>
      <c r="E10" s="1520"/>
      <c r="F10" s="1520"/>
      <c r="G10" s="1520"/>
      <c r="H10" s="1520"/>
      <c r="I10" s="1522"/>
      <c r="J10" s="1523"/>
    </row>
    <row r="11" spans="1:11" s="38" customFormat="1" ht="23.1" customHeight="1" x14ac:dyDescent="0.3">
      <c r="A11" s="1503" t="s">
        <v>109</v>
      </c>
      <c r="B11" s="1504"/>
      <c r="C11" s="1505">
        <f>SUM(E11:J11)</f>
        <v>53036</v>
      </c>
      <c r="D11" s="1505"/>
      <c r="E11" s="1505">
        <f>SUM(E12:F34)</f>
        <v>16045</v>
      </c>
      <c r="F11" s="1505"/>
      <c r="G11" s="1505">
        <f>SUM(G12:H34)</f>
        <v>0</v>
      </c>
      <c r="H11" s="1505"/>
      <c r="I11" s="1505">
        <f>SUM(I12:J34)</f>
        <v>36991</v>
      </c>
      <c r="J11" s="1505"/>
      <c r="K11" s="31"/>
    </row>
    <row r="12" spans="1:11" s="38" customFormat="1" ht="23.1" customHeight="1" x14ac:dyDescent="0.3">
      <c r="A12" s="1501" t="s">
        <v>110</v>
      </c>
      <c r="B12" s="1502"/>
      <c r="C12" s="1495">
        <f t="shared" ref="C12:C34" si="0">SUM(E12:J12)</f>
        <v>21966</v>
      </c>
      <c r="D12" s="1495"/>
      <c r="E12" s="1496">
        <v>9400</v>
      </c>
      <c r="F12" s="1496"/>
      <c r="G12" s="1496">
        <v>0</v>
      </c>
      <c r="H12" s="1496"/>
      <c r="I12" s="1496">
        <v>12566</v>
      </c>
      <c r="J12" s="1496"/>
    </row>
    <row r="13" spans="1:11" s="38" customFormat="1" ht="23.1" customHeight="1" x14ac:dyDescent="0.3">
      <c r="A13" s="1501" t="s">
        <v>111</v>
      </c>
      <c r="B13" s="1502"/>
      <c r="C13" s="1495">
        <f t="shared" si="0"/>
        <v>2726</v>
      </c>
      <c r="D13" s="1495"/>
      <c r="E13" s="1496">
        <v>0</v>
      </c>
      <c r="F13" s="1496"/>
      <c r="G13" s="1496">
        <v>0</v>
      </c>
      <c r="H13" s="1496"/>
      <c r="I13" s="1496">
        <v>2726</v>
      </c>
      <c r="J13" s="1496"/>
    </row>
    <row r="14" spans="1:11" s="38" customFormat="1" ht="23.1" customHeight="1" x14ac:dyDescent="0.3">
      <c r="A14" s="1501" t="s">
        <v>112</v>
      </c>
      <c r="B14" s="1502"/>
      <c r="C14" s="1495">
        <f t="shared" si="0"/>
        <v>60</v>
      </c>
      <c r="D14" s="1495"/>
      <c r="E14" s="1496">
        <v>0</v>
      </c>
      <c r="F14" s="1496"/>
      <c r="G14" s="1496">
        <v>0</v>
      </c>
      <c r="H14" s="1496"/>
      <c r="I14" s="1496">
        <v>60</v>
      </c>
      <c r="J14" s="1496"/>
    </row>
    <row r="15" spans="1:11" s="38" customFormat="1" ht="23.1" customHeight="1" x14ac:dyDescent="0.3">
      <c r="A15" s="1501" t="s">
        <v>113</v>
      </c>
      <c r="B15" s="1502"/>
      <c r="C15" s="1495">
        <f t="shared" si="0"/>
        <v>1149</v>
      </c>
      <c r="D15" s="1495"/>
      <c r="E15" s="1496">
        <v>330</v>
      </c>
      <c r="F15" s="1496"/>
      <c r="G15" s="1496">
        <v>0</v>
      </c>
      <c r="H15" s="1496"/>
      <c r="I15" s="1496">
        <v>819</v>
      </c>
      <c r="J15" s="1496"/>
    </row>
    <row r="16" spans="1:11" s="38" customFormat="1" ht="23.1" customHeight="1" x14ac:dyDescent="0.3">
      <c r="A16" s="1501" t="s">
        <v>114</v>
      </c>
      <c r="B16" s="1502"/>
      <c r="C16" s="1495">
        <f t="shared" si="0"/>
        <v>4879</v>
      </c>
      <c r="D16" s="1495"/>
      <c r="E16" s="1496">
        <v>135</v>
      </c>
      <c r="F16" s="1496"/>
      <c r="G16" s="1496">
        <v>0</v>
      </c>
      <c r="H16" s="1496"/>
      <c r="I16" s="1496">
        <v>4744</v>
      </c>
      <c r="J16" s="1496"/>
    </row>
    <row r="17" spans="1:11" ht="23.1" customHeight="1" x14ac:dyDescent="0.3">
      <c r="A17" s="1501" t="s">
        <v>115</v>
      </c>
      <c r="B17" s="1502"/>
      <c r="C17" s="1495">
        <f t="shared" si="0"/>
        <v>5193</v>
      </c>
      <c r="D17" s="1495"/>
      <c r="E17" s="1496">
        <v>0</v>
      </c>
      <c r="F17" s="1496"/>
      <c r="G17" s="1496">
        <v>0</v>
      </c>
      <c r="H17" s="1496"/>
      <c r="I17" s="1496">
        <v>5193</v>
      </c>
      <c r="J17" s="1496"/>
      <c r="K17" s="38"/>
    </row>
    <row r="18" spans="1:11" ht="23.1" customHeight="1" x14ac:dyDescent="0.3">
      <c r="A18" s="1501" t="s">
        <v>116</v>
      </c>
      <c r="B18" s="1502"/>
      <c r="C18" s="1495">
        <f t="shared" si="0"/>
        <v>4270</v>
      </c>
      <c r="D18" s="1495"/>
      <c r="E18" s="1496">
        <v>830</v>
      </c>
      <c r="F18" s="1496"/>
      <c r="G18" s="1496">
        <v>0</v>
      </c>
      <c r="H18" s="1496"/>
      <c r="I18" s="1496">
        <v>3440</v>
      </c>
      <c r="J18" s="1496"/>
      <c r="K18" s="38"/>
    </row>
    <row r="19" spans="1:11" ht="23.1" customHeight="1" x14ac:dyDescent="0.3">
      <c r="A19" s="1501" t="s">
        <v>117</v>
      </c>
      <c r="B19" s="1502"/>
      <c r="C19" s="1495">
        <f t="shared" si="0"/>
        <v>0</v>
      </c>
      <c r="D19" s="1495"/>
      <c r="E19" s="1496">
        <v>0</v>
      </c>
      <c r="F19" s="1496"/>
      <c r="G19" s="1496">
        <v>0</v>
      </c>
      <c r="H19" s="1496"/>
      <c r="I19" s="1496">
        <v>0</v>
      </c>
      <c r="J19" s="1496"/>
    </row>
    <row r="20" spans="1:11" ht="23.1" customHeight="1" x14ac:dyDescent="0.3">
      <c r="A20" s="1501" t="s">
        <v>118</v>
      </c>
      <c r="B20" s="1502"/>
      <c r="C20" s="1495">
        <f t="shared" si="0"/>
        <v>6756</v>
      </c>
      <c r="D20" s="1495"/>
      <c r="E20" s="1496">
        <v>3080</v>
      </c>
      <c r="F20" s="1496"/>
      <c r="G20" s="1496">
        <v>0</v>
      </c>
      <c r="H20" s="1496"/>
      <c r="I20" s="1496">
        <v>3676</v>
      </c>
      <c r="J20" s="1496"/>
    </row>
    <row r="21" spans="1:11" ht="23.1" customHeight="1" x14ac:dyDescent="0.3">
      <c r="A21" s="1501" t="s">
        <v>119</v>
      </c>
      <c r="B21" s="1502"/>
      <c r="C21" s="1495">
        <f t="shared" si="0"/>
        <v>13</v>
      </c>
      <c r="D21" s="1495"/>
      <c r="E21" s="1496">
        <v>13</v>
      </c>
      <c r="F21" s="1496"/>
      <c r="G21" s="1496">
        <v>0</v>
      </c>
      <c r="H21" s="1496"/>
      <c r="I21" s="1496">
        <v>0</v>
      </c>
      <c r="J21" s="1496"/>
    </row>
    <row r="22" spans="1:11" ht="23.1" customHeight="1" x14ac:dyDescent="0.3">
      <c r="A22" s="1493" t="s">
        <v>120</v>
      </c>
      <c r="B22" s="1494"/>
      <c r="C22" s="1495">
        <f t="shared" si="0"/>
        <v>6024</v>
      </c>
      <c r="D22" s="1495"/>
      <c r="E22" s="1496">
        <v>2257</v>
      </c>
      <c r="F22" s="1496"/>
      <c r="G22" s="1496">
        <v>0</v>
      </c>
      <c r="H22" s="1496"/>
      <c r="I22" s="1496">
        <v>3767</v>
      </c>
      <c r="J22" s="1496"/>
    </row>
    <row r="23" spans="1:11" ht="23.1" customHeight="1" x14ac:dyDescent="0.3">
      <c r="A23" s="1493" t="s">
        <v>121</v>
      </c>
      <c r="B23" s="1494"/>
      <c r="C23" s="1495">
        <f t="shared" si="0"/>
        <v>0</v>
      </c>
      <c r="D23" s="1495"/>
      <c r="E23" s="1496">
        <v>0</v>
      </c>
      <c r="F23" s="1496"/>
      <c r="G23" s="1496">
        <v>0</v>
      </c>
      <c r="H23" s="1496"/>
      <c r="I23" s="1496">
        <v>0</v>
      </c>
      <c r="J23" s="1496"/>
    </row>
    <row r="24" spans="1:11" ht="23.1" customHeight="1" x14ac:dyDescent="0.3">
      <c r="A24" s="1493" t="s">
        <v>122</v>
      </c>
      <c r="B24" s="1494"/>
      <c r="C24" s="1495">
        <f t="shared" si="0"/>
        <v>0</v>
      </c>
      <c r="D24" s="1495"/>
      <c r="E24" s="1496">
        <v>0</v>
      </c>
      <c r="F24" s="1496"/>
      <c r="G24" s="1496">
        <v>0</v>
      </c>
      <c r="H24" s="1496"/>
      <c r="I24" s="1496">
        <v>0</v>
      </c>
      <c r="J24" s="1496"/>
    </row>
    <row r="25" spans="1:11" ht="23.1" customHeight="1" x14ac:dyDescent="0.3">
      <c r="A25" s="1493" t="s">
        <v>123</v>
      </c>
      <c r="B25" s="1494"/>
      <c r="C25" s="1495">
        <f t="shared" si="0"/>
        <v>0</v>
      </c>
      <c r="D25" s="1495"/>
      <c r="E25" s="1496">
        <v>0</v>
      </c>
      <c r="F25" s="1496"/>
      <c r="G25" s="1496">
        <v>0</v>
      </c>
      <c r="H25" s="1496"/>
      <c r="I25" s="1496">
        <v>0</v>
      </c>
      <c r="J25" s="1496"/>
    </row>
    <row r="26" spans="1:11" ht="23.1" customHeight="1" x14ac:dyDescent="0.3">
      <c r="A26" s="1493" t="s">
        <v>124</v>
      </c>
      <c r="B26" s="1494"/>
      <c r="C26" s="1495">
        <f t="shared" si="0"/>
        <v>0</v>
      </c>
      <c r="D26" s="1495"/>
      <c r="E26" s="1496">
        <v>0</v>
      </c>
      <c r="F26" s="1496"/>
      <c r="G26" s="1496">
        <v>0</v>
      </c>
      <c r="H26" s="1496"/>
      <c r="I26" s="1496">
        <v>0</v>
      </c>
      <c r="J26" s="1496"/>
    </row>
    <row r="27" spans="1:11" ht="23.1" customHeight="1" x14ac:dyDescent="0.3">
      <c r="A27" s="1493" t="s">
        <v>125</v>
      </c>
      <c r="B27" s="1494"/>
      <c r="C27" s="1495">
        <f t="shared" si="0"/>
        <v>0</v>
      </c>
      <c r="D27" s="1495"/>
      <c r="E27" s="1496">
        <v>0</v>
      </c>
      <c r="F27" s="1496"/>
      <c r="G27" s="1496">
        <v>0</v>
      </c>
      <c r="H27" s="1496"/>
      <c r="I27" s="1496">
        <v>0</v>
      </c>
      <c r="J27" s="1496"/>
    </row>
    <row r="28" spans="1:11" ht="23.1" customHeight="1" x14ac:dyDescent="0.3">
      <c r="A28" s="1493" t="s">
        <v>126</v>
      </c>
      <c r="B28" s="1494"/>
      <c r="C28" s="1495">
        <f t="shared" si="0"/>
        <v>0</v>
      </c>
      <c r="D28" s="1495"/>
      <c r="E28" s="1496">
        <v>0</v>
      </c>
      <c r="F28" s="1496"/>
      <c r="G28" s="1496">
        <v>0</v>
      </c>
      <c r="H28" s="1496"/>
      <c r="I28" s="1496">
        <v>0</v>
      </c>
      <c r="J28" s="1496"/>
    </row>
    <row r="29" spans="1:11" ht="23.1" customHeight="1" x14ac:dyDescent="0.3">
      <c r="A29" s="1493" t="s">
        <v>127</v>
      </c>
      <c r="B29" s="1494"/>
      <c r="C29" s="1495">
        <f t="shared" si="0"/>
        <v>0</v>
      </c>
      <c r="D29" s="1495"/>
      <c r="E29" s="1496">
        <v>0</v>
      </c>
      <c r="F29" s="1496"/>
      <c r="G29" s="1496">
        <v>0</v>
      </c>
      <c r="H29" s="1496"/>
      <c r="I29" s="1496">
        <v>0</v>
      </c>
      <c r="J29" s="1496"/>
    </row>
    <row r="30" spans="1:11" ht="23.4" customHeight="1" x14ac:dyDescent="0.3">
      <c r="A30" s="1493" t="s">
        <v>128</v>
      </c>
      <c r="B30" s="1494"/>
      <c r="C30" s="1495">
        <f t="shared" si="0"/>
        <v>0</v>
      </c>
      <c r="D30" s="1495"/>
      <c r="E30" s="1496">
        <v>0</v>
      </c>
      <c r="F30" s="1496"/>
      <c r="G30" s="1496">
        <v>0</v>
      </c>
      <c r="H30" s="1496"/>
      <c r="I30" s="1496">
        <v>0</v>
      </c>
      <c r="J30" s="1496"/>
    </row>
    <row r="31" spans="1:11" ht="37.5" customHeight="1" x14ac:dyDescent="0.3">
      <c r="A31" s="1493" t="s">
        <v>129</v>
      </c>
      <c r="B31" s="1494"/>
      <c r="C31" s="1495">
        <f t="shared" si="0"/>
        <v>0</v>
      </c>
      <c r="D31" s="1495"/>
      <c r="E31" s="1496">
        <v>0</v>
      </c>
      <c r="F31" s="1496"/>
      <c r="G31" s="1496">
        <v>0</v>
      </c>
      <c r="H31" s="1496"/>
      <c r="I31" s="1496">
        <v>0</v>
      </c>
      <c r="J31" s="1496"/>
    </row>
    <row r="32" spans="1:11" ht="23.1" customHeight="1" x14ac:dyDescent="0.3">
      <c r="A32" s="1493" t="s">
        <v>130</v>
      </c>
      <c r="B32" s="1494"/>
      <c r="C32" s="1495">
        <f t="shared" si="0"/>
        <v>0</v>
      </c>
      <c r="D32" s="1495"/>
      <c r="E32" s="1496">
        <v>0</v>
      </c>
      <c r="F32" s="1496"/>
      <c r="G32" s="1496">
        <v>0</v>
      </c>
      <c r="H32" s="1496"/>
      <c r="I32" s="1496">
        <v>0</v>
      </c>
      <c r="J32" s="1496"/>
    </row>
    <row r="33" spans="1:10" ht="23.1" customHeight="1" x14ac:dyDescent="0.3">
      <c r="A33" s="1493" t="s">
        <v>131</v>
      </c>
      <c r="B33" s="1494"/>
      <c r="C33" s="1495">
        <f t="shared" si="0"/>
        <v>0</v>
      </c>
      <c r="D33" s="1495"/>
      <c r="E33" s="1496">
        <v>0</v>
      </c>
      <c r="F33" s="1496"/>
      <c r="G33" s="1496">
        <v>0</v>
      </c>
      <c r="H33" s="1496"/>
      <c r="I33" s="1496">
        <v>0</v>
      </c>
      <c r="J33" s="1496"/>
    </row>
    <row r="34" spans="1:10" ht="23.1" customHeight="1" x14ac:dyDescent="0.3">
      <c r="A34" s="1497" t="s">
        <v>132</v>
      </c>
      <c r="B34" s="1498"/>
      <c r="C34" s="1499">
        <f t="shared" si="0"/>
        <v>0</v>
      </c>
      <c r="D34" s="1499"/>
      <c r="E34" s="1500">
        <v>0</v>
      </c>
      <c r="F34" s="1500"/>
      <c r="G34" s="1500">
        <v>0</v>
      </c>
      <c r="H34" s="1500"/>
      <c r="I34" s="1500">
        <v>0</v>
      </c>
      <c r="J34" s="1500"/>
    </row>
    <row r="35" spans="1:10" x14ac:dyDescent="0.3">
      <c r="A35" s="39" t="s">
        <v>133</v>
      </c>
      <c r="B35" s="40" t="s">
        <v>134</v>
      </c>
      <c r="C35" s="36"/>
      <c r="D35" s="36"/>
      <c r="E35" s="37" t="s">
        <v>135</v>
      </c>
      <c r="F35" s="37"/>
      <c r="G35" s="37" t="s">
        <v>136</v>
      </c>
      <c r="J35" s="37"/>
    </row>
    <row r="36" spans="1:10" x14ac:dyDescent="0.3">
      <c r="A36" s="36"/>
      <c r="B36" s="36"/>
      <c r="E36" s="37" t="s">
        <v>137</v>
      </c>
      <c r="F36" s="37"/>
      <c r="H36" s="1492" t="s">
        <v>846</v>
      </c>
      <c r="I36" s="1492"/>
      <c r="J36" s="1492"/>
    </row>
    <row r="37" spans="1:10" x14ac:dyDescent="0.3">
      <c r="A37" s="36"/>
      <c r="B37" s="36"/>
      <c r="E37" s="37"/>
      <c r="F37" s="37"/>
      <c r="J37" s="37"/>
    </row>
    <row r="38" spans="1:10" x14ac:dyDescent="0.3">
      <c r="A38" s="41" t="s">
        <v>138</v>
      </c>
      <c r="B38" s="42"/>
    </row>
    <row r="39" spans="1:10" x14ac:dyDescent="0.3">
      <c r="A39" s="41" t="s">
        <v>139</v>
      </c>
      <c r="B39" s="42"/>
    </row>
    <row r="40" spans="1:10" x14ac:dyDescent="0.3">
      <c r="A40" s="43" t="s">
        <v>140</v>
      </c>
      <c r="B40" s="42"/>
    </row>
    <row r="41" spans="1:10" x14ac:dyDescent="0.3">
      <c r="A41" s="4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10" type="noConversion"/>
  <hyperlinks>
    <hyperlink ref="K1" location="預告統計資料發布時間表!A1" display="回發布時間表" xr:uid="{28AF148A-56BE-4F0F-B478-F1CCB1285C9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73</vt:i4>
      </vt:variant>
      <vt:variant>
        <vt:lpstr>具名範圍</vt:lpstr>
      </vt:variant>
      <vt:variant>
        <vt:i4>88</vt:i4>
      </vt:variant>
    </vt:vector>
  </HeadingPairs>
  <TitlesOfParts>
    <vt:vector size="161" baseType="lpstr">
      <vt:lpstr>預告統計資料發布時間表</vt:lpstr>
      <vt:lpstr>鄉庫收支月報表(113年12月)</vt:lpstr>
      <vt:lpstr>鄉庫收支月報表(114年1月)</vt:lpstr>
      <vt:lpstr>鄉庫收支月報表(114年2月)</vt:lpstr>
      <vt:lpstr>鄉庫收支月報表(114年3月)</vt:lpstr>
      <vt:lpstr>鄉庫收支月報表(114年4月)</vt:lpstr>
      <vt:lpstr>鄉庫收支月報表(114年5月)</vt:lpstr>
      <vt:lpstr>資源回收成果統計(113年12月)</vt:lpstr>
      <vt:lpstr>資源回收成果統計(114年1月)</vt:lpstr>
      <vt:lpstr>資源回收成果統計(114年2月)</vt:lpstr>
      <vt:lpstr>資源回收成果統計(114年3月)</vt:lpstr>
      <vt:lpstr>資源回收成果統計(114年4月)</vt:lpstr>
      <vt:lpstr>資源回收成果統計(114年5月)</vt:lpstr>
      <vt:lpstr>一般垃圾及廚餘清理狀況(113年12月)</vt:lpstr>
      <vt:lpstr>一般垃圾及廚餘清理狀況(114年1月)</vt:lpstr>
      <vt:lpstr>一般垃圾及廚餘清理狀況(114年2月)</vt:lpstr>
      <vt:lpstr>一般垃圾及廚餘清理狀況(114年3月)</vt:lpstr>
      <vt:lpstr>一般垃圾及廚餘清理狀況(114年4月)</vt:lpstr>
      <vt:lpstr>一般垃圾及廚餘清理狀況(114年5月)</vt:lpstr>
      <vt:lpstr>停車位概況－都市計畫區內路外(113年第4季)</vt:lpstr>
      <vt:lpstr>停車位概況－都市計畫區外路外(113年第4季)</vt:lpstr>
      <vt:lpstr>20623-05-01-3路外停車位概況</vt:lpstr>
      <vt:lpstr>停車位概況－路邊停車位(113年第4季)</vt:lpstr>
      <vt:lpstr>20623-05-02-3路邊停車位概況</vt:lpstr>
      <vt:lpstr>停車位概況－區內路外身心障礙者專用停車位(113年第4季)</vt:lpstr>
      <vt:lpstr>停車位概況－區外路外身心障礙者專用停車位(113年第4季)</vt:lpstr>
      <vt:lpstr>20623-05-03-3路外停車位概況-身心障礙</vt:lpstr>
      <vt:lpstr>停車位概況－路邊身心障礙者專用停車位(113年第4季)</vt:lpstr>
      <vt:lpstr>20623-05-04-3路邊停車位概況-身心障礙</vt:lpstr>
      <vt:lpstr>停車位概況－區內路外電動車專用停車位(113年第4季)</vt:lpstr>
      <vt:lpstr>停車位概況－區外路外電動車專用停車位(113年第4季)</vt:lpstr>
      <vt:lpstr>20623-05-05-3路外停車位概況-電動汽車</vt:lpstr>
      <vt:lpstr>停車位概況－路邊電動車專用停車位(113年第4季)</vt:lpstr>
      <vt:lpstr>20623-05-06-3路邊停車位概況-電動汽車</vt:lpstr>
      <vt:lpstr>20623-05-07-3孕婦及育有六歲以下兒童者</vt:lpstr>
      <vt:lpstr>獨居老人服務概況(113年第4季)</vt:lpstr>
      <vt:lpstr>獨居老人服務概況(114年第1季)</vt:lpstr>
      <vt:lpstr>獨居老人服務概況114年第1季</vt:lpstr>
      <vt:lpstr>推行社區發展工作概況(113年)</vt:lpstr>
      <vt:lpstr>環保人員概況表一 (113下)</vt:lpstr>
      <vt:lpstr>環保人員概況表二 (113下)</vt:lpstr>
      <vt:lpstr>環保人員概況表三 (113下)</vt:lpstr>
      <vt:lpstr>垃圾處理場(廠)及垃圾回收清除車輛(113年下半年)</vt:lpstr>
      <vt:lpstr>環境保護預算概況(114)</vt:lpstr>
      <vt:lpstr>環境保護決算概況</vt:lpstr>
      <vt:lpstr>環境保護決算概況(113)</vt:lpstr>
      <vt:lpstr>治山防災</vt:lpstr>
      <vt:lpstr>治山防災-續</vt:lpstr>
      <vt:lpstr>調解業務概況</vt:lpstr>
      <vt:lpstr>調解委員會組織概況</vt:lpstr>
      <vt:lpstr>辦理調解方式概況</vt:lpstr>
      <vt:lpstr>宗教財團法人概況 </vt:lpstr>
      <vt:lpstr>寺廟登記概況</vt:lpstr>
      <vt:lpstr>教會(堂)概況</vt:lpstr>
      <vt:lpstr>宗教團體興辦公益慈善及社會教化事業概況</vt:lpstr>
      <vt:lpstr>公墓設施概況</vt:lpstr>
      <vt:lpstr>骨灰(骸)存放設施概況</vt:lpstr>
      <vt:lpstr>殯葬管理業務概況</vt:lpstr>
      <vt:lpstr>殯儀館設施概況</vt:lpstr>
      <vt:lpstr>火化場設施概況</vt:lpstr>
      <vt:lpstr>公共造產成果概況</vt:lpstr>
      <vt:lpstr>農路改善</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農耕土地面積.</vt:lpstr>
      <vt:lpstr>有效農機使用證之農機數量.</vt:lpstr>
      <vt:lpstr>天然災害</vt:lpstr>
      <vt:lpstr>漁業從業人數.</vt:lpstr>
      <vt:lpstr>漁業從業人數-續</vt:lpstr>
      <vt:lpstr>漁戶數及漁戶人口數.</vt:lpstr>
      <vt:lpstr>鄉庫收支月報表(113年11月)</vt:lpstr>
      <vt:lpstr>'20623-05-01-3路外停車位概況'!pp</vt:lpstr>
      <vt:lpstr>'20623-05-02-3路邊停車位概況'!pp</vt:lpstr>
      <vt:lpstr>'20623-05-03-3路外停車位概況-身心障礙'!pp</vt:lpstr>
      <vt:lpstr>'20623-05-04-3路邊停車位概況-身心障礙'!pp</vt:lpstr>
      <vt:lpstr>'20623-05-05-3路外停車位概況-電動汽車'!pp</vt:lpstr>
      <vt:lpstr>'20623-05-06-3路邊停車位概況-電動汽車'!pp</vt:lpstr>
      <vt:lpstr>'20623-05-07-3孕婦及育有六歲以下兒童者'!pp</vt:lpstr>
      <vt:lpstr>'停車位概況－區內路外身心障礙者專用停車位(113年第4季)'!pp</vt:lpstr>
      <vt:lpstr>'停車位概況－區外路外身心障礙者專用停車位(113年第4季)'!pp</vt:lpstr>
      <vt:lpstr>'停車位概況－路邊身心障礙者專用停車位(113年第4季)'!pp</vt:lpstr>
      <vt:lpstr>'20623-05-01-3路外停車位概況'!Print_Area</vt:lpstr>
      <vt:lpstr>'20623-05-02-3路邊停車位概況'!Print_Area</vt:lpstr>
      <vt:lpstr>'20623-05-03-3路外停車位概況-身心障礙'!Print_Area</vt:lpstr>
      <vt:lpstr>'20623-05-04-3路邊停車位概況-身心障礙'!Print_Area</vt:lpstr>
      <vt:lpstr>'20623-05-05-3路外停車位概況-電動汽車'!Print_Area</vt:lpstr>
      <vt:lpstr>'20623-05-06-3路邊停車位概況-電動汽車'!Print_Area</vt:lpstr>
      <vt:lpstr>'20623-05-07-3孕婦及育有六歲以下兒童者'!Print_Area</vt:lpstr>
      <vt:lpstr>'一般垃圾及廚餘清理狀況(113年12月)'!Print_Area</vt:lpstr>
      <vt:lpstr>'一般垃圾及廚餘清理狀況(114年1月)'!Print_Area</vt:lpstr>
      <vt:lpstr>'一般垃圾及廚餘清理狀況(114年2月)'!Print_Area</vt:lpstr>
      <vt:lpstr>'一般垃圾及廚餘清理狀況(114年3月)'!Print_Area</vt:lpstr>
      <vt:lpstr>'一般垃圾及廚餘清理狀況(114年4月)'!Print_Area</vt:lpstr>
      <vt:lpstr>'一般垃圾及廚餘清理狀況(114年5月)'!Print_Area</vt:lpstr>
      <vt:lpstr>公共造產成果概況!Print_Area</vt:lpstr>
      <vt:lpstr>公墓設施概況!Print_Area</vt:lpstr>
      <vt:lpstr>天然災害!Print_Area</vt:lpstr>
      <vt:lpstr>火化場設施概況!Print_Area</vt:lpstr>
      <vt:lpstr>'垃圾處理場(廠)及垃圾回收清除車輛(113年下半年)'!Print_Area</vt:lpstr>
      <vt:lpstr>'宗教財團法人概況 '!Print_Area</vt:lpstr>
      <vt:lpstr>治山防災!Print_Area</vt:lpstr>
      <vt:lpstr>'骨灰(骸)存放設施概況'!Print_Area</vt:lpstr>
      <vt:lpstr>'停車位概況－區內路外身心障礙者專用停車位(113年第4季)'!Print_Area</vt:lpstr>
      <vt:lpstr>'停車位概況－區內路外電動車專用停車位(113年第4季)'!Print_Area</vt:lpstr>
      <vt:lpstr>'停車位概況－區外路外身心障礙者專用停車位(113年第4季)'!Print_Area</vt:lpstr>
      <vt:lpstr>'停車位概況－區外路外電動車專用停車位(113年第4季)'!Print_Area</vt:lpstr>
      <vt:lpstr>'停車位概況－都市計畫區內路外(113年第4季)'!Print_Area</vt:lpstr>
      <vt:lpstr>'停車位概況－都市計畫區外路外(113年第4季)'!Print_Area</vt:lpstr>
      <vt:lpstr>'停車位概況－路邊身心障礙者專用停車位(113年第4季)'!Print_Area</vt:lpstr>
      <vt:lpstr>'停車位概況－路邊停車位(113年第4季)'!Print_Area</vt:lpstr>
      <vt:lpstr>'停車位概況－路邊電動車專用停車位(113年第4季)'!Print_Area</vt:lpstr>
      <vt:lpstr>'推行社區發展工作概況(113年)'!Print_Area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'鄉庫收支月報表(113年11月)'!Print_Area</vt:lpstr>
      <vt:lpstr>'鄉庫收支月報表(113年12月)'!Print_Area</vt:lpstr>
      <vt:lpstr>'鄉庫收支月報表(114年1月)'!Print_Area</vt:lpstr>
      <vt:lpstr>'鄉庫收支月報表(114年2月)'!Print_Area</vt:lpstr>
      <vt:lpstr>'鄉庫收支月報表(114年3月)'!Print_Area</vt:lpstr>
      <vt:lpstr>'鄉庫收支月報表(114年4月)'!Print_Area</vt:lpstr>
      <vt:lpstr>'鄉庫收支月報表(114年5月)'!Print_Area</vt:lpstr>
      <vt:lpstr>'資源回收成果統計(113年12月)'!Print_Area</vt:lpstr>
      <vt:lpstr>'資源回收成果統計(114年1月)'!Print_Area</vt:lpstr>
      <vt:lpstr>'資源回收成果統計(114年2月)'!Print_Area</vt:lpstr>
      <vt:lpstr>'資源回收成果統計(114年3月)'!Print_Area</vt:lpstr>
      <vt:lpstr>'資源回收成果統計(114年4月)'!Print_Area</vt:lpstr>
      <vt:lpstr>'資源回收成果統計(114年5月)'!Print_Area</vt:lpstr>
      <vt:lpstr>預告統計資料發布時間表!Print_Area</vt:lpstr>
      <vt:lpstr>漁戶數及漁戶人口數.!Print_Area</vt:lpstr>
      <vt:lpstr>漁業從業人數.!Print_Area</vt:lpstr>
      <vt:lpstr>'漁業從業人數-續'!Print_Area</vt:lpstr>
      <vt:lpstr>調解業務概況!Print_Area</vt:lpstr>
      <vt:lpstr>'獨居老人服務概況(113年第4季)'!Print_Area</vt:lpstr>
      <vt:lpstr>'獨居老人服務概況(114年第1季)'!Print_Area</vt:lpstr>
      <vt:lpstr>獨居老人服務概況114年第1季!Print_Area</vt:lpstr>
      <vt:lpstr>'環保人員概況表一 (113下)'!Print_Area</vt:lpstr>
      <vt:lpstr>'環保人員概況表二 (113下)'!Print_Area</vt:lpstr>
      <vt:lpstr>'環保人員概況表三 (113下)'!Print_Area</vt:lpstr>
      <vt:lpstr>環境保護決算概況!Print_Area</vt:lpstr>
      <vt:lpstr>'環境保護決算概況(113)'!Print_Area</vt:lpstr>
      <vt:lpstr>'環境保護預算概況(114)'!Print_Area</vt:lpstr>
      <vt:lpstr>殯葬管理業務概況!Print_Area</vt:lpstr>
      <vt:lpstr>殯儀館設施概況!Print_Area</vt:lpstr>
      <vt:lpstr>'鄉庫收支月報表(113年11月)'!Print_Titles</vt:lpstr>
      <vt:lpstr>'鄉庫收支月報表(113年12月)'!Print_Titles</vt:lpstr>
      <vt:lpstr>'鄉庫收支月報表(114年1月)'!Print_Titles</vt:lpstr>
      <vt:lpstr>'鄉庫收支月報表(114年2月)'!Print_Titles</vt:lpstr>
      <vt:lpstr>'鄉庫收支月報表(114年3月)'!Print_Titles</vt:lpstr>
      <vt:lpstr>'鄉庫收支月報表(114年4月)'!Print_Titles</vt:lpstr>
      <vt:lpstr>'鄉庫收支月報表(114年5月)'!Print_Titles</vt:lpstr>
      <vt:lpstr>公共造產成果概況!v</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2025-04-21T02:12:19Z</cp:lastPrinted>
  <dcterms:created xsi:type="dcterms:W3CDTF">2013-06-27T07:16:06Z</dcterms:created>
  <dcterms:modified xsi:type="dcterms:W3CDTF">2025-06-17T03:11:01Z</dcterms:modified>
</cp:coreProperties>
</file>